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<sst xmlns="http://schemas.openxmlformats.org/spreadsheetml/2006/main" count="98">
  <si>
    <t>【员工差旅报销单】</t>
  </si>
  <si>
    <t>姓名:</t>
  </si>
  <si>
    <t>姚艺婷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</si>
  <si>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</si>
  <si>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</si>
  <si>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</si>
  <si>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</si>
  <si>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</si>
  <si>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</si>
  <si>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</si>
  <si>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报销日期:</t>
  </si>
  <si>
    <t>团号:</t>
  </si>
  <si>
    <t>HMOA-181123-SXY600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</si>
  <si>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</si>
  <si>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</si>
  <si>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</si>
  <si>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</si>
  <si>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</si>
  <si>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</si>
  <si>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</si>
  <si>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</si>
  <si>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</si>
  <si>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11.23 用餐</t>
  </si>
  <si>
    <t>11.24 用餐 张羽 姚艺婷 于畅</t>
  </si>
  <si>
    <t>11.26 用餐</t>
  </si>
  <si>
    <t>11.28 用餐</t>
  </si>
  <si>
    <t>11.29 用餐</t>
  </si>
  <si>
    <t xml:space="preserve">12.01 用餐 姚艺婷 岑余 陈佳伟 </t>
  </si>
  <si>
    <t>12.02 用餐 姚艺婷 于畅</t>
  </si>
  <si>
    <t>12.03 用餐 姚艺婷 于畅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</si>
  <si>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</si>
  <si>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</si>
  <si>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</si>
  <si>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</si>
  <si>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</si>
  <si>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</si>
  <si>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</si>
  <si>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</si>
  <si>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</si>
  <si>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</si>
  <si>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</si>
  <si>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</si>
  <si>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</si>
  <si>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</si>
  <si>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10.24-10.25、 12.1-12.2</t>
  </si>
  <si>
    <t>10.23、10.26-10.30</t>
  </si>
  <si>
    <t>【借款报销单】</t>
  </si>
  <si>
    <t>团号：HMOA-181123-SXY600</t>
  </si>
  <si>
    <t>会议日期：2018.12.03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</si>
  <si>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</si>
  <si>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</si>
  <si>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</si>
  <si>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</si>
  <si>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</si>
  <si>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</si>
  <si>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</si>
  <si>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</si>
  <si>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</si>
  <si>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</si>
  <si>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</si>
  <si>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</si>
  <si>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</si>
  <si>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</si>
  <si>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</si>
  <si>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</si>
  <si>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</si>
  <si>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</si>
  <si>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</si>
  <si>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</si>
  <si>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</si>
  <si>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</si>
  <si>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</si>
  <si>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</si>
  <si>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</si>
  <si>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</si>
  <si>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</si>
  <si>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</si>
  <si>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</si>
  <si>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</si>
  <si>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</si>
  <si>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</si>
  <si>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</si>
  <si>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</si>
  <si>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</si>
  <si>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</si>
  <si>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</si>
  <si>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</si>
  <si>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顺丰-客户门票快递</t>
  </si>
  <si>
    <t>货拉拉-运送物料</t>
  </si>
  <si>
    <t>闪送费用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</si>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</sst>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3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17" borderId="21" applyNumberFormat="0" applyAlignment="0" applyProtection="0">
      <alignment vertical="center"/>
    </xf>
    <xf numFmtId="0" fontId="13" fillId="17" borderId="17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6" fontId="8" fillId="0" borderId="12" xfId="50" applyNumberFormat="1" applyFont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14" fontId="8" fillId="9" borderId="0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7" workbookViewId="0">
      <selection activeCell="A13" sqref="$A11:$XFD19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0.375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6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7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8"/>
    </row>
    <row r="7" ht="20.1" customHeight="1" spans="2:11">
      <c r="B7" s="58"/>
      <c r="C7" s="59"/>
      <c r="D7" s="60" t="s">
        <v>9</v>
      </c>
      <c r="E7" s="60"/>
      <c r="F7" s="62">
        <v>43434</v>
      </c>
      <c r="G7" s="61"/>
      <c r="H7" s="60" t="s">
        <v>10</v>
      </c>
      <c r="I7" s="89"/>
      <c r="J7" s="62">
        <v>43437</v>
      </c>
      <c r="K7" s="88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5"/>
      <c r="G11" s="77">
        <v>51</v>
      </c>
      <c r="H11" s="78">
        <f t="shared" ref="H11:H20" si="0">G11</f>
        <v>51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5"/>
      <c r="G12" s="77">
        <v>250.74</v>
      </c>
      <c r="H12" s="77">
        <f t="shared" si="0"/>
        <v>250.74</v>
      </c>
      <c r="I12" s="93">
        <v>0</v>
      </c>
      <c r="J12" s="94"/>
      <c r="K12" s="96" t="s">
        <v>23</v>
      </c>
    </row>
    <row r="13" spans="2:11">
      <c r="B13" s="73">
        <v>3</v>
      </c>
      <c r="C13" s="74"/>
      <c r="D13" s="75"/>
      <c r="E13" s="76" t="s">
        <v>21</v>
      </c>
      <c r="F13" s="75"/>
      <c r="G13" s="77">
        <v>108</v>
      </c>
      <c r="H13" s="77">
        <f t="shared" si="0"/>
        <v>108</v>
      </c>
      <c r="I13" s="93">
        <v>0</v>
      </c>
      <c r="J13" s="94"/>
      <c r="K13" s="96" t="s">
        <v>23</v>
      </c>
    </row>
    <row r="14" spans="2:11">
      <c r="B14" s="73">
        <v>4</v>
      </c>
      <c r="C14" s="74"/>
      <c r="D14" s="75"/>
      <c r="E14" s="76" t="s">
        <v>21</v>
      </c>
      <c r="F14" s="75"/>
      <c r="G14" s="77">
        <v>19.6</v>
      </c>
      <c r="H14" s="77">
        <f t="shared" si="0"/>
        <v>19.6</v>
      </c>
      <c r="I14" s="93">
        <v>0</v>
      </c>
      <c r="J14" s="94"/>
      <c r="K14" s="96" t="s">
        <v>24</v>
      </c>
    </row>
    <row r="15" spans="2:11">
      <c r="B15" s="73">
        <v>5</v>
      </c>
      <c r="C15" s="74"/>
      <c r="D15" s="75"/>
      <c r="E15" s="76" t="s">
        <v>21</v>
      </c>
      <c r="F15" s="75"/>
      <c r="G15" s="77">
        <v>27</v>
      </c>
      <c r="H15" s="77">
        <f t="shared" si="0"/>
        <v>27</v>
      </c>
      <c r="I15" s="93">
        <v>0</v>
      </c>
      <c r="J15" s="94"/>
      <c r="K15" s="96" t="s">
        <v>25</v>
      </c>
    </row>
    <row r="16" spans="2:11">
      <c r="B16" s="73">
        <v>6</v>
      </c>
      <c r="C16" s="74"/>
      <c r="D16" s="75"/>
      <c r="E16" s="76" t="s">
        <v>21</v>
      </c>
      <c r="F16" s="75"/>
      <c r="G16" s="77">
        <v>25.5</v>
      </c>
      <c r="H16" s="77">
        <f t="shared" si="0"/>
        <v>25.5</v>
      </c>
      <c r="I16" s="93">
        <v>0</v>
      </c>
      <c r="J16" s="94"/>
      <c r="K16" s="96" t="s">
        <v>26</v>
      </c>
    </row>
    <row r="17" spans="2:11">
      <c r="B17" s="73">
        <v>7</v>
      </c>
      <c r="C17" s="74"/>
      <c r="D17" s="75"/>
      <c r="E17" s="76" t="s">
        <v>21</v>
      </c>
      <c r="F17" s="75"/>
      <c r="G17" s="77">
        <v>228</v>
      </c>
      <c r="H17" s="77">
        <f t="shared" si="0"/>
        <v>228</v>
      </c>
      <c r="I17" s="93">
        <v>0</v>
      </c>
      <c r="J17" s="94"/>
      <c r="K17" s="96" t="s">
        <v>27</v>
      </c>
    </row>
    <row r="18" spans="2:11">
      <c r="B18" s="73">
        <v>8</v>
      </c>
      <c r="C18" s="74"/>
      <c r="D18" s="75"/>
      <c r="E18" s="76" t="s">
        <v>21</v>
      </c>
      <c r="F18" s="75"/>
      <c r="G18" s="77">
        <v>72</v>
      </c>
      <c r="H18" s="77">
        <f t="shared" si="0"/>
        <v>72</v>
      </c>
      <c r="I18" s="93">
        <v>0</v>
      </c>
      <c r="J18" s="94"/>
      <c r="K18" s="96" t="s">
        <v>28</v>
      </c>
    </row>
    <row r="19" spans="2:11">
      <c r="B19" s="73">
        <v>9</v>
      </c>
      <c r="C19" s="74"/>
      <c r="D19" s="75"/>
      <c r="E19" s="76" t="s">
        <v>21</v>
      </c>
      <c r="F19" s="75"/>
      <c r="G19" s="77">
        <v>75</v>
      </c>
      <c r="H19" s="77">
        <v>0</v>
      </c>
      <c r="I19" s="93">
        <f>G19</f>
        <v>75</v>
      </c>
      <c r="J19" s="94"/>
      <c r="K19" s="96" t="s">
        <v>29</v>
      </c>
    </row>
    <row r="20" spans="2:11">
      <c r="B20" s="73">
        <v>10</v>
      </c>
      <c r="C20" s="74"/>
      <c r="D20" s="79" t="s">
        <v>30</v>
      </c>
      <c r="E20" s="75" t="s">
        <v>31</v>
      </c>
      <c r="F20" s="75"/>
      <c r="G20" s="77">
        <v>0</v>
      </c>
      <c r="H20" s="77">
        <f t="shared" si="0"/>
        <v>0</v>
      </c>
      <c r="I20" s="93">
        <v>0</v>
      </c>
      <c r="J20" s="94"/>
      <c r="K20" s="96"/>
    </row>
    <row r="21" ht="20.1" customHeight="1" spans="2:11">
      <c r="B21" s="70" t="s">
        <v>32</v>
      </c>
      <c r="C21" s="80"/>
      <c r="D21" s="80"/>
      <c r="E21" s="80"/>
      <c r="F21" s="71"/>
      <c r="G21" s="81">
        <f>SUM(G11:G20)</f>
        <v>856.84</v>
      </c>
      <c r="H21" s="81">
        <f>SUM(H11:H20)</f>
        <v>781.84</v>
      </c>
      <c r="I21" s="97">
        <f>SUM(I11:J20)</f>
        <v>75</v>
      </c>
      <c r="J21" s="98"/>
      <c r="K21" s="99"/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100"/>
      <c r="K22" s="67"/>
    </row>
    <row r="23" ht="20.1" customHeight="1" spans="2:11">
      <c r="B23" s="72" t="s">
        <v>17</v>
      </c>
      <c r="C23" s="72"/>
      <c r="D23" s="72"/>
      <c r="E23" s="72"/>
      <c r="F23" s="72"/>
      <c r="G23" s="72" t="s">
        <v>33</v>
      </c>
      <c r="H23" s="72"/>
      <c r="I23" s="72"/>
      <c r="J23" s="72"/>
      <c r="K23" s="72" t="s">
        <v>34</v>
      </c>
    </row>
    <row r="24" ht="20.1" customHeight="1" spans="2:11">
      <c r="B24" s="82">
        <f>H21</f>
        <v>781.84</v>
      </c>
      <c r="C24" s="82"/>
      <c r="D24" s="82"/>
      <c r="E24" s="82"/>
      <c r="F24" s="82"/>
      <c r="G24" s="82">
        <f>I21</f>
        <v>75</v>
      </c>
      <c r="H24" s="82"/>
      <c r="I24" s="82"/>
      <c r="J24" s="82"/>
      <c r="K24" s="101">
        <f>SUM(B24:J24)</f>
        <v>856.84</v>
      </c>
    </row>
    <row r="25" ht="20.1" customHeight="1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ht="20.1" customHeight="1" spans="2:11">
      <c r="B26" s="67" t="s">
        <v>35</v>
      </c>
      <c r="C26" s="67"/>
      <c r="D26" s="67"/>
      <c r="E26" s="67"/>
      <c r="F26" s="67" t="s">
        <v>36</v>
      </c>
      <c r="G26" s="67" t="s">
        <v>37</v>
      </c>
      <c r="H26" s="67"/>
      <c r="I26" s="67"/>
      <c r="J26" s="67" t="s">
        <v>38</v>
      </c>
      <c r="K26" s="67"/>
    </row>
    <row r="29" ht="18" spans="1:11">
      <c r="A29" s="4" t="s">
        <v>39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7"/>
    </row>
    <row r="32" ht="20.1" customHeight="1" spans="2:11">
      <c r="B32" s="58"/>
      <c r="C32" s="59"/>
      <c r="D32" s="60" t="s">
        <v>5</v>
      </c>
      <c r="E32" s="60"/>
      <c r="F32" s="61" t="str">
        <f>F6</f>
        <v>北京</v>
      </c>
      <c r="G32" s="61"/>
      <c r="H32" s="60" t="s">
        <v>7</v>
      </c>
      <c r="I32" s="59"/>
      <c r="J32" s="61" t="str">
        <f>J6</f>
        <v>上海事业部</v>
      </c>
      <c r="K32" s="88"/>
    </row>
    <row r="33" ht="20.1" customHeight="1" spans="2:11">
      <c r="B33" s="58"/>
      <c r="C33" s="59"/>
      <c r="D33" s="60" t="s">
        <v>9</v>
      </c>
      <c r="E33" s="60"/>
      <c r="F33" s="83">
        <v>43434</v>
      </c>
      <c r="G33" s="61"/>
      <c r="H33" s="60" t="s">
        <v>10</v>
      </c>
      <c r="I33" s="89"/>
      <c r="J33" s="62">
        <f>J7</f>
        <v>43437</v>
      </c>
      <c r="K33" s="88"/>
    </row>
    <row r="34" ht="20.1" customHeight="1" spans="2:11">
      <c r="B34" s="63"/>
      <c r="C34" s="64"/>
      <c r="D34" s="65"/>
      <c r="E34" s="65"/>
      <c r="F34" s="66"/>
      <c r="G34" s="66"/>
      <c r="H34" s="65" t="s">
        <v>11</v>
      </c>
      <c r="I34" s="90"/>
      <c r="J34" s="66" t="str">
        <f>J8</f>
        <v>HMOA-181123-SXY600</v>
      </c>
      <c r="K34" s="92"/>
    </row>
    <row r="35" ht="20.1" customHeight="1"/>
    <row r="36" ht="20.1" customHeight="1" spans="2:11">
      <c r="B36" s="75"/>
      <c r="C36" s="75"/>
      <c r="D36" s="84" t="s">
        <v>40</v>
      </c>
      <c r="E36" s="75" t="s">
        <v>41</v>
      </c>
      <c r="F36" s="75"/>
      <c r="G36" s="77" t="s">
        <v>42</v>
      </c>
      <c r="H36" s="77" t="s">
        <v>43</v>
      </c>
      <c r="I36" s="77" t="s">
        <v>32</v>
      </c>
      <c r="J36" s="77"/>
      <c r="K36" s="102" t="s">
        <v>19</v>
      </c>
    </row>
    <row r="37" spans="2:11">
      <c r="B37" s="75">
        <v>1</v>
      </c>
      <c r="C37" s="75"/>
      <c r="D37" s="84" t="s">
        <v>6</v>
      </c>
      <c r="E37" s="75" t="s">
        <v>44</v>
      </c>
      <c r="F37" s="75"/>
      <c r="G37" s="77">
        <v>200</v>
      </c>
      <c r="H37" s="77">
        <v>4</v>
      </c>
      <c r="I37" s="93">
        <f>G37*H37</f>
        <v>800</v>
      </c>
      <c r="J37" s="94"/>
      <c r="K37" s="102" t="str">
        <f>E37</f>
        <v>10.24-10.25、 12.1-12.2</v>
      </c>
    </row>
    <row r="38" spans="2:11">
      <c r="B38" s="75">
        <v>2</v>
      </c>
      <c r="C38" s="75"/>
      <c r="D38" s="84" t="s">
        <v>6</v>
      </c>
      <c r="E38" s="75" t="s">
        <v>45</v>
      </c>
      <c r="F38" s="75"/>
      <c r="G38" s="77">
        <v>100</v>
      </c>
      <c r="H38" s="77">
        <v>6</v>
      </c>
      <c r="I38" s="93">
        <f>G38*H38</f>
        <v>600</v>
      </c>
      <c r="J38" s="94"/>
      <c r="K38" s="102" t="str">
        <f>E38</f>
        <v>10.23、10.26-10.30</v>
      </c>
    </row>
    <row r="39" spans="2:11">
      <c r="B39" s="75">
        <v>3</v>
      </c>
      <c r="C39" s="75"/>
      <c r="D39" s="85"/>
      <c r="E39" s="75"/>
      <c r="F39" s="75"/>
      <c r="G39" s="77"/>
      <c r="H39" s="77"/>
      <c r="I39" s="93"/>
      <c r="J39" s="94"/>
      <c r="K39" s="96"/>
    </row>
    <row r="40" ht="20.1" customHeight="1" spans="2:11">
      <c r="B40" s="70" t="s">
        <v>32</v>
      </c>
      <c r="C40" s="80"/>
      <c r="D40" s="80"/>
      <c r="E40" s="80"/>
      <c r="F40" s="71"/>
      <c r="G40" s="81"/>
      <c r="H40" s="81"/>
      <c r="I40" s="97">
        <f>SUM(I37:J39)</f>
        <v>1400</v>
      </c>
      <c r="J40" s="98"/>
      <c r="K40" s="99"/>
    </row>
    <row r="41" ht="20.1" customHeight="1" spans="2:11">
      <c r="B41" s="67" t="s">
        <v>35</v>
      </c>
      <c r="C41" s="67"/>
      <c r="D41" s="67"/>
      <c r="E41" s="67"/>
      <c r="F41" s="67" t="s">
        <v>36</v>
      </c>
      <c r="G41" s="67" t="s">
        <v>37</v>
      </c>
      <c r="H41" s="67"/>
      <c r="I41" s="67"/>
      <c r="J41" s="67" t="s">
        <v>38</v>
      </c>
      <c r="K41" s="6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49" workbookViewId="0">
      <selection activeCell="I54" sqref="I5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8" max="8" width="8.875" customWidth="1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66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67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68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69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70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71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72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73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74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f>H25</f>
        <v>0</v>
      </c>
      <c r="I27" s="41"/>
      <c r="J27" s="42"/>
    </row>
    <row r="28" customHeight="1" spans="1:10">
      <c r="A28" s="13">
        <v>6</v>
      </c>
      <c r="B28" s="14" t="s">
        <v>75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76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77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78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79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80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81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82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83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84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85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Format="1" customHeight="1" spans="1:10">
      <c r="A45" s="27">
        <v>10</v>
      </c>
      <c r="B45" s="22" t="s">
        <v>86</v>
      </c>
      <c r="C45" s="15">
        <v>0</v>
      </c>
      <c r="D45" s="13">
        <v>0</v>
      </c>
      <c r="E45" s="15">
        <v>0</v>
      </c>
      <c r="F45" s="15">
        <v>13</v>
      </c>
      <c r="G45" s="15">
        <v>0</v>
      </c>
      <c r="H45" s="15">
        <f>F45</f>
        <v>13</v>
      </c>
      <c r="I45" s="38" t="s">
        <v>87</v>
      </c>
      <c r="J45" s="47"/>
    </row>
    <row r="46" customFormat="1" customHeight="1" spans="1:10">
      <c r="A46" s="27"/>
      <c r="B46" s="28"/>
      <c r="C46" s="15">
        <v>0</v>
      </c>
      <c r="D46" s="13">
        <v>0</v>
      </c>
      <c r="E46" s="15">
        <v>0</v>
      </c>
      <c r="F46" s="15">
        <v>0</v>
      </c>
      <c r="G46" s="15">
        <v>200</v>
      </c>
      <c r="H46" s="15">
        <v>200</v>
      </c>
      <c r="I46" s="38" t="s">
        <v>88</v>
      </c>
      <c r="J46" s="47"/>
    </row>
    <row r="47" customHeight="1" spans="1:10">
      <c r="A47" s="24"/>
      <c r="B47" s="25"/>
      <c r="C47" s="15">
        <v>0</v>
      </c>
      <c r="D47" s="13">
        <v>0</v>
      </c>
      <c r="E47" s="15">
        <v>0</v>
      </c>
      <c r="F47" s="15">
        <v>160</v>
      </c>
      <c r="G47" s="15">
        <v>0</v>
      </c>
      <c r="H47" s="15">
        <f>F47</f>
        <v>160</v>
      </c>
      <c r="I47" s="38" t="s">
        <v>89</v>
      </c>
      <c r="J47" s="47"/>
    </row>
    <row r="48" s="1" customFormat="1" customHeight="1" spans="1:10">
      <c r="A48" s="17"/>
      <c r="B48" s="18" t="s">
        <v>90</v>
      </c>
      <c r="C48" s="19">
        <f>C47</f>
        <v>0</v>
      </c>
      <c r="D48" s="20">
        <f>D47</f>
        <v>0</v>
      </c>
      <c r="E48" s="20">
        <f>E47</f>
        <v>0</v>
      </c>
      <c r="F48" s="19">
        <f>SUM(F45:F47)</f>
        <v>173</v>
      </c>
      <c r="G48" s="19">
        <f>SUM(G45:G47)</f>
        <v>200</v>
      </c>
      <c r="H48" s="19">
        <f>SUM(H45:H47)</f>
        <v>373</v>
      </c>
      <c r="I48" s="41"/>
      <c r="J48" s="48"/>
    </row>
    <row r="49" customHeight="1" spans="1:10">
      <c r="A49" s="17"/>
      <c r="B49" s="18" t="s">
        <v>32</v>
      </c>
      <c r="C49" s="19">
        <f>SUM(C48,C44,C40,C37,C32,C27,C24,C21,C16,C13)</f>
        <v>0</v>
      </c>
      <c r="D49" s="20">
        <f>SUM(D48,D44,D40,D37,D32,D27,D24,D21,D16,D13)</f>
        <v>0</v>
      </c>
      <c r="E49" s="20">
        <f>SUM(E48,E44,E40,E37,E32,E27,E24,E21,E16,E13)</f>
        <v>0</v>
      </c>
      <c r="F49" s="19">
        <f>SUM(F48,F44,F40,F37,F32,F27,F24,F21,F16,F13)</f>
        <v>173</v>
      </c>
      <c r="G49" s="19">
        <f>SUM(G48,G44,G40,G37,G32,G27,G24,G21,G16,G13)</f>
        <v>200</v>
      </c>
      <c r="H49" s="19">
        <f>H13+H21+H16+H24+H27+H32+H37+H40+H44+H48</f>
        <v>373</v>
      </c>
      <c r="I49" s="41"/>
      <c r="J49" s="49"/>
    </row>
    <row r="53" customHeight="1" spans="1:9">
      <c r="A53" s="29" t="s">
        <v>91</v>
      </c>
      <c r="B53" s="30"/>
      <c r="C53" s="31" t="s">
        <v>92</v>
      </c>
      <c r="D53" s="31"/>
      <c r="E53" s="31" t="s">
        <v>93</v>
      </c>
      <c r="F53" s="31"/>
      <c r="G53" s="31" t="s">
        <v>94</v>
      </c>
      <c r="H53" s="31"/>
      <c r="I53" s="50" t="s">
        <v>95</v>
      </c>
    </row>
    <row r="54" customHeight="1" spans="1:9">
      <c r="A54" s="32">
        <f>E49</f>
        <v>0</v>
      </c>
      <c r="B54" s="33"/>
      <c r="C54" s="33">
        <f>H49</f>
        <v>373</v>
      </c>
      <c r="D54" s="33"/>
      <c r="E54" s="33">
        <f>F49</f>
        <v>173</v>
      </c>
      <c r="F54" s="33"/>
      <c r="G54" s="33">
        <f>G49</f>
        <v>200</v>
      </c>
      <c r="H54" s="33"/>
      <c r="I54" s="51">
        <f>A54-C54</f>
        <v>-373</v>
      </c>
    </row>
    <row r="56" customHeight="1" spans="1:9">
      <c r="A56" s="34" t="s">
        <v>96</v>
      </c>
      <c r="B56" s="35"/>
      <c r="C56" s="36" t="s">
        <v>36</v>
      </c>
      <c r="D56" s="34"/>
      <c r="E56" s="34" t="s">
        <v>97</v>
      </c>
      <c r="F56" s="34"/>
      <c r="G56" s="34" t="s">
        <v>38</v>
      </c>
      <c r="H56" s="34"/>
      <c r="I56" s="35"/>
    </row>
  </sheetData>
  <mergeCells count="69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2018-12-03T08:34:44Z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