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Default Extension="tiff" ContentType="image/tiff"/>
  <Default Extension="jpeg" ContentType="image/jpeg"/>
  <Default Extension="png" ContentType="image/png"/>
  <Default Extension="gif" ContentType="image/gif"/>
  <Default Extension="vml" ContentType="application/vnd.openxmlformats-officedocument.vmlDrawi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fileVersion appName="xl" lastEdited="7" lowestEdited="7" rupBuild="11208"/>
  <workbookPr defaultThemeVersion="166925"/>
  <bookViews>
    <workbookView windowHeight="15800" windowWidth="28040" xWindow="4240" yWindow="640"/>
  </bookViews>
  <sheets>
    <sheet name="12月（已结算）" sheetId="2" r:id="rId6"/>
    <sheet name="1月（已结算）" sheetId="3" r:id="rId7"/>
    <sheet name="2月（已结算）" sheetId="4" r:id="rId8"/>
    <sheet name="3月（已结算）" sheetId="5" r:id="rId9"/>
    <sheet name="4月（结算确认中）" sheetId="6" r:id="rId10"/>
    <sheet name="5月（结算确认中）" sheetId="7" r:id="rId11"/>
    <sheet name="6月" sheetId="8" r:id="rId12"/>
  </sheets>
  <calcPr calcMode="auto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tc={91762306-6989-4F23-B2B7-2333B10A7063}</author>
    <author>tc={328B3BB4-FF93-4E19-9DC2-CFCE197B6FC8}</author>
  </authors>
  <commentList>
    <comment ref="I145" authorId="0" shapeId="0" xr:uid="{91762306-6989-4F23-B2B7-2333B10A7063}">
      <text>
        <t>[Threaded comment] Your version of Excel allows you to read this threaded comment; however, any edits to it will get removed if the file is opened in a newer version of Excel. Learn more: https://go.microsoft.com/fwlink/?linkid=870924 Comment: 实际支付520给供应商结算</t>
      </text>
    </comment>
    <comment ref="I180" authorId="1" shapeId="0" xr:uid="{328B3BB4-FF93-4E19-9DC2-CFCE197B6FC8}">
      <text>
        <t>[Threaded comment] Your version of Excel allows you to read this threaded comment; however, any edits to it will get removed if the file is opened in a newer version of Excel. Learn more: https://go.microsoft.com/fwlink/?linkid=870924 Comment: 实际支付520给供应商结算</t>
      </text>
    </comment>
  </commentList>
</comments>
</file>

<file path=xl/sharedStrings.xml><?xml version="1.0" encoding="utf-8"?>
<sst xmlns="http://schemas.openxmlformats.org/spreadsheetml/2006/main" count="3" uniqueCount="3">
  <si>
    <t xml:space="preserve">  </t>
  </si>
  <si xml:space="preserve">
    <t>
</t>
  </si>
  <si xml:space="preserve">
    <t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</si>
</sst>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6">
    <numFmt numFmtId="164" formatCode="0.00"/>
    <numFmt numFmtId="165" formatCode="0.00"/>
    <numFmt numFmtId="166" formatCode="General"/>
    <numFmt numFmtId="167" formatCode="0.00"/>
    <numFmt numFmtId="168" formatCode="0.00"/>
    <numFmt numFmtId="169" formatCode="0.00"/>
    <numFmt numFmtId="170" formatCode="General"/>
    <numFmt numFmtId="171" formatCode="0.00"/>
    <numFmt numFmtId="172" formatCode="0.00"/>
    <numFmt numFmtId="173" formatCode="0.00"/>
    <numFmt numFmtId="174" formatCode="0.00"/>
    <numFmt numFmtId="175" formatCode="0.00"/>
    <numFmt numFmtId="176" formatCode="0.00"/>
    <numFmt numFmtId="177" formatCode="0.00"/>
    <numFmt numFmtId="178" formatCode="0.00"/>
    <numFmt numFmtId="179" formatCode="0.00"/>
    <numFmt numFmtId="180" formatCode="0.00"/>
    <numFmt numFmtId="181" formatCode="0.00"/>
    <numFmt numFmtId="182" formatCode="0.00"/>
    <numFmt numFmtId="183" formatCode="0.00"/>
    <numFmt numFmtId="184" formatCode="0.00"/>
    <numFmt numFmtId="185" formatCode="0.00"/>
    <numFmt numFmtId="186" formatCode="0.00"/>
    <numFmt numFmtId="187" formatCode="0.00"/>
    <numFmt numFmtId="188" formatCode="0.00"/>
    <numFmt numFmtId="189" formatCode="0.00"/>
    <numFmt numFmtId="190" formatCode="0.00"/>
    <numFmt numFmtId="191" formatCode="0.00"/>
    <numFmt numFmtId="192" formatCode="0.00"/>
    <numFmt numFmtId="193" formatCode="0.00"/>
    <numFmt numFmtId="194" formatCode="0.00"/>
    <numFmt numFmtId="195" formatCode="0.00"/>
    <numFmt numFmtId="196" formatCode="0.00"/>
    <numFmt numFmtId="197" formatCode="0.00"/>
    <numFmt numFmtId="198" formatCode="0.00"/>
    <numFmt numFmtId="199" formatCode="0.00"/>
  </numFmts>
  <fonts count="101">
    <font>
      <sz val="10"/>
      <color theme="1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1F2329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1F2329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FFFFFF"/>
      <name val="Calibri"/>
      <family val="2"/>
      <scheme val="minor"/>
    </font>
    <font>
      <b val="true"/>
      <sz val="9.75"/>
      <color rgb="FFF54A45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1F2329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"/>
      <color rgb="FF606266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1F2329"/>
      <name val="Calibri"/>
      <family val="2"/>
      <scheme val="minor"/>
    </font>
    <font>
      <b val="true"/>
      <sz val="9.7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F54A45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54A45"/>
      <name val="Calibri"/>
      <family val="2"/>
      <scheme val="minor"/>
    </font>
    <font>
      <b val="true"/>
      <sz val="9.7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F54A45"/>
      <name val="Calibri"/>
      <family val="2"/>
      <scheme val="minor"/>
    </font>
    <font>
      <sz val="9.75"/>
      <color rgb="FF373C43"/>
      <name val="Calibri"/>
      <family val="2"/>
      <scheme val="minor"/>
    </font>
    <font>
      <sz val="9.75"/>
      <color rgb="FFF54A45"/>
      <name val="Calibri"/>
      <family val="2"/>
      <scheme val="minor"/>
    </font>
    <font>
      <sz val="9.75"/>
      <color rgb="FF373C43"/>
      <name val="Calibri"/>
      <family val="2"/>
      <scheme val="minor"/>
    </font>
    <font>
      <sz val="9.75"/>
      <color rgb="FF373C43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u val="single"/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10.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10.5"/>
      <color rgb="FF1F2329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10.5"/>
      <color rgb="FF1F2329"/>
      <name val="Calibri"/>
      <family val="2"/>
      <scheme val="minor"/>
    </font>
  </fonts>
  <fills count="58">
    <fill>
      <patternFill patternType="none">
        <fgColor/>
        <bgColor/>
      </patternFill>
    </fill>
    <fill>
      <patternFill patternType="gray125">
        <fgColor/>
        <bgColor/>
      </patternFill>
    </fill>
    <fill>
      <patternFill patternType="solid">
        <fgColor rgb="FFFFF258"/>
        <bgColor/>
      </patternFill>
    </fill>
    <fill>
      <patternFill patternType="solid">
        <fgColor rgb="FFF54A45"/>
        <bgColor/>
      </patternFill>
    </fill>
    <fill>
      <patternFill patternType="solid">
        <fgColor rgb="FF686767"/>
        <bgColor/>
      </patternFill>
    </fill>
    <fill>
      <patternFill patternType="solid">
        <fgColor rgb="FF686767"/>
        <bgColor/>
      </patternFill>
    </fill>
    <fill>
      <patternFill patternType="solid">
        <fgColor rgb="FF7EDAFB"/>
        <bgColor/>
      </patternFill>
    </fill>
    <fill>
      <patternFill patternType="solid">
        <fgColor rgb="FF8EE085"/>
        <bgColor/>
      </patternFill>
    </fill>
    <fill>
      <patternFill patternType="solid">
        <fgColor rgb="FFDC9B04"/>
        <bgColor/>
      </patternFill>
    </fill>
    <fill>
      <patternFill patternType="solid">
        <fgColor rgb="FFF76964"/>
        <bgColor/>
      </patternFill>
    </fill>
    <fill>
      <patternFill patternType="solid">
        <fgColor rgb="FFDE7802"/>
        <bgColor/>
      </patternFill>
    </fill>
    <fill>
      <patternFill patternType="solid">
        <fgColor rgb="FF049FD7"/>
        <bgColor/>
      </patternFill>
    </fill>
    <fill>
      <patternFill patternType="solid">
        <fgColor rgb="FFDE7802"/>
        <bgColor/>
      </patternFill>
    </fill>
    <fill>
      <patternFill patternType="solid">
        <fgColor rgb="FF7EDAFB"/>
        <bgColor/>
      </patternFill>
    </fill>
    <fill>
      <patternFill patternType="solid">
        <fgColor rgb="FF186010"/>
        <bgColor/>
      </patternFill>
    </fill>
    <fill>
      <patternFill patternType="solid">
        <fgColor rgb="FF686767"/>
        <bgColor/>
      </patternFill>
    </fill>
    <fill>
      <patternFill patternType="solid">
        <fgColor rgb="FF686767"/>
        <bgColor/>
      </patternFill>
    </fill>
    <fill>
      <patternFill patternType="solid">
        <fgColor rgb="FF686767"/>
        <bgColor/>
      </patternFill>
    </fill>
    <fill>
      <patternFill patternType="solid">
        <fgColor rgb="FF686767"/>
        <bgColor/>
      </patternFill>
    </fill>
    <fill>
      <patternFill patternType="solid">
        <fgColor rgb="FFF54A45"/>
        <bgColor/>
      </patternFill>
    </fill>
    <fill>
      <patternFill patternType="solid">
        <fgColor rgb="FF686767"/>
        <bgColor/>
      </patternFill>
    </fill>
    <fill>
      <patternFill patternType="solid">
        <fgColor rgb="FFFFF258"/>
        <bgColor/>
      </patternFill>
    </fill>
    <fill>
      <patternFill patternType="solid">
        <fgColor rgb="FF049FD7"/>
        <bgColor/>
      </patternFill>
    </fill>
    <fill>
      <patternFill patternType="solid">
        <fgColor rgb="FF8EE085"/>
        <bgColor/>
      </patternFill>
    </fill>
    <fill>
      <patternFill patternType="solid">
        <fgColor rgb="FF686767"/>
        <bgColor/>
      </patternFill>
    </fill>
    <fill>
      <patternFill patternType="solid">
        <fgColor rgb="FF186010"/>
        <bgColor/>
      </patternFill>
    </fill>
    <fill>
      <patternFill patternType="solid">
        <fgColor rgb="FF7EDAFB"/>
        <bgColor/>
      </patternFill>
    </fill>
    <fill>
      <patternFill patternType="solid">
        <fgColor rgb="FFF54A45"/>
        <bgColor/>
      </patternFill>
    </fill>
    <fill>
      <patternFill patternType="solid">
        <fgColor rgb="FF049FD7"/>
        <bgColor/>
      </patternFill>
    </fill>
    <fill>
      <patternFill patternType="solid">
        <fgColor rgb="FF686767"/>
        <bgColor/>
      </patternFill>
    </fill>
    <fill>
      <patternFill patternType="solid">
        <fgColor rgb="FFFFF258"/>
        <bgColor/>
      </patternFill>
    </fill>
    <fill>
      <patternFill patternType="solid">
        <fgColor rgb="FFF8F9FA"/>
        <bgColor/>
      </patternFill>
    </fill>
    <fill>
      <patternFill patternType="solid">
        <fgColor rgb="FFFFF258"/>
        <bgColor/>
      </patternFill>
    </fill>
    <fill>
      <patternFill patternType="solid">
        <fgColor rgb="FF00D6B9"/>
        <bgColor/>
      </patternFill>
    </fill>
    <fill>
      <patternFill patternType="solid">
        <fgColor rgb="FF14C0FF"/>
        <bgColor/>
      </patternFill>
    </fill>
    <fill>
      <patternFill patternType="solid">
        <fgColor rgb="FF64E8D6"/>
        <bgColor/>
      </patternFill>
    </fill>
    <fill>
      <patternFill patternType="solid">
        <fgColor rgb="FFFFF258"/>
        <bgColor/>
      </patternFill>
    </fill>
    <fill>
      <patternFill patternType="solid">
        <fgColor rgb="FFE1EAFF"/>
        <bgColor/>
      </patternFill>
    </fill>
    <fill>
      <patternFill patternType="solid">
        <fgColor rgb="FFFFF258"/>
        <bgColor/>
      </patternFill>
    </fill>
    <fill>
      <patternFill patternType="solid">
        <fgColor rgb="FFF54A45"/>
        <bgColor/>
      </patternFill>
    </fill>
    <fill>
      <patternFill patternType="solid">
        <fgColor rgb="FFF54A45"/>
        <bgColor/>
      </patternFill>
    </fill>
    <fill>
      <patternFill patternType="solid">
        <fgColor rgb="FFF54A45"/>
        <bgColor/>
      </patternFill>
    </fill>
    <fill>
      <patternFill patternType="solid">
        <fgColor rgb="FFF54A45"/>
        <bgColor/>
      </patternFill>
    </fill>
    <fill>
      <patternFill patternType="solid">
        <fgColor rgb="FFF54A45"/>
        <bgColor/>
      </patternFill>
    </fill>
    <fill>
      <patternFill patternType="solid">
        <fgColor rgb="FF686767"/>
        <bgColor/>
      </patternFill>
    </fill>
    <fill>
      <patternFill patternType="solid">
        <fgColor rgb="FFF54A45"/>
        <bgColor/>
      </patternFill>
    </fill>
    <fill>
      <patternFill patternType="solid">
        <fgColor rgb="FFF54A45"/>
        <bgColor/>
      </patternFill>
    </fill>
    <fill>
      <patternFill patternType="solid">
        <fgColor rgb="FFDE7802"/>
        <bgColor/>
      </patternFill>
    </fill>
    <fill>
      <patternFill patternType="solid">
        <fgColor rgb="FFDC9B04"/>
        <bgColor/>
      </patternFill>
    </fill>
    <fill>
      <patternFill patternType="solid">
        <fgColor rgb="FFF76964"/>
        <bgColor/>
      </patternFill>
    </fill>
    <fill>
      <patternFill patternType="solid">
        <fgColor rgb="FF7EDAFB"/>
        <bgColor/>
      </patternFill>
    </fill>
    <fill>
      <patternFill patternType="solid">
        <fgColor rgb="FFDE7802"/>
        <bgColor/>
      </patternFill>
    </fill>
    <fill>
      <patternFill patternType="solid">
        <fgColor rgb="FF7EDAFB"/>
        <bgColor/>
      </patternFill>
    </fill>
    <fill>
      <patternFill patternType="solid">
        <fgColor rgb="FF00D6B9"/>
        <bgColor/>
      </patternFill>
    </fill>
    <fill>
      <patternFill patternType="solid">
        <fgColor rgb="FFFBBFBC"/>
        <bgColor/>
      </patternFill>
    </fill>
    <fill>
      <patternFill patternType="solid">
        <fgColor rgb="FF7EDAFB"/>
        <bgColor/>
      </patternFill>
    </fill>
    <fill>
      <patternFill patternType="solid">
        <fgColor rgb="FFF8F9FA"/>
        <bgColor/>
      </patternFill>
    </fill>
    <fill>
      <patternFill patternType="solid">
        <fgColor rgb="FF686767"/>
        <bgColor/>
      </patternFill>
    </fill>
  </fills>
  <borders count="10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applyAlignment="true" applyBorder="false" applyFill="false" applyFont="false" applyNumberFormat="false" applyProtection="false" borderId="0" fillId="0" fontId="0" numFmtId="0"/>
  </cellStyleXfs>
  <cellXfs count="101">
    <xf applyAlignment="false" applyBorder="false" applyFill="false" applyFont="false" applyNumberFormat="false" applyProtection="false" borderId="0" fillId="0" fontId="0" numFmtId="0" xfId="0">
      <alignment vertical="center"/>
    </xf>
    <xf applyAlignment="true" applyBorder="false" applyFill="false" applyFont="true" applyNumberFormat="false" applyProtection="false" borderId="1" fillId="0" fontId="1" numFmtId="0" xfId="0">
      <alignment horizontal="center" vertical="center" wrapText="true"/>
    </xf>
    <xf applyAlignment="true" applyBorder="false" applyFill="false" applyFont="true" applyNumberFormat="true" applyProtection="false" borderId="2" fillId="0" fontId="2" numFmtId="164" xfId="0">
      <alignment horizontal="center" vertical="center" wrapText="true"/>
    </xf>
    <xf applyAlignment="true" applyBorder="false" applyFill="false" applyFont="true" applyNumberFormat="true" applyProtection="false" borderId="3" fillId="0" fontId="3" numFmtId="165" xfId="0">
      <alignment horizontal="center" vertical="center"/>
    </xf>
    <xf applyAlignment="true" applyBorder="false" applyFill="false" applyFont="true" applyNumberFormat="false" applyProtection="false" borderId="4" fillId="0" fontId="4" numFmtId="0" xfId="0">
      <alignment horizontal="center" vertical="center"/>
    </xf>
    <xf applyAlignment="true" applyBorder="false" applyFill="false" applyFont="true" applyNumberFormat="false" applyProtection="false" borderId="5" fillId="0" fontId="5" numFmtId="0" xfId="0">
      <alignment horizontal="center" vertical="center"/>
    </xf>
    <xf applyAlignment="true" applyBorder="false" applyFill="false" applyFont="true" applyNumberFormat="false" applyProtection="false" borderId="6" fillId="0" fontId="6" numFmtId="0" xfId="0">
      <alignment horizontal="left" vertical="center"/>
    </xf>
    <xf applyAlignment="true" applyBorder="false" applyFill="false" applyFont="true" applyNumberFormat="true" applyProtection="false" borderId="7" fillId="0" fontId="7" numFmtId="166" xfId="0">
      <alignment horizontal="center" vertical="center" wrapText="true"/>
    </xf>
    <xf applyAlignment="true" applyBorder="false" applyFill="false" applyFont="true" applyNumberFormat="false" applyProtection="false" borderId="8" fillId="0" fontId="8" numFmtId="0" xfId="0">
      <alignment horizontal="center" vertical="center"/>
    </xf>
    <xf applyAlignment="true" applyBorder="false" applyFill="false" applyFont="true" applyNumberFormat="true" applyProtection="false" borderId="9" fillId="0" fontId="9" numFmtId="167" xfId="0">
      <alignment horizontal="center" vertical="center"/>
    </xf>
    <xf applyAlignment="true" applyBorder="false" applyFill="false" applyFont="true" applyNumberFormat="false" applyProtection="false" borderId="10" fillId="0" fontId="10" numFmtId="0" xfId="0">
      <alignment horizontal="right" vertical="center"/>
    </xf>
    <xf applyAlignment="true" applyBorder="false" applyFill="false" applyFont="true" applyNumberFormat="false" applyProtection="false" borderId="11" fillId="0" fontId="11" numFmtId="0" xfId="0">
      <alignment horizontal="center" vertical="center"/>
    </xf>
    <xf applyAlignment="true" applyBorder="false" applyFill="false" applyFont="true" applyNumberFormat="true" applyProtection="false" borderId="12" fillId="2" fontId="12" numFmtId="168" xfId="0">
      <alignment horizontal="center" vertical="center" wrapText="true"/>
    </xf>
    <xf applyAlignment="true" applyBorder="false" applyFill="false" applyFont="true" applyNumberFormat="true" applyProtection="false" borderId="13" fillId="0" fontId="13" numFmtId="169" xfId="0">
      <alignment horizontal="center" vertical="center" wrapText="true"/>
    </xf>
    <xf applyAlignment="true" applyBorder="false" applyFill="false" applyFont="true" applyNumberFormat="false" applyProtection="false" borderId="14" fillId="3" fontId="14" numFmtId="0" xfId="0">
      <alignment horizontal="center" vertical="center" wrapText="true"/>
    </xf>
    <xf applyAlignment="true" applyBorder="false" applyFill="false" applyFont="true" applyNumberFormat="false" applyProtection="false" borderId="15" fillId="4" fontId="15" numFmtId="0" xfId="0">
      <alignment horizontal="center" vertical="center" wrapText="true"/>
    </xf>
    <xf applyAlignment="true" applyBorder="false" applyFill="false" applyFont="true" applyNumberFormat="false" applyProtection="false" borderId="16" fillId="5" fontId="16" numFmtId="0" xfId="0">
      <alignment horizontal="center" vertical="center"/>
    </xf>
    <xf applyAlignment="true" applyBorder="false" applyFill="false" applyFont="true" applyNumberFormat="false" applyProtection="false" borderId="17" fillId="6" fontId="17" numFmtId="0" xfId="0">
      <alignment horizontal="center" vertical="center"/>
    </xf>
    <xf applyAlignment="true" applyBorder="false" applyFill="false" applyFont="true" applyNumberFormat="false" applyProtection="false" borderId="18" fillId="7" fontId="18" numFmtId="0" xfId="0">
      <alignment horizontal="center" vertical="center" wrapText="true"/>
    </xf>
    <xf applyAlignment="true" applyBorder="false" applyFill="false" applyFont="true" applyNumberFormat="false" applyProtection="false" borderId="19" fillId="8" fontId="19" numFmtId="0" xfId="0">
      <alignment horizontal="center" vertical="center" wrapText="true"/>
    </xf>
    <xf applyAlignment="true" applyBorder="false" applyFill="false" applyFont="true" applyNumberFormat="false" applyProtection="false" borderId="20" fillId="9" fontId="20" numFmtId="0" xfId="0">
      <alignment horizontal="center" vertical="center" wrapText="true"/>
    </xf>
    <xf applyAlignment="true" applyBorder="false" applyFill="false" applyFont="true" applyNumberFormat="false" applyProtection="false" borderId="21" fillId="10" fontId="21" numFmtId="0" xfId="0">
      <alignment horizontal="center" vertical="center" wrapText="true"/>
    </xf>
    <xf applyAlignment="true" applyBorder="false" applyFill="false" applyFont="true" applyNumberFormat="false" applyProtection="false" borderId="22" fillId="11" fontId="22" numFmtId="0" xfId="0">
      <alignment horizontal="center" vertical="center"/>
    </xf>
    <xf applyAlignment="true" applyBorder="false" applyFill="false" applyFont="true" applyNumberFormat="false" applyProtection="false" borderId="23" fillId="12" fontId="23" numFmtId="0" xfId="0">
      <alignment horizontal="center" vertical="center"/>
    </xf>
    <xf applyAlignment="true" applyBorder="false" applyFill="false" applyFont="true" applyNumberFormat="false" applyProtection="false" borderId="24" fillId="13" fontId="24" numFmtId="0" xfId="0">
      <alignment horizontal="center" vertical="center" wrapText="true"/>
    </xf>
    <xf applyAlignment="true" applyBorder="false" applyFill="false" applyFont="true" applyNumberFormat="false" applyProtection="false" borderId="25" fillId="14" fontId="25" numFmtId="0" xfId="0">
      <alignment horizontal="center" vertical="center"/>
    </xf>
    <xf applyAlignment="true" applyBorder="false" applyFill="false" applyFont="true" applyNumberFormat="false" applyProtection="false" borderId="26" fillId="0" fontId="26" numFmtId="0" xfId="0">
      <alignment horizontal="center" vertical="center" wrapText="true"/>
    </xf>
    <xf applyAlignment="true" applyBorder="false" applyFill="false" applyFont="true" applyNumberFormat="false" applyProtection="false" borderId="27" fillId="15" fontId="27" numFmtId="0" xfId="0">
      <alignment horizontal="right" vertical="center"/>
    </xf>
    <xf applyAlignment="true" applyBorder="false" applyFill="false" applyFont="true" applyNumberFormat="true" applyProtection="false" borderId="28" fillId="16" fontId="28" numFmtId="170" xfId="0">
      <alignment horizontal="center" vertical="center"/>
    </xf>
    <xf applyAlignment="true" applyBorder="false" applyFill="false" applyFont="true" applyNumberFormat="true" applyProtection="false" borderId="29" fillId="17" fontId="29" numFmtId="171" xfId="0">
      <alignment horizontal="center" vertical="center"/>
    </xf>
    <xf applyAlignment="true" applyBorder="false" applyFill="false" applyFont="true" applyNumberFormat="false" applyProtection="false" borderId="30" fillId="18" fontId="30" numFmtId="0" xfId="0">
      <alignment horizontal="center" vertical="center"/>
    </xf>
    <xf applyAlignment="true" applyBorder="false" applyFill="false" applyFont="true" applyNumberFormat="false" applyProtection="false" borderId="31" fillId="19" fontId="31" numFmtId="0" xfId="0">
      <alignment horizontal="center" vertical="center"/>
    </xf>
    <xf applyAlignment="true" applyBorder="false" applyFill="false" applyFont="true" applyNumberFormat="false" applyProtection="false" borderId="32" fillId="20" fontId="32" numFmtId="0" xfId="0">
      <alignment horizontal="center" vertical="center"/>
    </xf>
    <xf applyAlignment="true" applyBorder="false" applyFill="false" applyFont="true" applyNumberFormat="false" applyProtection="false" borderId="33" fillId="0" fontId="33" numFmtId="0" xfId="0">
      <alignment vertical="center" wrapText="true"/>
    </xf>
    <xf applyAlignment="true" applyBorder="false" applyFill="false" applyFont="true" applyNumberFormat="true" applyProtection="false" borderId="34" fillId="0" fontId="34" numFmtId="172" xfId="0">
      <alignment horizontal="center" vertical="center"/>
    </xf>
    <xf applyAlignment="true" applyBorder="false" applyFill="false" applyFont="true" applyNumberFormat="false" applyProtection="false" borderId="35" fillId="0" fontId="35" numFmtId="0" xfId="0">
      <alignment vertical="center"/>
    </xf>
    <xf applyAlignment="true" applyBorder="false" applyFill="false" applyFont="true" applyNumberFormat="true" applyProtection="false" borderId="36" fillId="0" fontId="36" numFmtId="173" xfId="0">
      <alignment horizontal="center" vertical="center" wrapText="true"/>
    </xf>
    <xf applyAlignment="true" applyBorder="false" applyFill="false" applyFont="true" applyNumberFormat="false" applyProtection="false" borderId="37" fillId="0" fontId="37" numFmtId="0" xfId="0">
      <alignment horizontal="center" vertical="center" wrapText="true"/>
    </xf>
    <xf applyAlignment="true" applyBorder="false" applyFill="false" applyFont="true" applyNumberFormat="true" applyProtection="false" borderId="38" fillId="0" fontId="38" numFmtId="174" xfId="0">
      <alignment vertical="center" wrapText="true"/>
    </xf>
    <xf applyAlignment="true" applyBorder="false" applyFill="false" applyFont="true" applyNumberFormat="true" applyProtection="false" borderId="39" fillId="0" fontId="39" numFmtId="175" xfId="0">
      <alignment vertical="center"/>
    </xf>
    <xf applyAlignment="true" applyBorder="false" applyFill="false" applyFont="true" applyNumberFormat="true" applyProtection="false" borderId="40" fillId="21" fontId="40" numFmtId="176" xfId="0">
      <alignment horizontal="center" vertical="center" wrapText="true"/>
    </xf>
    <xf applyAlignment="true" applyBorder="false" applyFill="false" applyFont="true" applyNumberFormat="false" applyProtection="false" borderId="41" fillId="0" fontId="41" numFmtId="0" xfId="0">
      <alignment vertical="center"/>
    </xf>
    <xf applyAlignment="true" applyBorder="false" applyFill="false" applyFont="true" applyNumberFormat="true" applyProtection="false" borderId="42" fillId="22" fontId="42" numFmtId="177" xfId="0">
      <alignment horizontal="center" vertical="center" wrapText="true"/>
    </xf>
    <xf applyAlignment="true" applyBorder="false" applyFill="false" applyFont="true" applyNumberFormat="true" applyProtection="false" borderId="43" fillId="23" fontId="43" numFmtId="178" xfId="0">
      <alignment horizontal="center" vertical="center" wrapText="true"/>
    </xf>
    <xf applyAlignment="true" applyBorder="false" applyFill="false" applyFont="true" applyNumberFormat="true" applyProtection="false" borderId="44" fillId="24" fontId="44" numFmtId="179" xfId="0">
      <alignment horizontal="center" vertical="center" wrapText="true"/>
    </xf>
    <xf applyAlignment="true" applyBorder="false" applyFill="false" applyFont="true" applyNumberFormat="true" applyProtection="false" borderId="45" fillId="25" fontId="45" numFmtId="180" xfId="0">
      <alignment horizontal="center" vertical="center"/>
    </xf>
    <xf applyAlignment="true" applyBorder="false" applyFill="false" applyFont="true" applyNumberFormat="true" applyProtection="false" borderId="46" fillId="26" fontId="46" numFmtId="181" xfId="0">
      <alignment horizontal="center" vertical="center"/>
    </xf>
    <xf applyAlignment="true" applyBorder="false" applyFill="false" applyFont="true" applyNumberFormat="false" applyProtection="false" borderId="47" fillId="27" fontId="47" numFmtId="0" xfId="0">
      <alignment horizontal="center" vertical="center"/>
    </xf>
    <xf applyAlignment="true" applyBorder="false" applyFill="false" applyFont="true" applyNumberFormat="false" applyProtection="false" borderId="48" fillId="0" fontId="48" numFmtId="0" xfId="0">
      <alignment horizontal="center" vertical="center"/>
    </xf>
    <xf applyAlignment="true" applyBorder="false" applyFill="false" applyFont="true" applyNumberFormat="true" applyProtection="false" borderId="49" fillId="28" fontId="49" numFmtId="182" xfId="0">
      <alignment horizontal="center" vertical="center"/>
    </xf>
    <xf applyAlignment="true" applyBorder="false" applyFill="false" applyFont="true" applyNumberFormat="true" applyProtection="false" borderId="50" fillId="29" fontId="50" numFmtId="183" xfId="0">
      <alignment horizontal="center" vertical="center"/>
    </xf>
    <xf applyAlignment="true" applyBorder="false" applyFill="false" applyFont="true" applyNumberFormat="false" applyProtection="false" borderId="51" fillId="0" fontId="51" numFmtId="0" xfId="0">
      <alignment horizontal="center" vertical="center"/>
    </xf>
    <xf applyAlignment="true" applyBorder="false" applyFill="false" applyFont="true" applyNumberFormat="false" applyProtection="false" borderId="52" fillId="30" fontId="52" numFmtId="0" xfId="0">
      <alignment vertical="center" wrapText="true"/>
    </xf>
    <xf applyAlignment="true" applyBorder="false" applyFill="false" applyFont="true" applyNumberFormat="true" applyProtection="false" borderId="53" fillId="0" fontId="53" numFmtId="184" xfId="0">
      <alignment horizontal="center" vertical="center"/>
    </xf>
    <xf applyAlignment="true" applyBorder="false" applyFill="false" applyFont="true" applyNumberFormat="false" applyProtection="false" borderId="54" fillId="0" fontId="54" numFmtId="0" xfId="0">
      <alignment horizontal="center" vertical="center"/>
    </xf>
    <xf applyAlignment="true" applyBorder="false" applyFill="false" applyFont="true" applyNumberFormat="false" applyProtection="false" borderId="55" fillId="0" fontId="55" numFmtId="0" xfId="0">
      <alignment vertical="center"/>
    </xf>
    <xf applyAlignment="true" applyBorder="false" applyFill="false" applyFont="true" applyNumberFormat="false" applyProtection="false" borderId="56" fillId="31" fontId="56" numFmtId="0" xfId="0">
      <alignment vertical="center"/>
    </xf>
    <xf applyAlignment="true" applyBorder="false" applyFill="false" applyFont="true" applyNumberFormat="false" applyProtection="false" borderId="57" fillId="32" fontId="57" numFmtId="0" xfId="0">
      <alignment vertical="center"/>
    </xf>
    <xf applyAlignment="true" applyBorder="false" applyFill="false" applyFont="true" applyNumberFormat="true" applyProtection="false" borderId="58" fillId="33" fontId="58" numFmtId="185" xfId="0">
      <alignment horizontal="center" vertical="center"/>
    </xf>
    <xf applyAlignment="true" applyBorder="false" applyFill="false" applyFont="true" applyNumberFormat="true" applyProtection="false" borderId="59" fillId="0" fontId="59" numFmtId="186" xfId="0">
      <alignment horizontal="center" vertical="center"/>
    </xf>
    <xf applyAlignment="true" applyBorder="false" applyFill="false" applyFont="true" applyNumberFormat="false" applyProtection="false" borderId="60" fillId="34" fontId="60" numFmtId="0" xfId="0">
      <alignment vertical="center"/>
    </xf>
    <xf applyAlignment="true" applyBorder="false" applyFill="false" applyFont="true" applyNumberFormat="false" applyProtection="false" borderId="61" fillId="0" fontId="61" numFmtId="0" xfId="0">
      <alignment horizontal="center" vertical="center"/>
    </xf>
    <xf applyAlignment="true" applyBorder="false" applyFill="false" applyFont="true" applyNumberFormat="false" applyProtection="false" borderId="62" fillId="35" fontId="62" numFmtId="0" xfId="0">
      <alignment horizontal="center" vertical="center"/>
    </xf>
    <xf applyAlignment="true" applyBorder="false" applyFill="false" applyFont="true" applyNumberFormat="false" applyProtection="false" borderId="63" fillId="36" fontId="63" numFmtId="0" xfId="0">
      <alignment horizontal="center" vertical="center"/>
    </xf>
    <xf applyAlignment="true" applyBorder="false" applyFill="false" applyFont="true" applyNumberFormat="false" applyProtection="false" borderId="64" fillId="37" fontId="64" numFmtId="0" xfId="0">
      <alignment horizontal="center" vertical="center"/>
    </xf>
    <xf applyAlignment="true" applyBorder="false" applyFill="false" applyFont="true" applyNumberFormat="false" applyProtection="false" borderId="65" fillId="38" fontId="65" numFmtId="0" xfId="0">
      <alignment horizontal="center" vertical="center"/>
    </xf>
    <xf applyAlignment="true" applyBorder="false" applyFill="false" applyFont="true" applyNumberFormat="false" applyProtection="false" borderId="66" fillId="39" fontId="66" numFmtId="0" xfId="0">
      <alignment vertical="center"/>
    </xf>
    <xf applyAlignment="true" applyBorder="false" applyFill="false" applyFont="true" applyNumberFormat="false" applyProtection="false" borderId="67" fillId="40" fontId="67" numFmtId="0" xfId="0">
      <alignment horizontal="center" vertical="center"/>
    </xf>
    <xf applyAlignment="true" applyBorder="false" applyFill="false" applyFont="true" applyNumberFormat="true" applyProtection="false" borderId="68" fillId="41" fontId="68" numFmtId="187" xfId="0">
      <alignment horizontal="center" vertical="center"/>
    </xf>
    <xf applyAlignment="true" applyBorder="false" applyFill="false" applyFont="true" applyNumberFormat="false" applyProtection="false" borderId="69" fillId="42" fontId="69" numFmtId="0" xfId="0">
      <alignment vertical="center"/>
    </xf>
    <xf applyAlignment="true" applyBorder="false" applyFill="false" applyFont="true" applyNumberFormat="true" applyProtection="false" borderId="70" fillId="43" fontId="70" numFmtId="188" xfId="0">
      <alignment horizontal="center" vertical="center" wrapText="true"/>
    </xf>
    <xf applyAlignment="true" applyBorder="false" applyFill="false" applyFont="true" applyNumberFormat="true" applyProtection="false" borderId="71" fillId="44" fontId="71" numFmtId="189" xfId="0">
      <alignment horizontal="center" vertical="center"/>
    </xf>
    <xf applyAlignment="true" applyBorder="false" applyFill="false" applyFont="true" applyNumberFormat="false" applyProtection="false" borderId="72" fillId="0" fontId="72" numFmtId="0" xfId="0">
      <alignment horizontal="left" vertical="center"/>
    </xf>
    <xf applyAlignment="true" applyBorder="false" applyFill="false" applyFont="true" applyNumberFormat="false" applyProtection="false" borderId="73" fillId="0" fontId="73" numFmtId="0" xfId="0">
      <alignment vertical="center"/>
    </xf>
    <xf applyAlignment="true" applyBorder="false" applyFill="false" applyFont="true" applyNumberFormat="false" applyProtection="false" borderId="74" fillId="0" fontId="74" numFmtId="0" xfId="0">
      <alignment horizontal="left" vertical="center"/>
    </xf>
    <xf applyAlignment="true" applyBorder="false" applyFill="false" applyFont="true" applyNumberFormat="false" applyProtection="false" borderId="75" fillId="0" fontId="75" numFmtId="0" xfId="0">
      <alignment vertical="center"/>
    </xf>
    <xf applyAlignment="true" applyBorder="false" applyFill="false" applyFont="true" applyNumberFormat="false" applyProtection="false" borderId="76" fillId="0" fontId="76" numFmtId="0" xfId="0">
      <alignment horizontal="center" vertical="center"/>
    </xf>
    <xf applyAlignment="true" applyBorder="false" applyFill="false" applyFont="true" applyNumberFormat="false" applyProtection="false" borderId="77" fillId="45" fontId="77" numFmtId="0" xfId="0">
      <alignment horizontal="center" vertical="center"/>
    </xf>
    <xf applyAlignment="true" applyBorder="false" applyFill="false" applyFont="true" applyNumberFormat="true" applyProtection="false" borderId="78" fillId="0" fontId="78" numFmtId="190" xfId="0">
      <alignment horizontal="center" vertical="center"/>
    </xf>
    <xf applyAlignment="true" applyBorder="false" applyFill="false" applyFont="true" applyNumberFormat="false" applyProtection="false" borderId="79" fillId="0" fontId="79" numFmtId="0" xfId="0">
      <alignment vertical="center"/>
    </xf>
    <xf applyAlignment="true" applyBorder="false" applyFill="false" applyFont="true" applyNumberFormat="false" applyProtection="false" borderId="80" fillId="46" fontId="80" numFmtId="0" xfId="0">
      <alignment horizontal="left" vertical="center"/>
    </xf>
    <xf applyAlignment="true" applyBorder="false" applyFill="false" applyFont="true" applyNumberFormat="false" applyProtection="false" borderId="81" fillId="0" fontId="81" numFmtId="0" xfId="0">
      <alignment vertical="center"/>
    </xf>
    <xf applyAlignment="true" applyBorder="false" applyFill="false" applyFont="true" applyNumberFormat="true" applyProtection="false" borderId="82" fillId="0" fontId="82" numFmtId="191" xfId="0">
      <alignment horizontal="center" vertical="center"/>
    </xf>
    <xf applyAlignment="true" applyBorder="false" applyFill="false" applyFont="true" applyNumberFormat="false" applyProtection="false" borderId="83" fillId="0" fontId="83" numFmtId="0" xfId="0">
      <alignment horizontal="left" vertical="center"/>
    </xf>
    <xf applyAlignment="true" applyBorder="false" applyFill="false" applyFont="true" applyNumberFormat="false" applyProtection="false" borderId="84" fillId="0" fontId="84" numFmtId="0" xfId="0">
      <alignment horizontal="left" vertical="center" wrapText="true"/>
    </xf>
    <xf applyAlignment="true" applyBorder="false" applyFill="false" applyFont="true" applyNumberFormat="true" applyProtection="false" borderId="85" fillId="47" fontId="85" numFmtId="192" xfId="0">
      <alignment horizontal="center" vertical="center"/>
    </xf>
    <xf applyAlignment="true" applyBorder="false" applyFill="false" applyFont="true" applyNumberFormat="true" applyProtection="false" borderId="86" fillId="48" fontId="86" numFmtId="193" xfId="0">
      <alignment horizontal="center" vertical="center" wrapText="true"/>
    </xf>
    <xf applyAlignment="true" applyBorder="false" applyFill="false" applyFont="true" applyNumberFormat="true" applyProtection="false" borderId="87" fillId="49" fontId="87" numFmtId="194" xfId="0">
      <alignment horizontal="center" vertical="center" wrapText="true"/>
    </xf>
    <xf applyAlignment="true" applyBorder="false" applyFill="false" applyFont="true" applyNumberFormat="false" applyProtection="false" borderId="88" fillId="50" fontId="88" numFmtId="0" xfId="0">
      <alignment horizontal="left" vertical="center"/>
    </xf>
    <xf applyAlignment="true" applyBorder="false" applyFill="false" applyFont="true" applyNumberFormat="true" applyProtection="false" borderId="89" fillId="51" fontId="89" numFmtId="195" xfId="0">
      <alignment horizontal="center" vertical="center" wrapText="true"/>
    </xf>
    <xf applyAlignment="true" applyBorder="false" applyFill="false" applyFont="true" applyNumberFormat="true" applyProtection="false" borderId="90" fillId="52" fontId="90" numFmtId="196" xfId="0">
      <alignment horizontal="left" vertical="center"/>
    </xf>
    <xf applyAlignment="true" applyBorder="false" applyFill="false" applyFont="true" applyNumberFormat="false" applyProtection="false" borderId="91" fillId="0" fontId="91" numFmtId="0" xfId="0">
      <alignment vertical="center"/>
    </xf>
    <xf applyAlignment="true" applyBorder="false" applyFill="false" applyFont="true" applyNumberFormat="true" applyProtection="false" borderId="92" fillId="0" fontId="92" numFmtId="197" xfId="0">
      <alignment horizontal="center" vertical="center"/>
    </xf>
    <xf applyAlignment="true" applyBorder="false" applyFill="false" applyFont="true" applyNumberFormat="false" applyProtection="false" borderId="93" fillId="0" fontId="93" numFmtId="0" xfId="0">
      <alignment vertical="center"/>
    </xf>
    <xf applyAlignment="true" applyBorder="false" applyFill="false" applyFont="true" applyNumberFormat="false" applyProtection="false" borderId="94" fillId="0" fontId="94" numFmtId="0" xfId="0">
      <alignment horizontal="left" vertical="center"/>
    </xf>
    <xf applyAlignment="true" applyBorder="false" applyFill="false" applyFont="true" applyNumberFormat="false" applyProtection="false" borderId="95" fillId="53" fontId="95" numFmtId="0" xfId="0">
      <alignment vertical="center"/>
    </xf>
    <xf applyAlignment="true" applyBorder="false" applyFill="false" applyFont="true" applyNumberFormat="true" applyProtection="false" borderId="96" fillId="54" fontId="96" numFmtId="198" xfId="0">
      <alignment horizontal="center" vertical="center"/>
    </xf>
    <xf applyAlignment="true" applyBorder="false" applyFill="false" applyFont="true" applyNumberFormat="true" applyProtection="false" borderId="97" fillId="55" fontId="97" numFmtId="199" xfId="0">
      <alignment horizontal="center" vertical="center" wrapText="true"/>
    </xf>
    <xf applyAlignment="true" applyBorder="false" applyFill="false" applyFont="true" applyNumberFormat="false" applyProtection="false" borderId="98" fillId="56" fontId="98" numFmtId="0" xfId="0">
      <alignment vertical="center"/>
    </xf>
    <xf applyAlignment="true" applyBorder="false" applyFill="false" applyFont="true" applyNumberFormat="false" applyProtection="false" borderId="99" fillId="57" fontId="99" numFmtId="0" xfId="0">
      <alignment horizontal="left" vertical="center"/>
    </xf>
    <xf applyAlignment="true" applyBorder="false" applyFill="false" applyFont="true" applyNumberFormat="false" applyProtection="false" borderId="100" fillId="0" fontId="100" numFmtId="0" xfId="0">
      <alignment horizontal="left" vertic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3" Target="styles.xml" Type="http://schemas.openxmlformats.org/officeDocument/2006/relationships/styles"></Relationship><Relationship Id="rId2" Target="theme/theme1.xml" Type="http://schemas.openxmlformats.org/officeDocument/2006/relationships/theme"></Relationship><Relationship Id="rId4" Target="sharedStrings.xml" Type="http://schemas.openxmlformats.org/officeDocument/2006/relationships/sharedStrings"></Relationship><Relationship Id="rId5" Target="persons/person.xml" Type="http://schemas.microsoft.com/office/2017/10/relationships/person"></Relationship><Relationship Id="rId6" Target="worksheets/sheet2.xml" Type="http://schemas.openxmlformats.org/officeDocument/2006/relationships/worksheet"></Relationship><Relationship Id="rId7" Target="worksheets/sheet3.xml" Type="http://schemas.openxmlformats.org/officeDocument/2006/relationships/worksheet"></Relationship><Relationship Id="rId8" Target="worksheets/sheet4.xml" Type="http://schemas.openxmlformats.org/officeDocument/2006/relationships/worksheet"></Relationship><Relationship Id="rId9" Target="worksheets/sheet5.xml" Type="http://schemas.openxmlformats.org/officeDocument/2006/relationships/worksheet"></Relationship><Relationship Id="rId10" Target="worksheets/sheet6.xml" Type="http://schemas.openxmlformats.org/officeDocument/2006/relationships/worksheet"></Relationship><Relationship Id="rId11" Target="worksheets/sheet7.xml" Type="http://schemas.openxmlformats.org/officeDocument/2006/relationships/worksheet"></Relationship><Relationship Id="rId12" Target="worksheets/sheet8.xml" Type="http://schemas.openxmlformats.org/officeDocument/2006/relationships/worksheet"></Relationship></Relationships>
</file>

<file path=xl/drawings/_rels/drawing1.xml.rels><?xml version="1.0" encoding="UTF-8" standalone="yes"?>
<Relationships xmlns="http://schemas.openxmlformats.org/package/2006/relationships"><Relationship Id="rId1" Target="../media/image1.jpeg" Type="http://schemas.openxmlformats.org/officeDocument/2006/relationships/image"></Relationship></Relationships>
</file>

<file path=xl/drawings/_rels/drawing2.xml.rels><?xml version="1.0" encoding="UTF-8" standalone="yes"?>
<Relationships xmlns="http://schemas.openxmlformats.org/package/2006/relationships"><Relationship Id="rId1" Target="../media/image2.jpeg" Type="http://schemas.openxmlformats.org/officeDocument/2006/relationships/image"></Relationship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</xdr:colOff>
      <xdr:row>267</xdr:row>
      <xdr:rowOff>38100</xdr:rowOff>
    </xdr:from>
    <xdr:to>
      <xdr:col>11</xdr:col>
      <xdr:colOff>-38100</xdr:colOff>
      <xdr:row>268</xdr:row>
      <xdr:rowOff>-38100</xdr:rowOff>
    </xdr:to>
    <xdr:pic>
      <xdr:nvPicPr>
        <xdr:cNvPr id="2" name="Picture 2" descr="MPjAaS"/>
        <xdr:cNvPicPr>
          <a:picLocks noChangeAspect="fals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38100</xdr:colOff>
      <xdr:row>273</xdr:row>
      <xdr:rowOff>38100</xdr:rowOff>
    </xdr:from>
    <xdr:to>
      <xdr:col>10</xdr:col>
      <xdr:colOff>-38100</xdr:colOff>
      <xdr:row>274</xdr:row>
      <xdr:rowOff>-38100</xdr:rowOff>
    </xdr:to>
    <xdr:pic>
      <xdr:nvPicPr>
        <xdr:cNvPr id="2" name="Picture 2" descr="mlSqIo"/>
        <xdr:cNvPicPr>
          <a:picLocks noChangeAspect="fals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张力" id="{92CE64AF-85C9-46E4-80C8-6622FD478CFA}" userId="S::::0b76fc13-c93a-4d48-82b7-d9762d3b689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id="{91762306-6989-4F23-B2B7-2333B10A7063}" ref="I145" dT="2023-04-17T10:21:58" personId="{92CE64AF-85C9-46E4-80C8-6622FD478CFA}" parentId="{}">
    <text>实际支付520给供应商结算</text>
  </threadedComment>
  <threadedComment id="{328B3BB4-FF93-4E19-9DC2-CFCE197B6FC8}" ref="I180" dT="2023-04-17T10:22:07" personId="{92CE64AF-85C9-46E4-80C8-6622FD478CFA}" parentId="{}">
    <text>实际支付520给供应商结算</text>
  </threadedComment>
</ThreadedComments>
</file>

<file path=xl/worksheets/_rels/sheet3.xml.rels><?xml version="1.0" encoding="UTF-8" standalone="yes"?>
<Relationships xmlns="http://schemas.openxmlformats.org/package/2006/relationships"><Relationship Id="rId1" Target="../drawings/drawing1.xml" Type="http://schemas.openxmlformats.org/officeDocument/2006/relationships/drawing"></Relationship></Relationships>
</file>

<file path=xl/worksheets/_rels/sheet6.xml.rels><?xml version="1.0" encoding="UTF-8" standalone="yes"?>
<Relationships xmlns="http://schemas.openxmlformats.org/package/2006/relationships"><Relationship Id="rId1" Target="../drawings/drawing2.xml" Type="http://schemas.openxmlformats.org/officeDocument/2006/relationships/drawing"></Relationship><Relationship Id="rId2" Target="../drawings/vmlDrawing1.vml" Type="http://schemas.openxmlformats.org/officeDocument/2006/relationships/vmlDrawing"></Relationship><Relationship Id="rId3" Target="../comments1.xml" Type="http://schemas.openxmlformats.org/officeDocument/2006/relationships/comments"></Relationship><Relationship Id="rId4" Target="../threadedComments/threadedComment1.xml" Type="http://schemas.microsoft.com/office/2017/10/relationships/threadedComment"></Relationship></Relationships>
</file>

<file path=xl/worksheets/sheet2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tabSelected="true" workbookViewId="0"/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3"/>
    <col collapsed="false" customWidth="true" hidden="false" max="3" min="3" style="0" width="25"/>
    <col collapsed="false" customWidth="true" hidden="false" max="4" min="4" style="0" width="7"/>
    <col collapsed="false" customWidth="true" hidden="false" max="5" min="5" style="0" width="12"/>
    <col collapsed="false" customWidth="true" hidden="false" max="6" min="6" style="0" width="6"/>
    <col collapsed="false" customWidth="true" hidden="false" max="7" min="7" style="0" width="9"/>
    <col collapsed="false" customWidth="true" hidden="false" max="8" min="8" style="0" width="12"/>
    <col collapsed="false" customWidth="true" hidden="false" max="9" min="9" style="0" width="12"/>
    <col collapsed="false" customWidth="true" hidden="false" max="10" min="10" style="0" width="25"/>
    <col collapsed="false" customWidth="true" hidden="false" max="11" min="11" style="0" width="10"/>
    <col collapsed="false" customWidth="true" hidden="false" max="12" min="12" style="0" width="13"/>
    <col collapsed="false" customWidth="true" hidden="false" max="13" min="13" style="0" width="14"/>
    <col collapsed="false" customWidth="true" hidden="false" max="14" min="14" style="0" width="15"/>
    <col collapsed="false" customWidth="true" hidden="false" max="15" min="15" style="0" width="22"/>
    <col collapsed="false" customWidth="true" hidden="false" max="16" min="16" style="0" width="17"/>
    <col collapsed="false" customWidth="true" hidden="false" max="17" min="17" style="0" width="17"/>
    <col collapsed="false" customWidth="true" hidden="false" max="18" min="18" style="0" width="17"/>
    <col collapsed="false" customWidth="true" hidden="false" max="19" min="19" style="0" width="17"/>
    <col collapsed="false" customWidth="true" hidden="false" max="20" min="20" style="0" width="24"/>
    <col collapsed="false" customWidth="true" hidden="false" max="21" min="21" style="0" width="24"/>
    <col collapsed="false" customWidth="true" hidden="false" max="22" min="22" style="0" width="19"/>
    <col collapsed="false" customWidth="true" hidden="false" max="23" min="23" style="0" width="19"/>
    <col collapsed="false" customWidth="true" hidden="false" max="24" min="24" style="0" width="19"/>
    <col collapsed="false" customWidth="true" hidden="false" max="25" min="25" style="0" width="19"/>
    <col collapsed="false" customWidth="true" hidden="false" max="26" min="26" style="0" width="14"/>
    <col collapsed="false" customWidth="true" hidden="false" max="27" min="27" style="0" width="14"/>
    <col collapsed="false" customWidth="true" hidden="false" max="28" min="28" style="0" width="20"/>
    <col collapsed="false" customWidth="true" hidden="false" max="29" min="29" style="0" width="24"/>
    <col collapsed="false" customWidth="true" hidden="false" max="30" min="30" style="0" width="17"/>
  </cols>
  <sheetData>
    <row customHeight="true" ht="28" r="1">
      <c r="A1" s="16"/>
      <c r="B1" s="16"/>
      <c r="C1" s="16"/>
      <c r="D1" s="16"/>
      <c r="E1" s="16"/>
      <c r="F1" s="16"/>
      <c r="G1" s="16"/>
      <c r="H1" s="16"/>
      <c r="I1" s="16"/>
      <c r="J1" s="17"/>
      <c r="K1" s="17"/>
      <c r="L1" s="17"/>
      <c r="M1" s="22"/>
      <c r="N1" s="18"/>
      <c r="O1" s="18"/>
      <c r="P1" s="18"/>
      <c r="Q1" s="16"/>
      <c r="R1" s="18"/>
      <c r="S1" s="25"/>
      <c r="T1" s="19"/>
      <c r="U1" s="20"/>
      <c r="V1" s="21"/>
      <c r="W1" s="23"/>
      <c r="X1" s="16"/>
      <c r="Y1" s="32"/>
      <c r="Z1" s="32" t="str">
        <v>支出成本（1+2）</v>
      </c>
      <c r="AA1" s="32"/>
      <c r="AB1" s="32" t="str">
        <v>利润</v>
      </c>
      <c r="AC1" s="32" t="str">
        <v>利润-张力
（张力康辉开票金额=张力利润）</v>
      </c>
      <c r="AD1" s="32" t="str">
        <v>利润-会展</v>
      </c>
    </row>
    <row customHeight="true" ht="54" r="2">
      <c r="A2" s="16" t="str">
        <v>序号</v>
      </c>
      <c r="B2" s="16" t="str">
        <v>姓名</v>
      </c>
      <c r="C2" s="16" t="str">
        <v>case编号</v>
      </c>
      <c r="D2" s="16" t="str">
        <v>出发地</v>
      </c>
      <c r="E2" s="16" t="str">
        <v>目的地</v>
      </c>
      <c r="F2" s="16" t="str">
        <v>领区</v>
      </c>
      <c r="G2" s="16" t="str">
        <v>签证国家</v>
      </c>
      <c r="H2" s="16" t="str">
        <v>签证类型</v>
      </c>
      <c r="I2" s="16" t="str">
        <v>签证状态</v>
      </c>
      <c r="J2" s="17" t="str">
        <v>政府费用+签证中心费用合计
（以信用卡刷卡人民币记录为准）</v>
      </c>
      <c r="K2" s="24" t="str">
        <v>签证中心发票或收据</v>
      </c>
      <c r="L2" s="24" t="str">
        <v>签证费用信用卡刷卡凭证</v>
      </c>
      <c r="M2" s="22" t="str">
        <v>供应商服务费
（签证）</v>
      </c>
      <c r="N2" s="18" t="str">
        <v>其他杂费
（康辉代付or字节报销杂费）</v>
      </c>
      <c r="O2" s="18" t="str">
        <v>其他杂费说明
（包含翻译/洗照片/打车/快递/加急费/护照借出费等）</v>
      </c>
      <c r="P2" s="18" t="str">
        <v>杂费发票</v>
      </c>
      <c r="Q2" s="16" t="str">
        <v>杂费成本</v>
      </c>
      <c r="R2" s="18" t="str">
        <v>杂费付款凭证</v>
      </c>
      <c r="S2" s="25" t="str">
        <v>其他杂费含服务费
*1.06</v>
      </c>
      <c r="T2" s="19" t="str">
        <v>总金额（不含税 ）
（签证费用+签证服务费+其他杂费含服务费）</v>
      </c>
      <c r="U2" s="20" t="str">
        <v>总金额（含税）
（签证费用+[{签证服务费+其他杂费含服务费}含税6%]）</v>
      </c>
      <c r="V2" s="21" t="str">
        <v>可抵扣税额
（开专票的情况下，票面的税额）</v>
      </c>
      <c r="W2" s="23" t="str">
        <v>不可抵扣金额
（总金额-可抵扣税额）</v>
      </c>
      <c r="X2" s="16" t="str">
        <v>普票开票金额</v>
      </c>
      <c r="Y2" s="16" t="str">
        <v>专票开票金额</v>
      </c>
      <c r="Z2" s="16" t="str">
        <v>1杂费实际成本</v>
      </c>
      <c r="AA2" s="16" t="str">
        <v>2各渠道操作费</v>
      </c>
      <c r="AB2" s="15" t="str">
        <v>（签证服务费+杂费含服务费）-支出成本1+2</v>
      </c>
      <c r="AC2" s="16" t="str">
        <v>利润/2</v>
      </c>
      <c r="AD2" s="16" t="str">
        <v>利润/2</v>
      </c>
    </row>
    <row r="3">
      <c r="A3" s="1">
        <v>1</v>
      </c>
      <c r="B3" s="1" t="str">
        <v>刘志强</v>
      </c>
      <c r="C3" s="5" t="str">
        <v>TV1N1592026526021443584</v>
      </c>
      <c r="D3" s="1" t="str">
        <v>中国</v>
      </c>
      <c r="E3" s="1" t="str">
        <v>新加坡</v>
      </c>
      <c r="F3" s="1" t="str">
        <v>北京</v>
      </c>
      <c r="G3" s="1" t="str">
        <v>新加坡</v>
      </c>
      <c r="H3" s="1" t="str">
        <v>商务</v>
      </c>
      <c r="I3" s="1" t="str">
        <v>已出签</v>
      </c>
      <c r="J3" s="2">
        <v>155.62</v>
      </c>
      <c r="K3" s="2"/>
      <c r="L3" s="2"/>
      <c r="M3" s="7">
        <v>146</v>
      </c>
      <c r="N3" s="13"/>
      <c r="O3" s="26"/>
      <c r="P3" s="2"/>
      <c r="Q3" s="2"/>
      <c r="R3" s="2"/>
      <c r="S3" s="2">
        <f>N3*1.06</f>
      </c>
      <c r="T3" s="2">
        <f>J3+M3+S3</f>
      </c>
      <c r="U3" s="2">
        <f>J3+(M3+S3)*1.06</f>
      </c>
      <c r="V3" s="2">
        <f>(S3+M3)*0.06</f>
      </c>
      <c r="W3" s="2">
        <f>U3-V3</f>
      </c>
      <c r="X3" s="1">
        <f>J3</f>
      </c>
      <c r="Y3" s="2">
        <f>(S3+M3)*1.06</f>
      </c>
      <c r="Z3" s="2">
        <f>Q3</f>
      </c>
      <c r="AA3" s="2">
        <f>200-J3</f>
      </c>
      <c r="AB3" s="2">
        <f>(M3+S3)-Z3-AA3</f>
      </c>
      <c r="AC3" s="2">
        <f>AB3/2</f>
      </c>
      <c r="AD3" s="2">
        <f>AB3/2</f>
      </c>
    </row>
    <row r="4">
      <c r="A4" s="1">
        <v>2</v>
      </c>
      <c r="B4" s="1" t="str">
        <v>周盛</v>
      </c>
      <c r="C4" s="5" t="str">
        <v>TV1N1587747846004555776</v>
      </c>
      <c r="D4" s="1" t="str">
        <v>中国</v>
      </c>
      <c r="E4" s="1" t="str">
        <v>新加坡</v>
      </c>
      <c r="F4" s="1" t="str">
        <v>北京</v>
      </c>
      <c r="G4" s="1" t="str">
        <v>新加坡</v>
      </c>
      <c r="H4" s="1" t="str">
        <v>商务</v>
      </c>
      <c r="I4" s="1" t="str">
        <v>已出签</v>
      </c>
      <c r="J4" s="2">
        <v>158.21</v>
      </c>
      <c r="K4" s="2"/>
      <c r="L4" s="2"/>
      <c r="M4" s="7">
        <v>146</v>
      </c>
      <c r="N4" s="13"/>
      <c r="O4" s="8"/>
      <c r="P4" s="2"/>
      <c r="Q4" s="2"/>
      <c r="R4" s="2"/>
      <c r="S4" s="2">
        <f>N4*1.06</f>
      </c>
      <c r="T4" s="2">
        <f>J4+M4+S4</f>
      </c>
      <c r="U4" s="2">
        <f>J4+(M4+S4)*1.06</f>
      </c>
      <c r="V4" s="2">
        <f>(S4+M4)*0.06</f>
      </c>
      <c r="W4" s="2">
        <f>U4-V4</f>
      </c>
      <c r="X4" s="1">
        <f>J4</f>
      </c>
      <c r="Y4" s="2">
        <f>(S4+M4)*1.06</f>
      </c>
      <c r="Z4" s="2">
        <f>Q4</f>
      </c>
      <c r="AA4" s="2">
        <f>200-J4</f>
      </c>
      <c r="AB4" s="2">
        <f>(M4+S4)-Z4-AA4</f>
      </c>
      <c r="AC4" s="2">
        <f>AB4/2</f>
      </c>
      <c r="AD4" s="2">
        <f>AB4/2</f>
      </c>
    </row>
    <row r="5">
      <c r="A5" s="1">
        <v>3</v>
      </c>
      <c r="B5" s="1" t="str">
        <v>胡玮</v>
      </c>
      <c r="C5" s="5" t="str">
        <v>TV1N1595357975756144640</v>
      </c>
      <c r="D5" s="1" t="str">
        <v>中国</v>
      </c>
      <c r="E5" s="1" t="str">
        <v>新加坡</v>
      </c>
      <c r="F5" s="1" t="str">
        <v>北京</v>
      </c>
      <c r="G5" s="1" t="str">
        <v>新加坡</v>
      </c>
      <c r="H5" s="1" t="str">
        <v>商务</v>
      </c>
      <c r="I5" s="1" t="str">
        <v>已出签</v>
      </c>
      <c r="J5" s="2">
        <v>158.21</v>
      </c>
      <c r="K5" s="2"/>
      <c r="L5" s="2"/>
      <c r="M5" s="7">
        <v>146</v>
      </c>
      <c r="N5" s="9"/>
      <c r="O5" s="8"/>
      <c r="P5" s="2"/>
      <c r="Q5" s="2"/>
      <c r="R5" s="2"/>
      <c r="S5" s="2">
        <f>N5*1.06</f>
      </c>
      <c r="T5" s="2">
        <f>J5+M5+S5</f>
      </c>
      <c r="U5" s="2">
        <f>J5+(M5+S5)*1.06</f>
      </c>
      <c r="V5" s="2">
        <f>(S5+M5)*0.06</f>
      </c>
      <c r="W5" s="2">
        <f>U5-V5</f>
      </c>
      <c r="X5" s="1">
        <f>J5</f>
      </c>
      <c r="Y5" s="2">
        <f>(S5+M5)*1.06</f>
      </c>
      <c r="Z5" s="2">
        <f>Q5</f>
      </c>
      <c r="AA5" s="2">
        <f>200-J5</f>
      </c>
      <c r="AB5" s="2">
        <f>(M5+S5)-Z5-AA5</f>
      </c>
      <c r="AC5" s="2">
        <f>AB5/2</f>
      </c>
      <c r="AD5" s="2">
        <f>AB5/2</f>
      </c>
    </row>
    <row r="6">
      <c r="A6" s="1">
        <v>4</v>
      </c>
      <c r="B6" s="1" t="str">
        <v>高利军</v>
      </c>
      <c r="C6" s="5" t="str">
        <v>TV1N1594703362166079488</v>
      </c>
      <c r="D6" s="1" t="str">
        <v>中国</v>
      </c>
      <c r="E6" s="1" t="str">
        <v>新加坡</v>
      </c>
      <c r="F6" s="1" t="str">
        <v>北京</v>
      </c>
      <c r="G6" s="1" t="str">
        <v>新加坡</v>
      </c>
      <c r="H6" s="1" t="str">
        <v>商务</v>
      </c>
      <c r="I6" s="1" t="str">
        <v>已出签</v>
      </c>
      <c r="J6" s="2">
        <v>158.21</v>
      </c>
      <c r="K6" s="2"/>
      <c r="L6" s="2"/>
      <c r="M6" s="7">
        <v>146</v>
      </c>
      <c r="N6" s="9"/>
      <c r="O6" s="8"/>
      <c r="P6" s="2"/>
      <c r="Q6" s="2"/>
      <c r="R6" s="2"/>
      <c r="S6" s="2">
        <f>N6*1.06</f>
      </c>
      <c r="T6" s="2">
        <f>J6+M6+S6</f>
      </c>
      <c r="U6" s="2">
        <f>J6+(M6+S6)*1.06</f>
      </c>
      <c r="V6" s="2">
        <f>(S6+M6)*0.06</f>
      </c>
      <c r="W6" s="2">
        <f>U6-V6</f>
      </c>
      <c r="X6" s="1">
        <f>J6</f>
      </c>
      <c r="Y6" s="2">
        <f>(S6+M6)*1.06</f>
      </c>
      <c r="Z6" s="2">
        <f>Q6</f>
      </c>
      <c r="AA6" s="2">
        <f>200-J6</f>
      </c>
      <c r="AB6" s="2">
        <f>(M6+S6)-Z6-AA6</f>
      </c>
      <c r="AC6" s="2">
        <f>AB6/2</f>
      </c>
      <c r="AD6" s="2">
        <f>AB6/2</f>
      </c>
    </row>
    <row r="7">
      <c r="A7" s="1">
        <v>5</v>
      </c>
      <c r="B7" s="1" t="str">
        <v>薄汉超</v>
      </c>
      <c r="C7" s="5" t="str">
        <v>TV1N1598262642794418176</v>
      </c>
      <c r="D7" s="1" t="str">
        <v>中国</v>
      </c>
      <c r="E7" s="1" t="str">
        <v>新加坡</v>
      </c>
      <c r="F7" s="1" t="str">
        <v>北京</v>
      </c>
      <c r="G7" s="1" t="str">
        <v>新加坡</v>
      </c>
      <c r="H7" s="1" t="str">
        <v>商务</v>
      </c>
      <c r="I7" s="1" t="str">
        <v>已出签</v>
      </c>
      <c r="J7" s="2">
        <v>157.65</v>
      </c>
      <c r="K7" s="2"/>
      <c r="L7" s="2"/>
      <c r="M7" s="7">
        <v>146</v>
      </c>
      <c r="N7" s="9"/>
      <c r="O7" s="8"/>
      <c r="P7" s="2"/>
      <c r="Q7" s="2"/>
      <c r="R7" s="2"/>
      <c r="S7" s="2">
        <f>N7*1.06</f>
      </c>
      <c r="T7" s="2">
        <f>J7+M7+S7</f>
      </c>
      <c r="U7" s="2">
        <f>J7+(M7+S7)*1.06</f>
      </c>
      <c r="V7" s="2">
        <f>(S7+M7)*0.06</f>
      </c>
      <c r="W7" s="2">
        <f>U7-V7</f>
      </c>
      <c r="X7" s="1">
        <f>J7</f>
      </c>
      <c r="Y7" s="2">
        <f>(S7+M7)*1.06</f>
      </c>
      <c r="Z7" s="2">
        <f>Q7</f>
      </c>
      <c r="AA7" s="2">
        <f>200-J7</f>
      </c>
      <c r="AB7" s="2">
        <f>(M7+S7)-Z7-AA7</f>
      </c>
      <c r="AC7" s="2">
        <f>AB7/2</f>
      </c>
      <c r="AD7" s="2">
        <f>AB7/2</f>
      </c>
    </row>
    <row r="8">
      <c r="A8" s="1">
        <v>6</v>
      </c>
      <c r="B8" s="1" t="str">
        <v>周橼媛</v>
      </c>
      <c r="C8" s="5" t="str">
        <v>TV1N1592061609596162048</v>
      </c>
      <c r="D8" s="1" t="str">
        <v>中国</v>
      </c>
      <c r="E8" s="1" t="str">
        <v>新加坡</v>
      </c>
      <c r="F8" s="1" t="str">
        <v>北京</v>
      </c>
      <c r="G8" s="1" t="str">
        <v>新加坡</v>
      </c>
      <c r="H8" s="1" t="str">
        <v>商务</v>
      </c>
      <c r="I8" s="1" t="str">
        <v>已出签</v>
      </c>
      <c r="J8" s="2">
        <v>157.65</v>
      </c>
      <c r="K8" s="2"/>
      <c r="L8" s="2"/>
      <c r="M8" s="7">
        <v>146</v>
      </c>
      <c r="N8" s="9"/>
      <c r="O8" s="8"/>
      <c r="P8" s="2"/>
      <c r="Q8" s="2"/>
      <c r="R8" s="2"/>
      <c r="S8" s="2">
        <f>N8*1.06</f>
      </c>
      <c r="T8" s="2">
        <f>J8+M8+S8</f>
      </c>
      <c r="U8" s="2">
        <f>J8+(M8+S8)*1.06</f>
      </c>
      <c r="V8" s="2">
        <f>(S8+M8)*0.06</f>
      </c>
      <c r="W8" s="2">
        <f>U8-V8</f>
      </c>
      <c r="X8" s="1">
        <f>J8</f>
      </c>
      <c r="Y8" s="2">
        <f>(S8+M8)*1.06</f>
      </c>
      <c r="Z8" s="2">
        <f>Q8</f>
      </c>
      <c r="AA8" s="2">
        <f>200-J8</f>
      </c>
      <c r="AB8" s="2">
        <f>(M8+S8)-Z8-AA8</f>
      </c>
      <c r="AC8" s="2">
        <f>AB8/2</f>
      </c>
      <c r="AD8" s="2">
        <f>AB8/2</f>
      </c>
    </row>
    <row r="9">
      <c r="A9" s="1">
        <v>7</v>
      </c>
      <c r="B9" s="1" t="str">
        <v>赵璇</v>
      </c>
      <c r="C9" s="5" t="str">
        <v>TV1N1590661812565712896</v>
      </c>
      <c r="D9" s="1" t="str">
        <v>中国</v>
      </c>
      <c r="E9" s="1" t="str">
        <v>新加坡</v>
      </c>
      <c r="F9" s="1" t="str">
        <v>北京</v>
      </c>
      <c r="G9" s="1" t="str">
        <v>新加坡</v>
      </c>
      <c r="H9" s="1" t="str">
        <v>商务</v>
      </c>
      <c r="I9" s="1" t="str">
        <v>已出签</v>
      </c>
      <c r="J9" s="2">
        <v>158.21</v>
      </c>
      <c r="K9" s="2"/>
      <c r="L9" s="2"/>
      <c r="M9" s="7">
        <v>146</v>
      </c>
      <c r="N9" s="9"/>
      <c r="O9" s="8"/>
      <c r="P9" s="2"/>
      <c r="Q9" s="2"/>
      <c r="R9" s="2"/>
      <c r="S9" s="2">
        <f>N9*1.06</f>
      </c>
      <c r="T9" s="2">
        <f>J9+M9+S9</f>
      </c>
      <c r="U9" s="2">
        <f>J9+(M9+S9)*1.06</f>
      </c>
      <c r="V9" s="2">
        <f>(S9+M9)*0.06</f>
      </c>
      <c r="W9" s="2">
        <f>U9-V9</f>
      </c>
      <c r="X9" s="1">
        <f>J9</f>
      </c>
      <c r="Y9" s="2">
        <f>(S9+M9)*1.06</f>
      </c>
      <c r="Z9" s="2">
        <f>Q9</f>
      </c>
      <c r="AA9" s="2">
        <f>200-J9</f>
      </c>
      <c r="AB9" s="2">
        <f>(M9+S9)-Z9-AA9</f>
      </c>
      <c r="AC9" s="2">
        <f>AB9/2</f>
      </c>
      <c r="AD9" s="2">
        <f>AB9/2</f>
      </c>
    </row>
    <row r="10">
      <c r="A10" s="1">
        <v>8</v>
      </c>
      <c r="B10" s="1" t="str">
        <v>綦文博</v>
      </c>
      <c r="C10" s="5" t="str">
        <v>TV1N1598157591220404224</v>
      </c>
      <c r="D10" s="1" t="str">
        <v>中国</v>
      </c>
      <c r="E10" s="1" t="str">
        <v>新加坡</v>
      </c>
      <c r="F10" s="1" t="str">
        <v>北京</v>
      </c>
      <c r="G10" s="1" t="str">
        <v>新加坡</v>
      </c>
      <c r="H10" s="1" t="str">
        <v>商务</v>
      </c>
      <c r="I10" s="1" t="str">
        <v>已出签</v>
      </c>
      <c r="J10" s="2">
        <v>158.21</v>
      </c>
      <c r="K10" s="2"/>
      <c r="L10" s="2"/>
      <c r="M10" s="7">
        <v>146</v>
      </c>
      <c r="N10" s="9"/>
      <c r="O10" s="8"/>
      <c r="P10" s="2"/>
      <c r="Q10" s="2"/>
      <c r="R10" s="2"/>
      <c r="S10" s="2">
        <f>N10*1.06</f>
      </c>
      <c r="T10" s="2">
        <f>J10+M10+S10</f>
      </c>
      <c r="U10" s="2">
        <f>J10+(M10+S10)*1.06</f>
      </c>
      <c r="V10" s="2">
        <f>(S10+M10)*0.06</f>
      </c>
      <c r="W10" s="2">
        <f>U10-V10</f>
      </c>
      <c r="X10" s="1">
        <f>J10</f>
      </c>
      <c r="Y10" s="2">
        <f>(S10+M10)*1.06</f>
      </c>
      <c r="Z10" s="2">
        <f>Q10</f>
      </c>
      <c r="AA10" s="2">
        <f>200-J10</f>
      </c>
      <c r="AB10" s="2">
        <f>(M10+S10)-Z10-AA10</f>
      </c>
      <c r="AC10" s="2">
        <f>AB10/2</f>
      </c>
      <c r="AD10" s="2">
        <f>AB10/2</f>
      </c>
    </row>
    <row r="11">
      <c r="A11" s="1">
        <v>9</v>
      </c>
      <c r="B11" s="1" t="str">
        <v>李林轩</v>
      </c>
      <c r="C11" s="5" t="str">
        <v>TV1N1598633985591521280</v>
      </c>
      <c r="D11" s="1" t="str">
        <v>中国</v>
      </c>
      <c r="E11" s="1" t="str">
        <v>新加坡</v>
      </c>
      <c r="F11" s="1" t="str">
        <v>北京</v>
      </c>
      <c r="G11" s="1" t="str">
        <v>新加坡</v>
      </c>
      <c r="H11" s="1" t="str">
        <v>商务</v>
      </c>
      <c r="I11" s="1" t="str">
        <v>已出签</v>
      </c>
      <c r="J11" s="2">
        <v>158.21</v>
      </c>
      <c r="K11" s="2"/>
      <c r="L11" s="2"/>
      <c r="M11" s="7">
        <v>146</v>
      </c>
      <c r="N11" s="9"/>
      <c r="O11" s="8"/>
      <c r="P11" s="2"/>
      <c r="Q11" s="2"/>
      <c r="R11" s="2"/>
      <c r="S11" s="2">
        <f>N11*1.06</f>
      </c>
      <c r="T11" s="2">
        <f>J11+M11+S11</f>
      </c>
      <c r="U11" s="2">
        <f>J11+(M11+S11)*1.06</f>
      </c>
      <c r="V11" s="2">
        <f>(S11+M11)*0.06</f>
      </c>
      <c r="W11" s="2">
        <f>U11-V11</f>
      </c>
      <c r="X11" s="1">
        <f>J11</f>
      </c>
      <c r="Y11" s="2">
        <f>(S11+M11)*1.06</f>
      </c>
      <c r="Z11" s="2">
        <f>Q11</f>
      </c>
      <c r="AA11" s="2">
        <f>200-J11</f>
      </c>
      <c r="AB11" s="2">
        <f>(M11+S11)-Z11-AA11</f>
      </c>
      <c r="AC11" s="2">
        <f>AB11/2</f>
      </c>
      <c r="AD11" s="2">
        <f>AB11/2</f>
      </c>
    </row>
    <row r="12">
      <c r="A12" s="1">
        <v>10</v>
      </c>
      <c r="B12" s="1" t="str">
        <v>陈思彤</v>
      </c>
      <c r="C12" s="5" t="str">
        <v>TV1N1600036749903118336</v>
      </c>
      <c r="D12" s="1" t="str">
        <v>中国</v>
      </c>
      <c r="E12" s="1" t="str">
        <v>英国</v>
      </c>
      <c r="F12" s="1" t="str">
        <v>北京</v>
      </c>
      <c r="G12" s="1" t="str">
        <v>英国</v>
      </c>
      <c r="H12" s="1" t="str">
        <v>商务</v>
      </c>
      <c r="I12" s="1" t="str">
        <v>已送签</v>
      </c>
      <c r="J12" s="2">
        <v>887</v>
      </c>
      <c r="K12" s="2"/>
      <c r="L12" s="2"/>
      <c r="M12" s="2">
        <v>400</v>
      </c>
      <c r="N12" s="9"/>
      <c r="O12" s="8"/>
      <c r="P12" s="2"/>
      <c r="Q12" s="2"/>
      <c r="R12" s="2"/>
      <c r="S12" s="2">
        <f>N12*1.06</f>
      </c>
      <c r="T12" s="2">
        <f>J12+M12+S12</f>
      </c>
      <c r="U12" s="2">
        <f>J12+(M12+S12)*1.06</f>
      </c>
      <c r="V12" s="2">
        <f>(S12+M12)*0.06</f>
      </c>
      <c r="W12" s="2">
        <f>U12-V12</f>
      </c>
      <c r="X12" s="1">
        <f>J12</f>
      </c>
      <c r="Y12" s="2">
        <f>(S12+M12)*1.06</f>
      </c>
      <c r="Z12" s="2">
        <f>Q12</f>
      </c>
      <c r="AA12" s="2">
        <v>60</v>
      </c>
      <c r="AB12" s="2">
        <f>(M12+S12)-Z12-AA12</f>
      </c>
      <c r="AC12" s="2">
        <f>AB12/2</f>
      </c>
      <c r="AD12" s="2">
        <f>AB12/2</f>
      </c>
    </row>
    <row r="13">
      <c r="A13" s="1">
        <v>11</v>
      </c>
      <c r="B13" s="1" t="str">
        <v>梁翔宇</v>
      </c>
      <c r="C13" s="5" t="str">
        <v>TV1N1599689547439800320</v>
      </c>
      <c r="D13" s="1" t="str">
        <v>中国</v>
      </c>
      <c r="E13" s="1" t="str">
        <v>新加坡</v>
      </c>
      <c r="F13" s="1" t="str">
        <v>北京</v>
      </c>
      <c r="G13" s="1" t="str">
        <v>新加坡</v>
      </c>
      <c r="H13" s="1" t="str">
        <v>商务</v>
      </c>
      <c r="I13" s="1" t="str">
        <v>已出签</v>
      </c>
      <c r="J13" s="2">
        <v>158.21</v>
      </c>
      <c r="K13" s="2"/>
      <c r="L13" s="2"/>
      <c r="M13" s="7">
        <v>146</v>
      </c>
      <c r="N13" s="9"/>
      <c r="O13" s="8"/>
      <c r="P13" s="2"/>
      <c r="Q13" s="2"/>
      <c r="R13" s="2"/>
      <c r="S13" s="2">
        <f>N13*1.06</f>
      </c>
      <c r="T13" s="2">
        <f>J13+M13+S13</f>
      </c>
      <c r="U13" s="2">
        <f>J13+(M13+S13)*1.06</f>
      </c>
      <c r="V13" s="2">
        <f>(S13+M13)*0.06</f>
      </c>
      <c r="W13" s="2">
        <f>U13-V13</f>
      </c>
      <c r="X13" s="1">
        <f>J13</f>
      </c>
      <c r="Y13" s="2">
        <f>(S13+M13)*1.06</f>
      </c>
      <c r="Z13" s="2">
        <f>Q13</f>
      </c>
      <c r="AA13" s="2">
        <f>200-J13</f>
      </c>
      <c r="AB13" s="2">
        <f>(M13+S13)-Z13-AA13</f>
      </c>
      <c r="AC13" s="2">
        <f>AB13/2</f>
      </c>
      <c r="AD13" s="2">
        <f>AB13/2</f>
      </c>
    </row>
    <row r="14">
      <c r="A14" s="1">
        <v>12</v>
      </c>
      <c r="B14" s="1" t="str">
        <v>黄祎幸</v>
      </c>
      <c r="C14" s="5" t="str">
        <v>TV1N1599974913048690688</v>
      </c>
      <c r="D14" s="1" t="str">
        <v>中国</v>
      </c>
      <c r="E14" s="1" t="str">
        <v>新加坡</v>
      </c>
      <c r="F14" s="1" t="str">
        <v>北京</v>
      </c>
      <c r="G14" s="1" t="str">
        <v>新加坡</v>
      </c>
      <c r="H14" s="1" t="str">
        <v>转移签</v>
      </c>
      <c r="I14" s="1" t="str">
        <v>已出签</v>
      </c>
      <c r="J14" s="2">
        <v>0</v>
      </c>
      <c r="K14" s="2"/>
      <c r="L14" s="2"/>
      <c r="M14" s="2">
        <v>150</v>
      </c>
      <c r="N14" s="9">
        <v>15</v>
      </c>
      <c r="O14" s="8" t="str">
        <v>快递费</v>
      </c>
      <c r="P14" s="2"/>
      <c r="Q14" s="2">
        <v>15</v>
      </c>
      <c r="R14" s="2"/>
      <c r="S14" s="2">
        <f>N14*1.06</f>
      </c>
      <c r="T14" s="2">
        <f>J14+M14+S14</f>
      </c>
      <c r="U14" s="2">
        <f>J14+(M14+S14)*1.06</f>
      </c>
      <c r="V14" s="2">
        <f>(S14+M14)*0.06</f>
      </c>
      <c r="W14" s="2">
        <f>U14-V14</f>
      </c>
      <c r="X14" s="1">
        <f>J14</f>
      </c>
      <c r="Y14" s="2">
        <f>(S14+M14)*1.06</f>
      </c>
      <c r="Z14" s="2">
        <f>Q14</f>
      </c>
      <c r="AA14" s="2">
        <v>50</v>
      </c>
      <c r="AB14" s="2">
        <f>(M14+S14)-Z14-AA14</f>
      </c>
      <c r="AC14" s="2">
        <f>AB14/2</f>
      </c>
      <c r="AD14" s="2">
        <f>AB14/2</f>
      </c>
    </row>
    <row r="15">
      <c r="A15" s="1">
        <v>13</v>
      </c>
      <c r="B15" s="1" t="str">
        <v>文艺</v>
      </c>
      <c r="C15" s="5" t="str">
        <v>TV1N1600332507973988352</v>
      </c>
      <c r="D15" s="1" t="str">
        <v>中国</v>
      </c>
      <c r="E15" s="1" t="str">
        <v>英国</v>
      </c>
      <c r="F15" s="1" t="str">
        <v>深圳</v>
      </c>
      <c r="G15" s="1" t="str">
        <v>英国</v>
      </c>
      <c r="H15" s="1" t="str">
        <v>商务</v>
      </c>
      <c r="I15" s="1" t="str">
        <v>已预约</v>
      </c>
      <c r="J15" s="2">
        <v>888</v>
      </c>
      <c r="K15" s="2"/>
      <c r="L15" s="2"/>
      <c r="M15" s="2">
        <v>400</v>
      </c>
      <c r="N15" s="9"/>
      <c r="O15" s="8"/>
      <c r="P15" s="2"/>
      <c r="Q15" s="2"/>
      <c r="R15" s="2"/>
      <c r="S15" s="2">
        <f>N15*1.06</f>
      </c>
      <c r="T15" s="2">
        <f>J15+M15+S15</f>
      </c>
      <c r="U15" s="2">
        <f>J15+(M15+S15)*1.06</f>
      </c>
      <c r="V15" s="2">
        <f>(S15+M15)*0.06</f>
      </c>
      <c r="W15" s="2">
        <f>U15-V15</f>
      </c>
      <c r="X15" s="1">
        <f>J15</f>
      </c>
      <c r="Y15" s="2">
        <f>(S15+M15)*1.06</f>
      </c>
      <c r="Z15" s="2">
        <f>Q15</f>
      </c>
      <c r="AA15" s="2">
        <v>60</v>
      </c>
      <c r="AB15" s="2">
        <f>(M15+S15)-Z15-AA15</f>
      </c>
      <c r="AC15" s="2">
        <f>AB15/2</f>
      </c>
      <c r="AD15" s="2">
        <f>AB15/2</f>
      </c>
    </row>
    <row r="16">
      <c r="A16" s="1">
        <v>14</v>
      </c>
      <c r="B16" s="1" t="str">
        <v>钟乐</v>
      </c>
      <c r="C16" s="5" t="str">
        <v>TV1N1597581165643538432</v>
      </c>
      <c r="D16" s="1" t="str">
        <v>中国</v>
      </c>
      <c r="E16" s="1" t="str">
        <v>新加坡</v>
      </c>
      <c r="F16" s="1" t="str">
        <v>北京</v>
      </c>
      <c r="G16" s="1" t="str">
        <v>新加坡</v>
      </c>
      <c r="H16" s="1" t="str">
        <v>商务</v>
      </c>
      <c r="I16" s="1" t="str">
        <v>已出签</v>
      </c>
      <c r="J16" s="2">
        <v>157.51</v>
      </c>
      <c r="K16" s="2"/>
      <c r="L16" s="2"/>
      <c r="M16" s="7">
        <v>146</v>
      </c>
      <c r="N16" s="9"/>
      <c r="O16" s="8"/>
      <c r="P16" s="2"/>
      <c r="Q16" s="2"/>
      <c r="R16" s="2"/>
      <c r="S16" s="2">
        <f>N16*1.06</f>
      </c>
      <c r="T16" s="2">
        <f>J16+M16+S16</f>
      </c>
      <c r="U16" s="2">
        <f>J16+(M16+S16)*1.06</f>
      </c>
      <c r="V16" s="2">
        <f>(S16+M16)*0.06</f>
      </c>
      <c r="W16" s="2">
        <f>U16-V16</f>
      </c>
      <c r="X16" s="1">
        <f>J16</f>
      </c>
      <c r="Y16" s="2">
        <f>(S16+M16)*1.06</f>
      </c>
      <c r="Z16" s="2">
        <f>Q16</f>
      </c>
      <c r="AA16" s="7">
        <f>200-J16</f>
      </c>
      <c r="AB16" s="2">
        <f>(M16+S16)-Z16-AA16</f>
      </c>
      <c r="AC16" s="2">
        <f>AB16/2</f>
      </c>
      <c r="AD16" s="2">
        <f>AB16/2</f>
      </c>
    </row>
    <row r="17">
      <c r="A17" s="1">
        <v>15</v>
      </c>
      <c r="B17" s="1" t="str">
        <v>闫怡君</v>
      </c>
      <c r="C17" s="5" t="str">
        <v>TV1N1590326184795848704</v>
      </c>
      <c r="D17" s="1" t="str">
        <v>中国</v>
      </c>
      <c r="E17" s="1" t="str">
        <v>英国</v>
      </c>
      <c r="F17" s="1" t="str">
        <v>北京</v>
      </c>
      <c r="G17" s="1" t="str">
        <v>英国</v>
      </c>
      <c r="H17" s="1" t="str">
        <v>商务</v>
      </c>
      <c r="I17" s="1" t="str">
        <v>已送签</v>
      </c>
      <c r="J17" s="2">
        <v>888</v>
      </c>
      <c r="K17" s="2"/>
      <c r="L17" s="2"/>
      <c r="M17" s="2">
        <v>400</v>
      </c>
      <c r="N17" s="9"/>
      <c r="O17" s="8"/>
      <c r="P17" s="2"/>
      <c r="Q17" s="2"/>
      <c r="R17" s="2"/>
      <c r="S17" s="2">
        <f>N17*1.06</f>
      </c>
      <c r="T17" s="2">
        <f>J17+M17+S17</f>
      </c>
      <c r="U17" s="2">
        <f>J17+(M17+S17)*1.06</f>
      </c>
      <c r="V17" s="2">
        <f>(S17+M17)*0.06</f>
      </c>
      <c r="W17" s="2">
        <f>U17-V17</f>
      </c>
      <c r="X17" s="1">
        <f>J17</f>
      </c>
      <c r="Y17" s="2">
        <f>(S17+M17)*1.06</f>
      </c>
      <c r="Z17" s="2">
        <f>Q17</f>
      </c>
      <c r="AA17" s="2">
        <v>60</v>
      </c>
      <c r="AB17" s="2">
        <v>0</v>
      </c>
      <c r="AC17" s="2">
        <f>AB17/2</f>
      </c>
      <c r="AD17" s="2">
        <f>AB17/2</f>
      </c>
    </row>
    <row r="18">
      <c r="A18" s="1">
        <v>16</v>
      </c>
      <c r="B18" s="1" t="str">
        <v>宣然</v>
      </c>
      <c r="C18" s="5" t="str">
        <v>TV1N1600702943198998528</v>
      </c>
      <c r="D18" s="1" t="str">
        <v>中国</v>
      </c>
      <c r="E18" s="1" t="str">
        <v>新加坡</v>
      </c>
      <c r="F18" s="1" t="str">
        <v>北京</v>
      </c>
      <c r="G18" s="1" t="str">
        <v>新加坡</v>
      </c>
      <c r="H18" s="1" t="str">
        <v>商务</v>
      </c>
      <c r="I18" s="1" t="str">
        <v>已出签</v>
      </c>
      <c r="J18" s="2">
        <v>157.51</v>
      </c>
      <c r="K18" s="2"/>
      <c r="L18" s="2"/>
      <c r="M18" s="7">
        <v>146</v>
      </c>
      <c r="N18" s="9"/>
      <c r="O18" s="8"/>
      <c r="P18" s="2"/>
      <c r="Q18" s="2"/>
      <c r="R18" s="2"/>
      <c r="S18" s="2">
        <f>N18*1.06</f>
      </c>
      <c r="T18" s="2">
        <f>J18+M18+S18</f>
      </c>
      <c r="U18" s="2">
        <f>J18+(M18+S18)*1.06</f>
      </c>
      <c r="V18" s="2">
        <f>(S18+M18)*0.06</f>
      </c>
      <c r="W18" s="2">
        <f>U18-V18</f>
      </c>
      <c r="X18" s="1">
        <f>J18</f>
      </c>
      <c r="Y18" s="2">
        <f>(S18+M18)*1.06</f>
      </c>
      <c r="Z18" s="2">
        <f>Q18</f>
      </c>
      <c r="AA18" s="7">
        <f>200-J18</f>
      </c>
      <c r="AB18" s="2">
        <f>(M18+S18)-Z18-AA18</f>
      </c>
      <c r="AC18" s="2">
        <f>AB18/2</f>
      </c>
      <c r="AD18" s="2">
        <f>AB18/2</f>
      </c>
    </row>
    <row r="19">
      <c r="A19" s="1">
        <v>17</v>
      </c>
      <c r="B19" s="1" t="str">
        <v>苏星宇</v>
      </c>
      <c r="C19" s="5" t="str">
        <v>TV1N1600075508866658304</v>
      </c>
      <c r="D19" s="1" t="str">
        <v>中国</v>
      </c>
      <c r="E19" s="1" t="str">
        <v>英国</v>
      </c>
      <c r="F19" s="1" t="str">
        <v>北京</v>
      </c>
      <c r="G19" s="1" t="str">
        <v>英国</v>
      </c>
      <c r="H19" s="1" t="str">
        <v>商务</v>
      </c>
      <c r="I19" s="1" t="str">
        <v>已送签</v>
      </c>
      <c r="J19" s="2">
        <v>888</v>
      </c>
      <c r="K19" s="2"/>
      <c r="L19" s="2"/>
      <c r="M19" s="2">
        <v>400</v>
      </c>
      <c r="N19" s="9"/>
      <c r="O19" s="8"/>
      <c r="P19" s="2"/>
      <c r="Q19" s="2"/>
      <c r="R19" s="2"/>
      <c r="S19" s="2">
        <f>N19*1.06</f>
      </c>
      <c r="T19" s="2">
        <f>J19+M19+S19</f>
      </c>
      <c r="U19" s="2">
        <f>J19+(M19+S19)*1.06</f>
      </c>
      <c r="V19" s="2">
        <f>(S19+M19)*0.06</f>
      </c>
      <c r="W19" s="2">
        <f>U19-V19</f>
      </c>
      <c r="X19" s="1">
        <f>J19</f>
      </c>
      <c r="Y19" s="2">
        <f>(S19+M19)*1.06</f>
      </c>
      <c r="Z19" s="2">
        <f>Q19</f>
      </c>
      <c r="AA19" s="2">
        <v>60</v>
      </c>
      <c r="AB19" s="2">
        <f>(M19+S19)-Z19-AA19</f>
      </c>
      <c r="AC19" s="2">
        <f>AB19/2</f>
      </c>
      <c r="AD19" s="2">
        <f>AB19/2</f>
      </c>
    </row>
    <row r="20">
      <c r="A20" s="1">
        <v>18</v>
      </c>
      <c r="B20" s="1" t="str">
        <v>唐娟</v>
      </c>
      <c r="C20" s="5" t="str">
        <v>TV1N1600775092353904640</v>
      </c>
      <c r="D20" s="1" t="str">
        <v>中国</v>
      </c>
      <c r="E20" s="1" t="str">
        <v>新加坡</v>
      </c>
      <c r="F20" s="1" t="str">
        <v>北京</v>
      </c>
      <c r="G20" s="1" t="str">
        <v>新加坡</v>
      </c>
      <c r="H20" s="1" t="str">
        <v>商务</v>
      </c>
      <c r="I20" s="1" t="str">
        <v>已出签</v>
      </c>
      <c r="J20" s="2">
        <v>157.14</v>
      </c>
      <c r="K20" s="2"/>
      <c r="L20" s="2"/>
      <c r="M20" s="7">
        <v>146</v>
      </c>
      <c r="N20" s="9"/>
      <c r="O20" s="8"/>
      <c r="P20" s="2"/>
      <c r="Q20" s="2"/>
      <c r="R20" s="2"/>
      <c r="S20" s="2">
        <f>N20*1.06</f>
      </c>
      <c r="T20" s="2">
        <f>J20+M20+S20</f>
      </c>
      <c r="U20" s="2">
        <f>J20+(M20+S20)*1.06</f>
      </c>
      <c r="V20" s="2">
        <f>(S20+M20)*0.06</f>
      </c>
      <c r="W20" s="2">
        <f>U20-V20</f>
      </c>
      <c r="X20" s="1">
        <f>J20</f>
      </c>
      <c r="Y20" s="2">
        <f>(S20+M20)*1.06</f>
      </c>
      <c r="Z20" s="2">
        <f>Q20</f>
      </c>
      <c r="AA20" s="7">
        <f>200-J20</f>
      </c>
      <c r="AB20" s="2">
        <f>(M20+S20)-Z20-AA20</f>
      </c>
      <c r="AC20" s="2">
        <f>AB20/2</f>
      </c>
      <c r="AD20" s="2">
        <f>AB20/2</f>
      </c>
    </row>
    <row r="21">
      <c r="A21" s="1">
        <v>19</v>
      </c>
      <c r="B21" s="1" t="str">
        <v>@徐碧琪</v>
      </c>
      <c r="C21" s="5" t="str">
        <v>工号：7166763</v>
      </c>
      <c r="D21" s="1" t="str">
        <v>中国</v>
      </c>
      <c r="E21" s="1" t="str">
        <v>法国</v>
      </c>
      <c r="F21" s="1" t="str">
        <v>北京</v>
      </c>
      <c r="G21" s="1" t="str">
        <v>法国</v>
      </c>
      <c r="H21" s="1" t="str">
        <v>翻译</v>
      </c>
      <c r="I21" s="1" t="str">
        <v>已完成</v>
      </c>
      <c r="J21" s="2">
        <v>0</v>
      </c>
      <c r="K21" s="2"/>
      <c r="L21" s="2"/>
      <c r="M21" s="2">
        <v>0</v>
      </c>
      <c r="N21" s="9">
        <v>600</v>
      </c>
      <c r="O21" s="8" t="str">
        <v>翻译费</v>
      </c>
      <c r="P21" s="2"/>
      <c r="Q21" s="2">
        <v>300</v>
      </c>
      <c r="R21" s="2"/>
      <c r="S21" s="2">
        <f>N21*1.06</f>
      </c>
      <c r="T21" s="2">
        <f>J21+M21+S21</f>
      </c>
      <c r="U21" s="2">
        <f>J21+(M21+S21)*1.06</f>
      </c>
      <c r="V21" s="2">
        <f>(S21+M21)*0.06</f>
      </c>
      <c r="W21" s="2">
        <f>U21-V21</f>
      </c>
      <c r="X21" s="1">
        <f>J21</f>
      </c>
      <c r="Y21" s="2">
        <f>(S21+M21)*1.06</f>
      </c>
      <c r="Z21" s="2">
        <f>Q21</f>
      </c>
      <c r="AA21" s="2">
        <v>0</v>
      </c>
      <c r="AB21" s="2">
        <f>(M21+S21)-Z21-AA21</f>
      </c>
      <c r="AC21" s="2">
        <f>AB21/2</f>
      </c>
      <c r="AD21" s="2">
        <f>AB21/2</f>
      </c>
    </row>
    <row r="22">
      <c r="A22" s="1">
        <v>20</v>
      </c>
      <c r="B22" s="1" t="str">
        <v>梁程</v>
      </c>
      <c r="C22" s="5" t="str">
        <v>TV1N1602854466897235968</v>
      </c>
      <c r="D22" s="1" t="str">
        <v>中国</v>
      </c>
      <c r="E22" s="1" t="str">
        <v>新加坡</v>
      </c>
      <c r="F22" s="1" t="str">
        <v>北京</v>
      </c>
      <c r="G22" s="1" t="str">
        <v>新加坡</v>
      </c>
      <c r="H22" s="1" t="str">
        <v>商务</v>
      </c>
      <c r="I22" s="1" t="str">
        <v>已出签</v>
      </c>
      <c r="J22" s="2">
        <v>157.14</v>
      </c>
      <c r="K22" s="2"/>
      <c r="L22" s="2"/>
      <c r="M22" s="7">
        <v>146</v>
      </c>
      <c r="N22" s="9"/>
      <c r="O22" s="8"/>
      <c r="P22" s="2"/>
      <c r="Q22" s="2"/>
      <c r="R22" s="2"/>
      <c r="S22" s="2">
        <f>N22*1.06</f>
      </c>
      <c r="T22" s="2">
        <f>J22+M22+S22</f>
      </c>
      <c r="U22" s="2">
        <f>J22+(M22+S22)*1.06</f>
      </c>
      <c r="V22" s="2">
        <f>(S22+M22)*0.06</f>
      </c>
      <c r="W22" s="2">
        <f>U22-V22</f>
      </c>
      <c r="X22" s="1">
        <f>J22</f>
      </c>
      <c r="Y22" s="2">
        <f>(S22+M22)*1.06</f>
      </c>
      <c r="Z22" s="2">
        <f>Q22</f>
      </c>
      <c r="AA22" s="7">
        <f>200-J22</f>
      </c>
      <c r="AB22" s="2">
        <f>(M22+S22)-Z22-AA22</f>
      </c>
      <c r="AC22" s="2">
        <f>AB22/2</f>
      </c>
      <c r="AD22" s="2">
        <f>AB22/2</f>
      </c>
    </row>
    <row r="23">
      <c r="A23" s="1">
        <v>21</v>
      </c>
      <c r="B23" s="1" t="str">
        <v>张一然</v>
      </c>
      <c r="C23" s="5" t="str">
        <v>TV1N1595999705488670720</v>
      </c>
      <c r="D23" s="1" t="str">
        <v>中国</v>
      </c>
      <c r="E23" s="1" t="str">
        <v>新加坡</v>
      </c>
      <c r="F23" s="1" t="str">
        <v>北京</v>
      </c>
      <c r="G23" s="1" t="str">
        <v>新加坡</v>
      </c>
      <c r="H23" s="1" t="str">
        <v>商务</v>
      </c>
      <c r="I23" s="1" t="str">
        <v>已出签</v>
      </c>
      <c r="J23" s="2">
        <v>157.51</v>
      </c>
      <c r="K23" s="2"/>
      <c r="L23" s="2"/>
      <c r="M23" s="7">
        <v>146</v>
      </c>
      <c r="N23" s="9"/>
      <c r="O23" s="8"/>
      <c r="P23" s="2"/>
      <c r="Q23" s="2"/>
      <c r="R23" s="2"/>
      <c r="S23" s="2">
        <f>N23*1.06</f>
      </c>
      <c r="T23" s="2">
        <f>J23+M23+S23</f>
      </c>
      <c r="U23" s="2">
        <f>J23+(M23+S23)*1.06</f>
      </c>
      <c r="V23" s="2">
        <f>(S23+M23)*0.06</f>
      </c>
      <c r="W23" s="2">
        <f>U23-V23</f>
      </c>
      <c r="X23" s="1">
        <f>J23</f>
      </c>
      <c r="Y23" s="2">
        <f>(S23+M23)*1.06</f>
      </c>
      <c r="Z23" s="2">
        <f>Q23</f>
      </c>
      <c r="AA23" s="7">
        <f>200-J23</f>
      </c>
      <c r="AB23" s="2">
        <f>(M23+S23)-Z23-AA23</f>
      </c>
      <c r="AC23" s="2">
        <f>AB23/2</f>
      </c>
      <c r="AD23" s="2">
        <f>AB23/2</f>
      </c>
    </row>
    <row r="24">
      <c r="A24" s="1">
        <v>22</v>
      </c>
      <c r="B24" s="1" t="str">
        <v>陈羽</v>
      </c>
      <c r="C24" s="5" t="str">
        <v>TV1N1597582726876708864</v>
      </c>
      <c r="D24" s="1" t="str">
        <v>中国</v>
      </c>
      <c r="E24" s="1" t="str">
        <v>新加坡</v>
      </c>
      <c r="F24" s="1" t="str">
        <v>北京</v>
      </c>
      <c r="G24" s="1" t="str">
        <v>新加坡</v>
      </c>
      <c r="H24" s="1" t="str">
        <v>商务</v>
      </c>
      <c r="I24" s="1" t="str">
        <v>已出签</v>
      </c>
      <c r="J24" s="2">
        <v>157.51</v>
      </c>
      <c r="K24" s="2"/>
      <c r="L24" s="2"/>
      <c r="M24" s="7">
        <v>146</v>
      </c>
      <c r="N24" s="9"/>
      <c r="O24" s="8"/>
      <c r="P24" s="2"/>
      <c r="Q24" s="2"/>
      <c r="R24" s="2"/>
      <c r="S24" s="2">
        <f>N24*1.06</f>
      </c>
      <c r="T24" s="2">
        <f>J24+M24+S24</f>
      </c>
      <c r="U24" s="2">
        <f>J24+(M24+S24)*1.06</f>
      </c>
      <c r="V24" s="2">
        <f>(S24+M24)*0.06</f>
      </c>
      <c r="W24" s="2">
        <f>U24-V24</f>
      </c>
      <c r="X24" s="1">
        <f>J24</f>
      </c>
      <c r="Y24" s="2">
        <f>(S24+M24)*1.06</f>
      </c>
      <c r="Z24" s="2">
        <f>Q24</f>
      </c>
      <c r="AA24" s="7">
        <f>200-J24</f>
      </c>
      <c r="AB24" s="2">
        <f>(M24+S24)-Z24-AA24</f>
      </c>
      <c r="AC24" s="2">
        <f>AB24/2</f>
      </c>
      <c r="AD24" s="2">
        <f>AB24/2</f>
      </c>
    </row>
    <row r="25">
      <c r="A25" s="1">
        <v>23</v>
      </c>
      <c r="B25" s="1" t="str">
        <v>尚豪</v>
      </c>
      <c r="C25" s="5" t="str">
        <v>TV1N1602208030576738304</v>
      </c>
      <c r="D25" s="1" t="str">
        <v>中国</v>
      </c>
      <c r="E25" s="1" t="str">
        <v>英国</v>
      </c>
      <c r="F25" s="1" t="str">
        <v>北京</v>
      </c>
      <c r="G25" s="1" t="str">
        <v>英国</v>
      </c>
      <c r="H25" s="1" t="str">
        <v>商务</v>
      </c>
      <c r="I25" s="1" t="str">
        <v>已送签</v>
      </c>
      <c r="J25" s="2">
        <v>888</v>
      </c>
      <c r="K25" s="2"/>
      <c r="L25" s="2"/>
      <c r="M25" s="2">
        <v>400</v>
      </c>
      <c r="N25" s="9"/>
      <c r="O25" s="8"/>
      <c r="P25" s="2"/>
      <c r="Q25" s="2"/>
      <c r="R25" s="2"/>
      <c r="S25" s="2">
        <f>N25*1.06</f>
      </c>
      <c r="T25" s="2">
        <f>J25+M25+S25</f>
      </c>
      <c r="U25" s="2">
        <f>J25+(M25+S25)*1.06</f>
      </c>
      <c r="V25" s="2">
        <f>(S25+M25)*0.06</f>
      </c>
      <c r="W25" s="2">
        <f>U25-V25</f>
      </c>
      <c r="X25" s="1">
        <f>J25</f>
      </c>
      <c r="Y25" s="2">
        <f>(S25+M25)*1.06</f>
      </c>
      <c r="Z25" s="2">
        <f>Q25</f>
      </c>
      <c r="AA25" s="2">
        <v>60</v>
      </c>
      <c r="AB25" s="2">
        <f>(M25+S25)-Z25-AA25</f>
      </c>
      <c r="AC25" s="2">
        <f>AB25/2</f>
      </c>
      <c r="AD25" s="2">
        <f>AB25/2</f>
      </c>
    </row>
    <row r="26">
      <c r="A26" s="1">
        <v>24</v>
      </c>
      <c r="B26" s="1" t="str">
        <v>王润泽</v>
      </c>
      <c r="C26" s="5" t="str">
        <v>TV1N1602151076512727040</v>
      </c>
      <c r="D26" s="1" t="str">
        <v>中国</v>
      </c>
      <c r="E26" s="1" t="str">
        <v>埃及</v>
      </c>
      <c r="F26" s="1" t="str">
        <v>北京</v>
      </c>
      <c r="G26" s="1" t="str">
        <v>埃及</v>
      </c>
      <c r="H26" s="1" t="str">
        <v>包签</v>
      </c>
      <c r="I26" s="1" t="str">
        <v>受理中</v>
      </c>
      <c r="J26" s="2">
        <v>0</v>
      </c>
      <c r="K26" s="2"/>
      <c r="L26" s="2"/>
      <c r="M26" s="2">
        <v>2800</v>
      </c>
      <c r="N26" s="9"/>
      <c r="O26" s="8"/>
      <c r="P26" s="2"/>
      <c r="Q26" s="12">
        <v>2273</v>
      </c>
      <c r="R26" s="2"/>
      <c r="S26" s="2">
        <f>N26*1.06</f>
      </c>
      <c r="T26" s="2">
        <f>J26+M26+S26</f>
      </c>
      <c r="U26" s="2">
        <f>J26+(M26+S26)*1.06</f>
      </c>
      <c r="V26" s="2">
        <f>(S26+M26)*0.06</f>
      </c>
      <c r="W26" s="2">
        <f>U26-V26</f>
      </c>
      <c r="X26" s="1">
        <f>J26</f>
      </c>
      <c r="Y26" s="2">
        <f>(S26+M26)*1.06</f>
      </c>
      <c r="Z26" s="2">
        <f>Q26</f>
      </c>
      <c r="AA26" s="2">
        <v>0</v>
      </c>
      <c r="AB26" s="2">
        <f>(M26+S26)-Z26-AA26</f>
      </c>
      <c r="AC26" s="2">
        <f>AB26/2</f>
      </c>
      <c r="AD26" s="2">
        <f>AB26/2</f>
      </c>
    </row>
    <row r="27">
      <c r="A27" s="1">
        <v>25</v>
      </c>
      <c r="B27" s="1" t="str">
        <v>仝亮</v>
      </c>
      <c r="C27" s="5" t="str">
        <v>TV1N1602157321458208768</v>
      </c>
      <c r="D27" s="1" t="str">
        <v>中国</v>
      </c>
      <c r="E27" s="1" t="str">
        <v>埃及</v>
      </c>
      <c r="F27" s="1" t="str">
        <v>北京</v>
      </c>
      <c r="G27" s="1" t="str">
        <v>埃及</v>
      </c>
      <c r="H27" s="1" t="str">
        <v>包签</v>
      </c>
      <c r="I27" s="1" t="str">
        <v>受理中</v>
      </c>
      <c r="J27" s="2">
        <v>0</v>
      </c>
      <c r="K27" s="2"/>
      <c r="L27" s="2"/>
      <c r="M27" s="2">
        <v>2800</v>
      </c>
      <c r="N27" s="9"/>
      <c r="O27" s="8"/>
      <c r="P27" s="2"/>
      <c r="Q27" s="12">
        <v>2273</v>
      </c>
      <c r="R27" s="2"/>
      <c r="S27" s="2">
        <f>N27*1.06</f>
      </c>
      <c r="T27" s="2">
        <f>J27+M27+S27</f>
      </c>
      <c r="U27" s="2">
        <f>J27+(M27+S27)*1.06</f>
      </c>
      <c r="V27" s="2">
        <f>(S27+M27)*0.06</f>
      </c>
      <c r="W27" s="2">
        <f>U27-V27</f>
      </c>
      <c r="X27" s="1">
        <f>J27</f>
      </c>
      <c r="Y27" s="2">
        <f>(S27+M27)*1.06</f>
      </c>
      <c r="Z27" s="2">
        <f>Q27</f>
      </c>
      <c r="AA27" s="2">
        <v>0</v>
      </c>
      <c r="AB27" s="2">
        <f>(M27+S27)-Z27-AA27</f>
      </c>
      <c r="AC27" s="2">
        <f>AB27/2</f>
      </c>
      <c r="AD27" s="2">
        <f>AB27/2</f>
      </c>
    </row>
    <row r="28">
      <c r="A28" s="1">
        <v>26</v>
      </c>
      <c r="B28" s="1" t="str">
        <v>刘馨</v>
      </c>
      <c r="C28" s="5" t="str">
        <v>TV1N1602150047918428160</v>
      </c>
      <c r="D28" s="1" t="str">
        <v>中国</v>
      </c>
      <c r="E28" s="1" t="str">
        <v>埃及</v>
      </c>
      <c r="F28" s="1" t="str">
        <v>北京</v>
      </c>
      <c r="G28" s="1" t="str">
        <v>埃及</v>
      </c>
      <c r="H28" s="1" t="str">
        <v>包签</v>
      </c>
      <c r="I28" s="1" t="str">
        <v>受理中</v>
      </c>
      <c r="J28" s="2">
        <v>0</v>
      </c>
      <c r="K28" s="2"/>
      <c r="L28" s="2"/>
      <c r="M28" s="2">
        <v>2800</v>
      </c>
      <c r="N28" s="9"/>
      <c r="O28" s="8"/>
      <c r="P28" s="2"/>
      <c r="Q28" s="12">
        <v>2273</v>
      </c>
      <c r="R28" s="2"/>
      <c r="S28" s="2">
        <f>N28*1.06</f>
      </c>
      <c r="T28" s="2">
        <f>J28+M28+S28</f>
      </c>
      <c r="U28" s="2">
        <f>J28+(M28+S28)*1.06</f>
      </c>
      <c r="V28" s="2">
        <f>(S28+M28)*0.06</f>
      </c>
      <c r="W28" s="2">
        <f>U28-V28</f>
      </c>
      <c r="X28" s="1">
        <f>J28</f>
      </c>
      <c r="Y28" s="2">
        <f>(S28+M28)*1.06</f>
      </c>
      <c r="Z28" s="2">
        <f>Q28</f>
      </c>
      <c r="AA28" s="2">
        <v>0</v>
      </c>
      <c r="AB28" s="2">
        <f>(M28+S28)-Z28-AA28</f>
      </c>
      <c r="AC28" s="2">
        <f>AB28/2</f>
      </c>
      <c r="AD28" s="2">
        <f>AB28/2</f>
      </c>
    </row>
    <row r="29">
      <c r="A29" s="1">
        <v>27</v>
      </c>
      <c r="B29" s="1" t="str">
        <v>杨靖</v>
      </c>
      <c r="C29" s="5" t="str">
        <v>TV1N1602205609343422464</v>
      </c>
      <c r="D29" s="1" t="str">
        <v>中国</v>
      </c>
      <c r="E29" s="1" t="str">
        <v>埃及</v>
      </c>
      <c r="F29" s="1" t="str">
        <v>北京</v>
      </c>
      <c r="G29" s="1" t="str">
        <v>埃及</v>
      </c>
      <c r="H29" s="1" t="str">
        <v>包签</v>
      </c>
      <c r="I29" s="1" t="str">
        <v>受理中</v>
      </c>
      <c r="J29" s="2">
        <v>0</v>
      </c>
      <c r="K29" s="2"/>
      <c r="L29" s="2"/>
      <c r="M29" s="2">
        <v>2800</v>
      </c>
      <c r="N29" s="3"/>
      <c r="O29" s="4"/>
      <c r="P29" s="2"/>
      <c r="Q29" s="12">
        <v>2273</v>
      </c>
      <c r="R29" s="2"/>
      <c r="S29" s="2">
        <f>N29*1.06</f>
      </c>
      <c r="T29" s="2">
        <f>J29+M29+S29</f>
      </c>
      <c r="U29" s="2">
        <f>J29+(M29+S29)*1.06</f>
      </c>
      <c r="V29" s="2">
        <f>(S29+M29)*0.06</f>
      </c>
      <c r="W29" s="2">
        <f>U29-V29</f>
      </c>
      <c r="X29" s="1">
        <f>J29</f>
      </c>
      <c r="Y29" s="2">
        <f>(S29+M29)*1.06</f>
      </c>
      <c r="Z29" s="2">
        <f>Q29</f>
      </c>
      <c r="AA29" s="2">
        <v>0</v>
      </c>
      <c r="AB29" s="2">
        <f>(M29+S29)-Z29-AA29</f>
      </c>
      <c r="AC29" s="2">
        <f>AB29/2</f>
      </c>
      <c r="AD29" s="2">
        <f>AB29/2</f>
      </c>
    </row>
    <row r="30">
      <c r="A30" s="1">
        <v>28</v>
      </c>
      <c r="B30" s="1" t="str">
        <v>蔡睿洁</v>
      </c>
      <c r="C30" s="5" t="str">
        <v>TV1N1601840209631948800</v>
      </c>
      <c r="D30" s="1" t="str">
        <v>中国</v>
      </c>
      <c r="E30" s="1" t="str">
        <v>埃及</v>
      </c>
      <c r="F30" s="1" t="str">
        <v>北京</v>
      </c>
      <c r="G30" s="1" t="str">
        <v>埃及</v>
      </c>
      <c r="H30" s="1" t="str">
        <v>包签</v>
      </c>
      <c r="I30" s="1" t="str">
        <v>受理中</v>
      </c>
      <c r="J30" s="2">
        <v>0</v>
      </c>
      <c r="K30" s="2"/>
      <c r="L30" s="2"/>
      <c r="M30" s="2">
        <v>2800</v>
      </c>
      <c r="N30" s="3"/>
      <c r="O30" s="4"/>
      <c r="P30" s="2"/>
      <c r="Q30" s="12">
        <v>2273</v>
      </c>
      <c r="R30" s="2"/>
      <c r="S30" s="2">
        <f>N30*1.06</f>
      </c>
      <c r="T30" s="2">
        <f>J30+M30+S30</f>
      </c>
      <c r="U30" s="2">
        <f>J30+(M30+S30)*1.06</f>
      </c>
      <c r="V30" s="2">
        <f>(S30+M30)*0.06</f>
      </c>
      <c r="W30" s="2">
        <f>U30-V30</f>
      </c>
      <c r="X30" s="1">
        <f>J30</f>
      </c>
      <c r="Y30" s="2">
        <f>(S30+M30)*1.06</f>
      </c>
      <c r="Z30" s="2">
        <f>Q30</f>
      </c>
      <c r="AA30" s="2">
        <v>0</v>
      </c>
      <c r="AB30" s="2">
        <f>(M30+S30)-Z30-AA30</f>
      </c>
      <c r="AC30" s="2">
        <f>AB30/2</f>
      </c>
      <c r="AD30" s="2">
        <f>AB30/2</f>
      </c>
    </row>
    <row r="31">
      <c r="A31" s="1">
        <v>29</v>
      </c>
      <c r="B31" s="1" t="str">
        <v>曹张文</v>
      </c>
      <c r="C31" s="5" t="str">
        <v>TV1N1602497669699047424</v>
      </c>
      <c r="D31" s="1" t="str">
        <v>中国</v>
      </c>
      <c r="E31" s="1" t="str">
        <v>埃及</v>
      </c>
      <c r="F31" s="1" t="str">
        <v>北京</v>
      </c>
      <c r="G31" s="1" t="str">
        <v>埃及</v>
      </c>
      <c r="H31" s="1" t="str">
        <v>包签</v>
      </c>
      <c r="I31" s="1" t="str">
        <v>受理中</v>
      </c>
      <c r="J31" s="2">
        <v>0</v>
      </c>
      <c r="K31" s="2"/>
      <c r="L31" s="2"/>
      <c r="M31" s="2">
        <v>2800</v>
      </c>
      <c r="N31" s="3"/>
      <c r="O31" s="4"/>
      <c r="P31" s="2"/>
      <c r="Q31" s="12">
        <v>2273</v>
      </c>
      <c r="R31" s="2"/>
      <c r="S31" s="2">
        <f>N31*1.06</f>
      </c>
      <c r="T31" s="2">
        <f>J31+M31+S31</f>
      </c>
      <c r="U31" s="2">
        <f>J31+(M31+S31)*1.06</f>
      </c>
      <c r="V31" s="2">
        <f>(S31+M31)*0.06</f>
      </c>
      <c r="W31" s="2">
        <f>U31-V31</f>
      </c>
      <c r="X31" s="1">
        <f>J31</f>
      </c>
      <c r="Y31" s="2">
        <f>(S31+M31)*1.06</f>
      </c>
      <c r="Z31" s="2">
        <f>Q31</f>
      </c>
      <c r="AA31" s="2">
        <v>0</v>
      </c>
      <c r="AB31" s="2">
        <f>(M31+S31)-Z31-AA31</f>
      </c>
      <c r="AC31" s="2">
        <f>AB31/2</f>
      </c>
      <c r="AD31" s="2">
        <f>AB31/2</f>
      </c>
    </row>
    <row r="32">
      <c r="A32" s="1">
        <v>30</v>
      </c>
      <c r="B32" s="1" t="str">
        <v>高之浩</v>
      </c>
      <c r="C32" s="5" t="str">
        <v>TV1N1588487200088002560</v>
      </c>
      <c r="D32" s="1" t="str">
        <v>中国</v>
      </c>
      <c r="E32" s="1" t="str">
        <v>新加坡</v>
      </c>
      <c r="F32" s="1" t="str">
        <v>北京</v>
      </c>
      <c r="G32" s="1" t="str">
        <v>新加坡</v>
      </c>
      <c r="H32" s="1" t="str">
        <v>商务</v>
      </c>
      <c r="I32" s="1" t="str">
        <v>已出签</v>
      </c>
      <c r="J32" s="2">
        <v>158.14</v>
      </c>
      <c r="K32" s="2"/>
      <c r="L32" s="2"/>
      <c r="M32" s="7">
        <v>146</v>
      </c>
      <c r="N32" s="3"/>
      <c r="O32" s="4"/>
      <c r="P32" s="2"/>
      <c r="Q32" s="2"/>
      <c r="R32" s="2"/>
      <c r="S32" s="2">
        <f>N32*1.06</f>
      </c>
      <c r="T32" s="2">
        <f>J32+M32+S32</f>
      </c>
      <c r="U32" s="2">
        <f>J32+(M32+S32)*1.06</f>
      </c>
      <c r="V32" s="2">
        <f>(S32+M32)*0.06</f>
      </c>
      <c r="W32" s="2">
        <f>U32-V32</f>
      </c>
      <c r="X32" s="1">
        <f>J32</f>
      </c>
      <c r="Y32" s="2">
        <f>(S32+M32)*1.06</f>
      </c>
      <c r="Z32" s="2">
        <f>Q32</f>
      </c>
      <c r="AA32" s="7">
        <f>200-J32</f>
      </c>
      <c r="AB32" s="2">
        <f>(M32+S32)-Z32-AA32</f>
      </c>
      <c r="AC32" s="2">
        <f>AB32/2</f>
      </c>
      <c r="AD32" s="2">
        <f>AB32/2</f>
      </c>
    </row>
    <row r="33">
      <c r="A33" s="1">
        <v>31</v>
      </c>
      <c r="B33" s="1" t="str">
        <v>常同宇</v>
      </c>
      <c r="C33" s="5" t="str">
        <v>TV1N1602149006435074048</v>
      </c>
      <c r="D33" s="1" t="str">
        <v>中国</v>
      </c>
      <c r="E33" s="1" t="str">
        <v>西班牙</v>
      </c>
      <c r="F33" s="1" t="str">
        <v>北京</v>
      </c>
      <c r="G33" s="1" t="str">
        <v>西班牙</v>
      </c>
      <c r="H33" s="1" t="str">
        <v>商务</v>
      </c>
      <c r="I33" s="1" t="str">
        <v>已送签</v>
      </c>
      <c r="J33" s="2">
        <v>748</v>
      </c>
      <c r="K33" s="2"/>
      <c r="L33" s="2"/>
      <c r="M33" s="2">
        <v>300</v>
      </c>
      <c r="N33" s="3"/>
      <c r="O33" s="4"/>
      <c r="P33" s="2"/>
      <c r="Q33" s="2"/>
      <c r="R33" s="2"/>
      <c r="S33" s="2">
        <f>N33*1.06</f>
      </c>
      <c r="T33" s="2">
        <f>J33+M33+S33</f>
      </c>
      <c r="U33" s="2">
        <f>J33+(M33+S33)*1.06</f>
      </c>
      <c r="V33" s="2">
        <f>(S33+M33)*0.06</f>
      </c>
      <c r="W33" s="2">
        <f>U33-V33</f>
      </c>
      <c r="X33" s="1">
        <f>J33</f>
      </c>
      <c r="Y33" s="2">
        <f>(S33+M33)*1.06</f>
      </c>
      <c r="Z33" s="2">
        <f>Q33</f>
      </c>
      <c r="AA33" s="2">
        <v>60</v>
      </c>
      <c r="AB33" s="2">
        <f>(M33+S33)-Z33-AA33</f>
      </c>
      <c r="AC33" s="2">
        <f>AB33/2</f>
      </c>
      <c r="AD33" s="2">
        <f>AB33/2</f>
      </c>
    </row>
    <row r="34">
      <c r="A34" s="1">
        <v>32</v>
      </c>
      <c r="B34" s="1" t="str">
        <v>韩昆彤</v>
      </c>
      <c r="C34" s="5" t="str">
        <v>TV1N1597774736325738496</v>
      </c>
      <c r="D34" s="1" t="str">
        <v>中国</v>
      </c>
      <c r="E34" s="1" t="str">
        <v>西班牙</v>
      </c>
      <c r="F34" s="1" t="str">
        <v>北京</v>
      </c>
      <c r="G34" s="1" t="str">
        <v>西班牙</v>
      </c>
      <c r="H34" s="1" t="str">
        <v>商务</v>
      </c>
      <c r="I34" s="1" t="str">
        <v>已送签</v>
      </c>
      <c r="J34" s="2">
        <v>748</v>
      </c>
      <c r="K34" s="2"/>
      <c r="L34" s="2"/>
      <c r="M34" s="2">
        <v>300</v>
      </c>
      <c r="N34" s="3"/>
      <c r="O34" s="4"/>
      <c r="P34" s="2"/>
      <c r="Q34" s="2"/>
      <c r="R34" s="2"/>
      <c r="S34" s="2">
        <f>N34*1.06</f>
      </c>
      <c r="T34" s="2">
        <f>J34+M34+S34</f>
      </c>
      <c r="U34" s="2">
        <f>J34+(M34+S34)*1.06</f>
      </c>
      <c r="V34" s="2">
        <f>(S34+M34)*0.06</f>
      </c>
      <c r="W34" s="2">
        <f>U34-V34</f>
      </c>
      <c r="X34" s="1">
        <f>J34</f>
      </c>
      <c r="Y34" s="2">
        <f>(S34+M34)*1.06</f>
      </c>
      <c r="Z34" s="2">
        <f>Q34</f>
      </c>
      <c r="AA34" s="2">
        <v>60</v>
      </c>
      <c r="AB34" s="2">
        <f>(M34+S34)-Z34-AA34</f>
      </c>
      <c r="AC34" s="2">
        <f>AB34/2</f>
      </c>
      <c r="AD34" s="2">
        <f>AB34/2</f>
      </c>
    </row>
    <row r="35">
      <c r="A35" s="1">
        <v>33</v>
      </c>
      <c r="B35" s="1" t="str">
        <v>金红兰</v>
      </c>
      <c r="C35" s="5" t="str">
        <v>TV1N1600755650622492672</v>
      </c>
      <c r="D35" s="1" t="str">
        <v>中国</v>
      </c>
      <c r="E35" s="1" t="str">
        <v>韩国</v>
      </c>
      <c r="F35" s="1" t="str">
        <v>北京</v>
      </c>
      <c r="G35" s="1" t="str">
        <v>韩国</v>
      </c>
      <c r="H35" s="1" t="str">
        <v>旅游</v>
      </c>
      <c r="I35" s="1" t="str">
        <v>已出签</v>
      </c>
      <c r="J35" s="2">
        <v>910</v>
      </c>
      <c r="K35" s="2"/>
      <c r="L35" s="2"/>
      <c r="M35" s="2">
        <v>150</v>
      </c>
      <c r="N35" s="2">
        <v>15</v>
      </c>
      <c r="O35" s="1" t="str">
        <v>快递费</v>
      </c>
      <c r="P35" s="2"/>
      <c r="Q35" s="2">
        <v>15</v>
      </c>
      <c r="R35" s="2"/>
      <c r="S35" s="2">
        <f>N35*1.06</f>
      </c>
      <c r="T35" s="2">
        <f>J35+M35+S35</f>
      </c>
      <c r="U35" s="2">
        <f>J35+(M35+S35)*1.06</f>
      </c>
      <c r="V35" s="2">
        <f>(S35+M35)*0.06</f>
      </c>
      <c r="W35" s="2">
        <f>U35-V35</f>
      </c>
      <c r="X35" s="1">
        <f>J35</f>
      </c>
      <c r="Y35" s="2">
        <f>(S35+M35)*1.06</f>
      </c>
      <c r="Z35" s="2">
        <f>Q35</f>
      </c>
      <c r="AA35" s="2">
        <v>50</v>
      </c>
      <c r="AB35" s="2">
        <f>(M35+S35)-Z35-AA35</f>
      </c>
      <c r="AC35" s="2">
        <f>AB35/2</f>
      </c>
      <c r="AD35" s="2">
        <f>AB35/2</f>
      </c>
    </row>
    <row r="36">
      <c r="A36" s="1">
        <v>34</v>
      </c>
      <c r="B36" s="1" t="str">
        <v>赵一桥</v>
      </c>
      <c r="C36" s="5" t="str">
        <v>TV1N1597140644164829184</v>
      </c>
      <c r="D36" s="1" t="str">
        <v>中国</v>
      </c>
      <c r="E36" s="1" t="str">
        <v>韩国</v>
      </c>
      <c r="F36" s="1" t="str">
        <v>北京</v>
      </c>
      <c r="G36" s="1" t="str">
        <v>韩国</v>
      </c>
      <c r="H36" s="1" t="str">
        <v>商务</v>
      </c>
      <c r="I36" s="1" t="str">
        <v>受理中</v>
      </c>
      <c r="J36" s="2">
        <v>280</v>
      </c>
      <c r="K36" s="2"/>
      <c r="L36" s="2"/>
      <c r="M36" s="2">
        <v>150</v>
      </c>
      <c r="N36" s="2">
        <v>30</v>
      </c>
      <c r="O36" s="1" t="str">
        <v>快递费</v>
      </c>
      <c r="P36" s="2"/>
      <c r="Q36" s="2">
        <v>30</v>
      </c>
      <c r="R36" s="2"/>
      <c r="S36" s="2">
        <f>N36*1.06</f>
      </c>
      <c r="T36" s="2">
        <f>J36+M36+S36</f>
      </c>
      <c r="U36" s="2">
        <f>J36+(M36+S36)*1.06</f>
      </c>
      <c r="V36" s="2">
        <f>(S36+M36)*0.06</f>
      </c>
      <c r="W36" s="2">
        <f>U36-V36</f>
      </c>
      <c r="X36" s="1">
        <f>J36</f>
      </c>
      <c r="Y36" s="2">
        <f>(S36+M36)*1.06</f>
      </c>
      <c r="Z36" s="2">
        <f>Q36</f>
      </c>
      <c r="AA36" s="2">
        <v>50</v>
      </c>
      <c r="AB36" s="2">
        <f>(M36+S36)-Z36-AA36</f>
      </c>
      <c r="AC36" s="2">
        <f>AB36/2</f>
      </c>
      <c r="AD36" s="2">
        <f>AB36/2</f>
      </c>
    </row>
    <row r="37">
      <c r="A37" s="1">
        <v>35</v>
      </c>
      <c r="B37" s="14" t="str">
        <v>没有名字</v>
      </c>
      <c r="C37" s="5"/>
      <c r="D37" s="1" t="str">
        <v>中国</v>
      </c>
      <c r="E37" s="1"/>
      <c r="F37" s="1" t="str">
        <v>北京</v>
      </c>
      <c r="G37" s="1"/>
      <c r="H37" s="1" t="str">
        <v>翻译</v>
      </c>
      <c r="I37" s="1" t="str">
        <v>已完成</v>
      </c>
      <c r="J37" s="2">
        <v>0</v>
      </c>
      <c r="K37" s="2"/>
      <c r="L37" s="2"/>
      <c r="M37" s="2">
        <v>0</v>
      </c>
      <c r="N37" s="2">
        <v>150</v>
      </c>
      <c r="O37" s="1" t="str">
        <v>翻译费</v>
      </c>
      <c r="P37" s="2"/>
      <c r="Q37" s="2">
        <v>100</v>
      </c>
      <c r="R37" s="2"/>
      <c r="S37" s="2">
        <f>N37*1.06</f>
      </c>
      <c r="T37" s="2">
        <f>J37+M37+S37</f>
      </c>
      <c r="U37" s="2">
        <f>J37+(M37+S37)*1.06</f>
      </c>
      <c r="V37" s="2">
        <f>(S37+M37)*0.06</f>
      </c>
      <c r="W37" s="2">
        <f>U37-V37</f>
      </c>
      <c r="X37" s="1">
        <f>J37</f>
      </c>
      <c r="Y37" s="2">
        <f>(S37+M37)*1.06</f>
      </c>
      <c r="Z37" s="2">
        <f>Q37</f>
      </c>
      <c r="AA37" s="2">
        <v>0</v>
      </c>
      <c r="AB37" s="2">
        <f>(M37+S37)-Z37-AA37</f>
      </c>
      <c r="AC37" s="2">
        <f>AB37/2</f>
      </c>
      <c r="AD37" s="2">
        <f>AB37/2</f>
      </c>
    </row>
    <row r="38">
      <c r="A38" s="1">
        <v>36</v>
      </c>
      <c r="B38" s="1" t="str">
        <v>李嗣振</v>
      </c>
      <c r="C38" s="5" t="str">
        <v>TV1N1605187147374968832</v>
      </c>
      <c r="D38" s="1" t="str">
        <v>中国</v>
      </c>
      <c r="E38" s="5" t="str">
        <v>卡莎布兰卡</v>
      </c>
      <c r="F38" s="1" t="str">
        <v>北京</v>
      </c>
      <c r="G38" s="1" t="str">
        <v>埃及</v>
      </c>
      <c r="H38" s="1" t="str">
        <v>落地签</v>
      </c>
      <c r="I38" s="1" t="str">
        <v>已完成</v>
      </c>
      <c r="J38" s="2">
        <v>0</v>
      </c>
      <c r="K38" s="2"/>
      <c r="L38" s="2"/>
      <c r="M38" s="2">
        <v>850</v>
      </c>
      <c r="N38" s="2"/>
      <c r="O38" s="1"/>
      <c r="P38" s="2"/>
      <c r="Q38" s="12">
        <v>556</v>
      </c>
      <c r="R38" s="2"/>
      <c r="S38" s="2">
        <f>N38*1.06</f>
      </c>
      <c r="T38" s="2">
        <f>J38+M38+S38</f>
      </c>
      <c r="U38" s="2">
        <f>J38+(M38+S38)*1.06</f>
      </c>
      <c r="V38" s="2">
        <f>(S38+M38)*0.06</f>
      </c>
      <c r="W38" s="2">
        <f>U38-V38</f>
      </c>
      <c r="X38" s="1">
        <f>J38</f>
      </c>
      <c r="Y38" s="2">
        <f>(S38+M38)*1.06</f>
      </c>
      <c r="Z38" s="2">
        <f>Q38</f>
      </c>
      <c r="AA38" s="2">
        <v>0</v>
      </c>
      <c r="AB38" s="2">
        <f>(M38+S38)-Z38-AA38</f>
      </c>
      <c r="AC38" s="2">
        <f>AB38/2</f>
      </c>
      <c r="AD38" s="2">
        <f>AB38/2</f>
      </c>
    </row>
    <row r="39">
      <c r="A39" s="1">
        <v>37</v>
      </c>
      <c r="B39" s="1" t="str">
        <v>石贝多</v>
      </c>
      <c r="C39" s="5" t="str">
        <v>TV1N1604893553233629184</v>
      </c>
      <c r="D39" s="1" t="str">
        <v>中国</v>
      </c>
      <c r="E39" s="5" t="str">
        <v>卡莎布兰卡</v>
      </c>
      <c r="F39" s="1" t="str">
        <v>北京</v>
      </c>
      <c r="G39" s="1" t="str">
        <v>埃及</v>
      </c>
      <c r="H39" s="1" t="str">
        <v>落地签</v>
      </c>
      <c r="I39" s="1" t="str">
        <v>已完成</v>
      </c>
      <c r="J39" s="2">
        <v>0</v>
      </c>
      <c r="K39" s="2"/>
      <c r="L39" s="2"/>
      <c r="M39" s="2">
        <v>850</v>
      </c>
      <c r="N39" s="2"/>
      <c r="O39" s="1"/>
      <c r="P39" s="2"/>
      <c r="Q39" s="12">
        <v>556</v>
      </c>
      <c r="R39" s="2"/>
      <c r="S39" s="2">
        <f>N39*1.06</f>
      </c>
      <c r="T39" s="2">
        <f>J39+M39+S39</f>
      </c>
      <c r="U39" s="2">
        <f>J39+(M39+S39)*1.06</f>
      </c>
      <c r="V39" s="2">
        <f>(S39+M39)*0.06</f>
      </c>
      <c r="W39" s="2">
        <f>U39-V39</f>
      </c>
      <c r="X39" s="1">
        <f>J39</f>
      </c>
      <c r="Y39" s="2">
        <f>(S39+M39)*1.06</f>
      </c>
      <c r="Z39" s="2">
        <f>Q39</f>
      </c>
      <c r="AA39" s="2">
        <v>0</v>
      </c>
      <c r="AB39" s="2">
        <f>(M39+S39)-Z39-AA39</f>
      </c>
      <c r="AC39" s="2">
        <f>AB39/2</f>
      </c>
      <c r="AD39" s="2">
        <f>AB39/2</f>
      </c>
    </row>
    <row r="40">
      <c r="A40" s="1">
        <v>38</v>
      </c>
      <c r="B40" s="1" t="str">
        <v>王晓彤</v>
      </c>
      <c r="C40" s="5" t="str">
        <v>TV1N1604891863038099456</v>
      </c>
      <c r="D40" s="1" t="str">
        <v>中国</v>
      </c>
      <c r="E40" s="5" t="str">
        <v>卡莎布兰卡</v>
      </c>
      <c r="F40" s="1" t="str">
        <v>北京</v>
      </c>
      <c r="G40" s="1" t="str">
        <v>埃及</v>
      </c>
      <c r="H40" s="1" t="str">
        <v>落地签</v>
      </c>
      <c r="I40" s="1" t="str">
        <v>已完成</v>
      </c>
      <c r="J40" s="2">
        <v>0</v>
      </c>
      <c r="K40" s="2"/>
      <c r="L40" s="2"/>
      <c r="M40" s="2">
        <v>850</v>
      </c>
      <c r="N40" s="2"/>
      <c r="O40" s="1"/>
      <c r="P40" s="2"/>
      <c r="Q40" s="12">
        <v>556</v>
      </c>
      <c r="R40" s="2"/>
      <c r="S40" s="2">
        <f>N40*1.06</f>
      </c>
      <c r="T40" s="2">
        <f>J40+M40+S40</f>
      </c>
      <c r="U40" s="2">
        <f>J40+(M40+S40)*1.06</f>
      </c>
      <c r="V40" s="2">
        <f>(S40+M40)*0.06</f>
      </c>
      <c r="W40" s="2">
        <f>U40-V40</f>
      </c>
      <c r="X40" s="1">
        <f>J40</f>
      </c>
      <c r="Y40" s="2">
        <f>(S40+M40)*1.06</f>
      </c>
      <c r="Z40" s="2">
        <f>Q40</f>
      </c>
      <c r="AA40" s="2">
        <v>0</v>
      </c>
      <c r="AB40" s="2">
        <f>(M40+S40)-Z40-AA40</f>
      </c>
      <c r="AC40" s="2">
        <f>AB40/2</f>
      </c>
      <c r="AD40" s="2">
        <f>AB40/2</f>
      </c>
    </row>
    <row r="41">
      <c r="A41" s="1">
        <v>39</v>
      </c>
      <c r="B41" s="1" t="str">
        <v>闫怡君</v>
      </c>
      <c r="C41" s="5" t="str">
        <v>TV1N1590329165163356160</v>
      </c>
      <c r="D41" s="1" t="str">
        <v>中国</v>
      </c>
      <c r="E41" s="1" t="str">
        <v>法国</v>
      </c>
      <c r="F41" s="1" t="str">
        <v>北京</v>
      </c>
      <c r="G41" s="1" t="str">
        <v>法国</v>
      </c>
      <c r="H41" s="1" t="str">
        <v>商务</v>
      </c>
      <c r="I41" s="1" t="str">
        <v>已送签</v>
      </c>
      <c r="J41" s="2">
        <v>910</v>
      </c>
      <c r="K41" s="2"/>
      <c r="L41" s="2"/>
      <c r="M41" s="2">
        <v>300</v>
      </c>
      <c r="N41" s="2">
        <v>18.1</v>
      </c>
      <c r="O41" s="1" t="str">
        <v>交通费</v>
      </c>
      <c r="P41" s="2"/>
      <c r="Q41" s="2">
        <v>18.1</v>
      </c>
      <c r="R41" s="2"/>
      <c r="S41" s="2">
        <f>N41*1.06</f>
      </c>
      <c r="T41" s="2">
        <f>J41+M41+S41</f>
      </c>
      <c r="U41" s="2">
        <f>J41+(M41+S41)*1.06</f>
      </c>
      <c r="V41" s="2">
        <f>(S41+M41)*0.06</f>
      </c>
      <c r="W41" s="2">
        <f>U41-V41</f>
      </c>
      <c r="X41" s="1">
        <f>J41</f>
      </c>
      <c r="Y41" s="2">
        <f>(S41+M41)*1.06</f>
      </c>
      <c r="Z41" s="2">
        <f>Q41</f>
      </c>
      <c r="AA41" s="2">
        <v>60</v>
      </c>
      <c r="AB41" s="2">
        <f>(M41+S41)-Z41-AA41</f>
      </c>
      <c r="AC41" s="2">
        <f>AB41/2</f>
      </c>
      <c r="AD41" s="2">
        <f>AB41/2</f>
      </c>
    </row>
    <row r="42">
      <c r="A42" s="1">
        <v>40</v>
      </c>
      <c r="B42" s="1" t="str">
        <v>苏星宇</v>
      </c>
      <c r="C42" s="5" t="str">
        <v>TV1N1600074372445155328</v>
      </c>
      <c r="D42" s="1" t="str">
        <v>中国</v>
      </c>
      <c r="E42" s="1" t="str">
        <v>新加坡</v>
      </c>
      <c r="F42" s="1" t="str">
        <v>北京</v>
      </c>
      <c r="G42" s="1" t="str">
        <v>新加坡</v>
      </c>
      <c r="H42" s="1" t="str">
        <v>商务</v>
      </c>
      <c r="I42" s="1" t="str">
        <v>已预约</v>
      </c>
      <c r="J42" s="2">
        <v>158.14</v>
      </c>
      <c r="K42" s="2"/>
      <c r="L42" s="2"/>
      <c r="M42" s="7">
        <v>146</v>
      </c>
      <c r="N42" s="3"/>
      <c r="O42" s="4"/>
      <c r="P42" s="2"/>
      <c r="Q42" s="2"/>
      <c r="R42" s="2"/>
      <c r="S42" s="2">
        <f>N42*1.06</f>
      </c>
      <c r="T42" s="2">
        <f>J42+M42+S42</f>
      </c>
      <c r="U42" s="2">
        <f>J42+(M42+S42)*1.06</f>
      </c>
      <c r="V42" s="2">
        <f>(S42+M42)*0.06</f>
      </c>
      <c r="W42" s="2">
        <f>U42-V42</f>
      </c>
      <c r="X42" s="1">
        <f>J42</f>
      </c>
      <c r="Y42" s="2">
        <f>(S42+M42)*1.06</f>
      </c>
      <c r="Z42" s="2">
        <f>Q42</f>
      </c>
      <c r="AA42" s="7">
        <f>200-J42</f>
      </c>
      <c r="AB42" s="2">
        <f>(M42+S42)-Z42-AA42</f>
      </c>
      <c r="AC42" s="2">
        <f>AB42/2</f>
      </c>
      <c r="AD42" s="2">
        <f>AB42/2</f>
      </c>
    </row>
    <row r="43">
      <c r="A43" s="1">
        <v>41</v>
      </c>
      <c r="B43" s="1" t="str">
        <v>周橼媛</v>
      </c>
      <c r="C43" s="6" t="str">
        <v>TV1N1605829689586315264</v>
      </c>
      <c r="D43" s="1" t="str">
        <v>中国</v>
      </c>
      <c r="E43" s="1" t="str">
        <v>英国</v>
      </c>
      <c r="F43" s="1" t="str">
        <v>北京</v>
      </c>
      <c r="G43" s="1" t="str">
        <v>英国</v>
      </c>
      <c r="H43" s="1" t="str">
        <v>商务</v>
      </c>
      <c r="I43" s="1" t="str">
        <v>已预约</v>
      </c>
      <c r="J43" s="2">
        <v>883</v>
      </c>
      <c r="K43" s="2"/>
      <c r="L43" s="2"/>
      <c r="M43" s="2">
        <v>400</v>
      </c>
      <c r="N43" s="3"/>
      <c r="O43" s="4"/>
      <c r="P43" s="2"/>
      <c r="Q43" s="2"/>
      <c r="R43" s="2"/>
      <c r="S43" s="2">
        <f>N43*1.06</f>
      </c>
      <c r="T43" s="2">
        <f>J43+M43+S43</f>
      </c>
      <c r="U43" s="2">
        <f>J43+(M43+S43)*1.06</f>
      </c>
      <c r="V43" s="2">
        <f>(S43+M43)*0.06</f>
      </c>
      <c r="W43" s="2">
        <f>U43-V43</f>
      </c>
      <c r="X43" s="1">
        <f>J43</f>
      </c>
      <c r="Y43" s="2">
        <f>(S43+M43)*1.06</f>
      </c>
      <c r="Z43" s="2">
        <f>Q43</f>
      </c>
      <c r="AA43" s="2">
        <v>60</v>
      </c>
      <c r="AB43" s="2">
        <f>(M43+S43)-Z43-AA43</f>
      </c>
      <c r="AC43" s="2">
        <f>AB43/2</f>
      </c>
      <c r="AD43" s="2">
        <f>AB43/2</f>
      </c>
    </row>
    <row r="44">
      <c r="A44" s="1">
        <v>42</v>
      </c>
      <c r="B44" s="1" t="str">
        <v>邵建渭</v>
      </c>
      <c r="C44" s="6" t="str">
        <v>TV1N1599679219716833280</v>
      </c>
      <c r="D44" s="1" t="str">
        <v>中国</v>
      </c>
      <c r="E44" s="1" t="str">
        <v>英国</v>
      </c>
      <c r="F44" s="1" t="str">
        <v>上海</v>
      </c>
      <c r="G44" s="1" t="str">
        <v>英国</v>
      </c>
      <c r="H44" s="1" t="str">
        <v>商务</v>
      </c>
      <c r="I44" s="1" t="str">
        <v>已预约</v>
      </c>
      <c r="J44" s="2">
        <v>883</v>
      </c>
      <c r="K44" s="2"/>
      <c r="L44" s="2"/>
      <c r="M44" s="2">
        <v>400</v>
      </c>
      <c r="N44" s="3"/>
      <c r="O44" s="4"/>
      <c r="P44" s="2"/>
      <c r="Q44" s="2"/>
      <c r="R44" s="2"/>
      <c r="S44" s="2">
        <f>N44*1.06</f>
      </c>
      <c r="T44" s="2">
        <f>J44+M44+S44</f>
      </c>
      <c r="U44" s="2">
        <f>J44+(M44+S44)*1.06</f>
      </c>
      <c r="V44" s="2">
        <f>(S44+M44)*0.06</f>
      </c>
      <c r="W44" s="2">
        <f>U44-V44</f>
      </c>
      <c r="X44" s="1">
        <f>J44</f>
      </c>
      <c r="Y44" s="2">
        <f>(S44+M44)*1.06</f>
      </c>
      <c r="Z44" s="2">
        <f>Q44</f>
      </c>
      <c r="AA44" s="2">
        <v>60</v>
      </c>
      <c r="AB44" s="2">
        <f>(M44+S44)-Z44-AA44</f>
      </c>
      <c r="AC44" s="2">
        <f>AB44/2</f>
      </c>
      <c r="AD44" s="2">
        <f>AB44/2</f>
      </c>
    </row>
    <row r="45">
      <c r="A45" s="1">
        <v>43</v>
      </c>
      <c r="B45" s="1" t="str">
        <v>邱文涛</v>
      </c>
      <c r="C45" s="6" t="str">
        <v>TV1N1605486053862514688</v>
      </c>
      <c r="D45" s="1" t="str">
        <v>中国</v>
      </c>
      <c r="E45" s="1" t="str">
        <v>英国</v>
      </c>
      <c r="F45" s="1" t="str">
        <v>北京</v>
      </c>
      <c r="G45" s="1" t="str">
        <v>英国</v>
      </c>
      <c r="H45" s="1" t="str">
        <v>商务</v>
      </c>
      <c r="I45" s="1" t="str">
        <v>已预约</v>
      </c>
      <c r="J45" s="2">
        <v>883</v>
      </c>
      <c r="K45" s="2"/>
      <c r="L45" s="2"/>
      <c r="M45" s="2">
        <v>400</v>
      </c>
      <c r="N45" s="3"/>
      <c r="O45" s="4"/>
      <c r="P45" s="2"/>
      <c r="Q45" s="2"/>
      <c r="R45" s="2"/>
      <c r="S45" s="2">
        <f>N45*1.06</f>
      </c>
      <c r="T45" s="2">
        <f>J45+M45+S45</f>
      </c>
      <c r="U45" s="2">
        <f>J45+(M45+S45)*1.06</f>
      </c>
      <c r="V45" s="2">
        <f>(S45+M45)*0.06</f>
      </c>
      <c r="W45" s="2">
        <f>U45-V45</f>
      </c>
      <c r="X45" s="1">
        <f>J45</f>
      </c>
      <c r="Y45" s="2">
        <f>(S45+M45)*1.06</f>
      </c>
      <c r="Z45" s="2">
        <f>Q45</f>
      </c>
      <c r="AA45" s="2">
        <v>60</v>
      </c>
      <c r="AB45" s="2">
        <f>(M45+S45)-Z45-AA45</f>
      </c>
      <c r="AC45" s="2">
        <f>AB45/2</f>
      </c>
      <c r="AD45" s="2">
        <f>AB45/2</f>
      </c>
    </row>
    <row r="46">
      <c r="A46" s="1">
        <v>44</v>
      </c>
      <c r="B46" s="1" t="str">
        <v>祝赫</v>
      </c>
      <c r="C46" s="1" t="str">
        <v>TV1N1605776038717194240</v>
      </c>
      <c r="D46" s="1" t="str">
        <v>中国</v>
      </c>
      <c r="E46" s="1" t="str">
        <v>英国</v>
      </c>
      <c r="F46" s="1" t="str">
        <v>广州</v>
      </c>
      <c r="G46" s="1" t="str">
        <v>英国</v>
      </c>
      <c r="H46" s="1" t="str">
        <v>商务</v>
      </c>
      <c r="I46" s="1" t="str">
        <v>已预约</v>
      </c>
      <c r="J46" s="2">
        <v>883</v>
      </c>
      <c r="K46" s="2"/>
      <c r="L46" s="2"/>
      <c r="M46" s="2">
        <v>400</v>
      </c>
      <c r="N46" s="3"/>
      <c r="O46" s="4"/>
      <c r="P46" s="2"/>
      <c r="Q46" s="2"/>
      <c r="R46" s="2"/>
      <c r="S46" s="2">
        <f>N46*1.06</f>
      </c>
      <c r="T46" s="2">
        <f>J46+M46+S46</f>
      </c>
      <c r="U46" s="2">
        <f>J46+(M46+S46)*1.06</f>
      </c>
      <c r="V46" s="2">
        <f>(S46+M46)*0.06</f>
      </c>
      <c r="W46" s="2">
        <f>U46-V46</f>
      </c>
      <c r="X46" s="1">
        <f>J46</f>
      </c>
      <c r="Y46" s="2">
        <f>(S46+M46)*1.06</f>
      </c>
      <c r="Z46" s="2">
        <f>Q46</f>
      </c>
      <c r="AA46" s="2">
        <v>60</v>
      </c>
      <c r="AB46" s="2">
        <f>(M46+S46)-Z46-AA46</f>
      </c>
      <c r="AC46" s="2">
        <f>AB46/2</f>
      </c>
      <c r="AD46" s="2">
        <f>AB46/2</f>
      </c>
    </row>
    <row r="47">
      <c r="A47" s="1">
        <v>45</v>
      </c>
      <c r="B47" s="1" t="str">
        <v>陈冠桥</v>
      </c>
      <c r="C47" s="5" t="str">
        <v>TV1N1606216908318781440</v>
      </c>
      <c r="D47" s="1" t="str">
        <v>中国</v>
      </c>
      <c r="E47" s="1" t="str">
        <v>英国</v>
      </c>
      <c r="F47" s="1" t="str">
        <v>北京</v>
      </c>
      <c r="G47" s="1" t="str">
        <v>英国</v>
      </c>
      <c r="H47" s="1" t="str">
        <v>商务</v>
      </c>
      <c r="I47" s="1" t="str">
        <v>已预约</v>
      </c>
      <c r="J47" s="2">
        <v>873</v>
      </c>
      <c r="K47" s="2"/>
      <c r="L47" s="2"/>
      <c r="M47" s="2">
        <v>400</v>
      </c>
      <c r="N47" s="3"/>
      <c r="O47" s="4"/>
      <c r="P47" s="2"/>
      <c r="Q47" s="2"/>
      <c r="R47" s="2"/>
      <c r="S47" s="2">
        <f>N47*1.06</f>
      </c>
      <c r="T47" s="2">
        <f>J47+M47+S47</f>
      </c>
      <c r="U47" s="2">
        <f>J47+(M47+S47)*1.06</f>
      </c>
      <c r="V47" s="2">
        <f>(S47+M47)*0.06</f>
      </c>
      <c r="W47" s="2">
        <f>U47-V47</f>
      </c>
      <c r="X47" s="1">
        <f>J47</f>
      </c>
      <c r="Y47" s="2">
        <f>(S47+M47)*1.06</f>
      </c>
      <c r="Z47" s="2">
        <f>Q47</f>
      </c>
      <c r="AA47" s="2">
        <v>60</v>
      </c>
      <c r="AB47" s="2">
        <f>(M47+S47)-Z47-AA47</f>
      </c>
      <c r="AC47" s="2">
        <f>AB47/2</f>
      </c>
      <c r="AD47" s="2">
        <f>AB47/2</f>
      </c>
    </row>
    <row r="48">
      <c r="A48" s="10"/>
      <c r="B48" s="11"/>
      <c r="C48" s="10"/>
      <c r="D48" s="10"/>
      <c r="E48" s="10"/>
      <c r="F48" s="10"/>
      <c r="G48" s="11"/>
      <c r="H48" s="1"/>
      <c r="I48" s="1"/>
      <c r="J48" s="3"/>
      <c r="K48" s="3"/>
      <c r="L48" s="3"/>
      <c r="M48" s="3"/>
      <c r="N48" s="3"/>
      <c r="O48" s="4"/>
      <c r="P48" s="2"/>
      <c r="Q48" s="2"/>
      <c r="R48" s="2"/>
      <c r="S48" s="2">
        <f>N48*1.06</f>
      </c>
      <c r="T48" s="2">
        <f>J48+M48+S48</f>
      </c>
      <c r="U48" s="2">
        <f>J48+(M48+S48)*1.06</f>
      </c>
      <c r="V48" s="2">
        <f>(S48+M48)*0.06</f>
      </c>
      <c r="W48" s="2">
        <f>U48-V48</f>
      </c>
      <c r="X48" s="1">
        <f>J48</f>
      </c>
      <c r="Y48" s="2">
        <f>(S48+M48)*1.06</f>
      </c>
      <c r="Z48" s="2">
        <f>Q48</f>
      </c>
      <c r="AA48" s="2"/>
      <c r="AB48" s="2">
        <f>(M48+S48)-Z48-AA48</f>
      </c>
      <c r="AC48" s="2">
        <f>AB48/2</f>
      </c>
      <c r="AD48" s="2">
        <f>AB48/2</f>
      </c>
    </row>
    <row r="49">
      <c r="A49" s="27" t="str">
        <v>合计</v>
      </c>
      <c r="B49" s="16"/>
      <c r="C49" s="27"/>
      <c r="D49" s="27"/>
      <c r="E49" s="27"/>
      <c r="F49" s="27"/>
      <c r="G49" s="27"/>
      <c r="H49" s="16"/>
      <c r="I49" s="16"/>
      <c r="J49" s="29">
        <f>SUM(J3:J48)</f>
      </c>
      <c r="K49" s="29"/>
      <c r="L49" s="29"/>
      <c r="M49" s="29">
        <f>SUM(M3:M48)</f>
      </c>
      <c r="N49" s="29">
        <f>SUM(N3:N48)</f>
      </c>
      <c r="O49" s="30"/>
      <c r="P49" s="29"/>
      <c r="Q49" s="28">
        <f>SUM(Q3:Q48)</f>
      </c>
      <c r="R49" s="29"/>
      <c r="S49" s="29">
        <f>SUM(S3:S48)</f>
      </c>
      <c r="T49" s="29">
        <f>SUM(T3:T48)</f>
      </c>
      <c r="U49" s="29">
        <f>SUM(U3:U48)</f>
      </c>
      <c r="V49" s="29">
        <f>SUM(V3:V48)</f>
      </c>
      <c r="W49" s="29">
        <f>SUM(W3:W48)</f>
      </c>
      <c r="X49" s="29">
        <f>SUM(X3:X48)</f>
      </c>
      <c r="Y49" s="29">
        <f>SUM(Y3:Y48)</f>
      </c>
      <c r="Z49" s="30">
        <f>SUM(Z3:Z48)</f>
      </c>
      <c r="AA49" s="31">
        <f>SUM(AA3:AA48)</f>
      </c>
      <c r="AB49" s="30">
        <f>SUM(AB3:AB48)</f>
      </c>
      <c r="AC49" s="31">
        <f>SUM(AC3:AC48)</f>
      </c>
      <c r="AD49" s="30">
        <f>SUM(AD3:AD48)</f>
      </c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</row>
    <row r="198">
      <c r="B198" s="5"/>
      <c r="H198" s="5"/>
      <c r="I198" s="5"/>
    </row>
    <row r="199">
      <c r="B199" s="5"/>
      <c r="H199" s="5"/>
      <c r="I199" s="5"/>
    </row>
    <row r="200">
      <c r="B200" s="5"/>
      <c r="H200" s="5"/>
      <c r="I200" s="5"/>
    </row>
    <row r="201">
      <c r="B201" s="5"/>
      <c r="H201" s="5"/>
      <c r="I201" s="5"/>
    </row>
    <row r="202">
      <c r="B202" s="5"/>
      <c r="H202" s="5"/>
      <c r="I202" s="5"/>
    </row>
    <row r="203">
      <c r="B203" s="5"/>
      <c r="H203" s="5"/>
      <c r="I203" s="5"/>
    </row>
    <row r="204">
      <c r="B204" s="5"/>
      <c r="H204" s="5"/>
      <c r="I204" s="5"/>
    </row>
    <row r="205">
      <c r="B205" s="5"/>
      <c r="H205" s="5"/>
      <c r="I205" s="5"/>
    </row>
    <row r="206">
      <c r="B206" s="5"/>
      <c r="H206" s="5"/>
      <c r="I206" s="5"/>
    </row>
    <row r="207">
      <c r="B207" s="5"/>
      <c r="H207" s="5"/>
      <c r="I207" s="5"/>
    </row>
    <row r="208">
      <c r="B208" s="5"/>
      <c r="H208" s="5"/>
      <c r="I208" s="5"/>
    </row>
    <row r="209">
      <c r="B209" s="5"/>
      <c r="H209" s="5"/>
      <c r="I209" s="5"/>
    </row>
    <row r="210">
      <c r="B210" s="5"/>
      <c r="H210" s="5"/>
      <c r="I210" s="5"/>
    </row>
    <row r="211">
      <c r="B211" s="5"/>
      <c r="H211" s="5"/>
      <c r="I211" s="5"/>
    </row>
    <row r="212">
      <c r="B212" s="5"/>
      <c r="H212" s="5"/>
      <c r="I212" s="5"/>
    </row>
    <row r="213">
      <c r="B213" s="5"/>
      <c r="H213" s="5"/>
      <c r="I213" s="5"/>
    </row>
    <row r="214">
      <c r="B214" s="5"/>
      <c r="H214" s="5"/>
      <c r="I214" s="5"/>
    </row>
    <row r="215">
      <c r="B215" s="5"/>
      <c r="H215" s="5"/>
      <c r="I215" s="5"/>
    </row>
    <row r="216">
      <c r="B216" s="5"/>
      <c r="H216" s="5"/>
      <c r="I216" s="5"/>
    </row>
    <row r="217">
      <c r="B217" s="5"/>
      <c r="H217" s="5"/>
      <c r="I217" s="5"/>
    </row>
    <row r="218">
      <c r="B218" s="5"/>
      <c r="H218" s="5"/>
      <c r="I218" s="5"/>
    </row>
    <row r="219">
      <c r="B219" s="5"/>
      <c r="H219" s="5"/>
      <c r="I219" s="5"/>
    </row>
    <row r="220">
      <c r="B220" s="5"/>
      <c r="H220" s="5"/>
      <c r="I220" s="5"/>
    </row>
    <row r="221">
      <c r="B221" s="5"/>
      <c r="H221" s="5"/>
      <c r="I221" s="5"/>
    </row>
    <row r="222">
      <c r="B222" s="5"/>
      <c r="H222" s="5"/>
      <c r="I222" s="5"/>
    </row>
    <row r="223">
      <c r="B223" s="5"/>
      <c r="H223" s="5"/>
      <c r="I223" s="5"/>
    </row>
    <row r="224">
      <c r="B224" s="5"/>
      <c r="H224" s="5"/>
      <c r="I224" s="5"/>
    </row>
    <row r="225">
      <c r="B225" s="5"/>
      <c r="H225" s="5"/>
      <c r="I225" s="5"/>
    </row>
    <row r="226">
      <c r="B226" s="5"/>
      <c r="H226" s="5"/>
      <c r="I226" s="5"/>
    </row>
    <row r="227">
      <c r="B227" s="5"/>
      <c r="H227" s="5"/>
      <c r="I227" s="5"/>
    </row>
    <row r="228">
      <c r="B228" s="5"/>
      <c r="H228" s="5"/>
      <c r="I228" s="5"/>
    </row>
    <row r="229">
      <c r="B229" s="5"/>
      <c r="H229" s="5"/>
      <c r="I229" s="5"/>
    </row>
    <row r="230">
      <c r="B230" s="5"/>
      <c r="H230" s="5"/>
      <c r="I230" s="5"/>
    </row>
    <row r="231">
      <c r="B231" s="5"/>
      <c r="H231" s="5"/>
      <c r="I231" s="5"/>
    </row>
    <row r="232">
      <c r="B232" s="5"/>
      <c r="H232" s="5"/>
      <c r="I232" s="5"/>
    </row>
    <row r="233">
      <c r="B233" s="5"/>
      <c r="H233" s="5"/>
      <c r="I233" s="5"/>
    </row>
    <row r="234">
      <c r="B234" s="5"/>
      <c r="H234" s="5"/>
      <c r="I234" s="5"/>
    </row>
    <row r="235">
      <c r="B235" s="5"/>
      <c r="H235" s="5"/>
      <c r="I235" s="5"/>
    </row>
    <row r="236">
      <c r="B236" s="5"/>
      <c r="H236" s="5"/>
      <c r="I236" s="5"/>
    </row>
    <row r="237">
      <c r="B237" s="5"/>
      <c r="H237" s="5"/>
      <c r="I237" s="5"/>
    </row>
    <row r="238">
      <c r="B238" s="5"/>
      <c r="H238" s="5"/>
      <c r="I238" s="5"/>
    </row>
    <row r="239">
      <c r="B239" s="5"/>
      <c r="H239" s="5"/>
      <c r="I239" s="5"/>
    </row>
    <row r="240">
      <c r="B240" s="5"/>
      <c r="H240" s="5"/>
      <c r="I240" s="5"/>
    </row>
    <row r="241">
      <c r="B241" s="5"/>
      <c r="H241" s="5"/>
      <c r="I241" s="5"/>
    </row>
    <row r="242">
      <c r="B242" s="5"/>
      <c r="H242" s="5"/>
      <c r="I242" s="5"/>
    </row>
    <row r="243">
      <c r="B243" s="5"/>
      <c r="H243" s="5"/>
      <c r="I243" s="5"/>
    </row>
    <row r="244">
      <c r="B244" s="5"/>
      <c r="H244" s="5"/>
      <c r="I244" s="5"/>
    </row>
    <row r="245">
      <c r="B245" s="5"/>
      <c r="H245" s="5"/>
      <c r="I245" s="5"/>
    </row>
  </sheetData>
  <mergeCells>
    <mergeCell ref="A49:I49"/>
    <mergeCell ref="Z1:AA1"/>
  </mergeCells>
  <dataValidations count="2">
    <dataValidation allowBlank="true" errorStyle="stop" showErrorMessage="true" sqref="H3:H48" type="list">
      <formula1>"商务,旅游,包签,转移签,翻译,照片,落地签"</formula1>
    </dataValidation>
    <dataValidation allowBlank="true" errorStyle="stop" showErrorMessage="true" sqref="I3:I48" type="list">
      <formula1>"已出签,已送签,受理中,已完成,已预约"</formula1>
    </dataValidation>
  </dataValidations>
</worksheet>
</file>

<file path=xl/worksheets/sheet3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>
      <pane state="frozen" topLeftCell="J4" xSplit="9" ySplit="3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1"/>
    <col collapsed="false" customWidth="true" hidden="false" max="3" min="3" style="0" width="29"/>
    <col collapsed="false" customWidth="true" hidden="false" max="3" min="3" style="0" width="29"/>
    <col collapsed="false" customWidth="true" hidden="false" max="4" min="4" style="0" width="9"/>
    <col collapsed="false" customWidth="true" hidden="false" max="5" min="5" style="0" width="9"/>
    <col collapsed="false" customWidth="true" hidden="false" max="6" min="6" style="0" width="11"/>
    <col collapsed="false" customWidth="true" hidden="false" max="7" min="7" style="0" width="12"/>
    <col collapsed="false" customWidth="true" hidden="false" max="8" min="8" style="0" width="12"/>
    <col collapsed="false" customWidth="true" hidden="false" max="9" min="9" style="0" width="19"/>
    <col collapsed="false" customWidth="true" hidden="false" max="10" min="10" style="0" width="23"/>
    <col collapsed="false" customWidth="true" hidden="false" max="11" min="11" style="0" width="17"/>
    <col collapsed="false" customWidth="true" hidden="false" max="12" min="12" style="0" width="14"/>
    <col collapsed="false" customWidth="true" hidden="false" max="12" min="12" style="0" width="14"/>
    <col collapsed="false" customWidth="true" hidden="false" max="13" min="13" style="0" width="19"/>
    <col collapsed="false" customWidth="true" hidden="false" max="14" min="14" style="0" width="26"/>
    <col collapsed="false" customWidth="true" hidden="false" max="15" min="15" style="0" width="21"/>
    <col collapsed="false" customWidth="true" hidden="false" max="16" min="16" style="0" width="19"/>
    <col collapsed="false" customWidth="true" hidden="false" max="17" min="17" style="0" width="21"/>
    <col collapsed="false" customWidth="true" hidden="false" max="18" min="18" style="0" width="17"/>
    <col collapsed="false" customWidth="true" hidden="false" max="19" min="19" style="0" width="24"/>
    <col collapsed="false" customWidth="true" hidden="false" max="20" min="20" style="0" width="24"/>
    <col collapsed="false" customWidth="true" hidden="false" max="21" min="21" style="0" width="19"/>
    <col collapsed="false" customWidth="true" hidden="false" max="22" min="22" style="0" width="19"/>
    <col collapsed="false" customWidth="true" hidden="false" max="23" min="23" style="0" width="19"/>
    <col collapsed="false" customWidth="true" hidden="false" max="24" min="24" style="0" width="19"/>
    <col collapsed="false" customWidth="true" hidden="false" max="25" min="25" style="0" width="19"/>
    <col collapsed="false" customWidth="true" hidden="false" max="26" min="26" style="0" width="19"/>
    <col collapsed="false" customWidth="true" hidden="false" max="27" min="27" style="0" width="20"/>
    <col collapsed="false" customWidth="true" hidden="false" max="28" min="28" style="0" width="24"/>
    <col collapsed="false" customWidth="true" hidden="false" max="29" min="29" style="0" width="24"/>
  </cols>
  <sheetData>
    <row customHeight="true" ht="29" r="1">
      <c r="A1" s="16"/>
      <c r="B1" s="16"/>
      <c r="C1" s="16"/>
      <c r="D1" s="16"/>
      <c r="E1" s="16"/>
      <c r="F1" s="16"/>
      <c r="G1" s="16"/>
      <c r="H1" s="16"/>
      <c r="I1" s="46"/>
      <c r="J1" s="17"/>
      <c r="K1" s="17"/>
      <c r="L1" s="49"/>
      <c r="M1" s="43"/>
      <c r="N1" s="18"/>
      <c r="O1" s="18"/>
      <c r="P1" s="50"/>
      <c r="Q1" s="18"/>
      <c r="R1" s="45"/>
      <c r="S1" s="19"/>
      <c r="T1" s="20"/>
      <c r="U1" s="21"/>
      <c r="V1" s="23"/>
      <c r="W1" s="16"/>
      <c r="X1" s="32"/>
      <c r="Y1" s="32" t="str">
        <v>支出成本（1+2）</v>
      </c>
      <c r="Z1" s="32"/>
      <c r="AA1" s="32" t="str">
        <v>利润</v>
      </c>
      <c r="AB1" s="32" t="str">
        <v>利润-张力
（张力康辉开票金额=张力利润）</v>
      </c>
      <c r="AC1" s="32" t="str">
        <v>利润-会展</v>
      </c>
    </row>
    <row r="2">
      <c r="A2" s="16"/>
      <c r="B2" s="16" t="str">
        <v>姓名</v>
      </c>
      <c r="C2" s="16" t="str">
        <v>case编号</v>
      </c>
      <c r="D2" s="16" t="str">
        <v>出发地</v>
      </c>
      <c r="E2" s="16" t="str">
        <v>领区</v>
      </c>
      <c r="F2" s="16" t="str">
        <v>签证国家</v>
      </c>
      <c r="G2" s="16" t="str">
        <v>签证类型</v>
      </c>
      <c r="H2" s="16" t="str">
        <v>签证状态</v>
      </c>
      <c r="I2" s="46" t="str">
        <v>政府费用+签证中心费用合计
（以信用卡刷卡人民币记录为准）</v>
      </c>
      <c r="J2" s="24" t="str">
        <v>签证中心发票或收据</v>
      </c>
      <c r="K2" s="24" t="str">
        <v>签证费用信用卡刷卡凭证</v>
      </c>
      <c r="L2" s="42" t="str">
        <v>供应商服务费
（签证）</v>
      </c>
      <c r="M2" s="43" t="str">
        <v>其他杂费
（康辉代付or字节报销杂费）</v>
      </c>
      <c r="N2" s="18" t="str">
        <v>其他杂费说明
（包含翻译/洗照片/打车/快递/加急费/护照借出费等）</v>
      </c>
      <c r="O2" s="18" t="str">
        <v>杂费发票</v>
      </c>
      <c r="P2" s="44" t="str">
        <v>杂费成本</v>
      </c>
      <c r="Q2" s="18" t="str">
        <v>杂费付款凭证</v>
      </c>
      <c r="R2" s="45" t="str">
        <v>其他杂费含服务费
*1.06</v>
      </c>
      <c r="S2" s="19" t="str">
        <v>总金额（不含税 ）
（签证费用+签证服务费+其他杂费含服务费）</v>
      </c>
      <c r="T2" s="20" t="str">
        <v>总金额（含税）
（签证费用+[{签证服务费+其他杂费含服务费}含税6%]）</v>
      </c>
      <c r="U2" s="21" t="str">
        <v>可抵扣税额
（开专票的情况下，票面的税额）</v>
      </c>
      <c r="V2" s="23" t="str">
        <v>不可抵扣金额
（总金额-可抵扣税额）</v>
      </c>
      <c r="W2" s="16" t="str">
        <v>普票开票金额</v>
      </c>
      <c r="X2" s="16" t="str">
        <v>专票开票金额</v>
      </c>
      <c r="Y2" s="16" t="str">
        <v>1杂费实际成本</v>
      </c>
      <c r="Z2" s="16" t="str">
        <v>2各渠道操作费</v>
      </c>
      <c r="AA2" s="15" t="str">
        <v>（签证服务费+杂费含服务费）-支出成本1+2</v>
      </c>
      <c r="AB2" s="16" t="str">
        <v>利润/2</v>
      </c>
      <c r="AC2" s="16" t="str">
        <v>利润/2</v>
      </c>
    </row>
    <row r="3">
      <c r="A3" s="1">
        <v>1</v>
      </c>
      <c r="B3" s="6" t="str">
        <v>宫铭</v>
      </c>
      <c r="C3" s="5" t="str">
        <v>TV1N1600780969635086336</v>
      </c>
      <c r="D3" s="5" t="str">
        <v>中国</v>
      </c>
      <c r="E3" s="5" t="str">
        <v>中国</v>
      </c>
      <c r="F3" s="5" t="str">
        <v>新加坡</v>
      </c>
      <c r="G3" s="5" t="str">
        <v>商务</v>
      </c>
      <c r="H3" s="5" t="str">
        <v>已出签</v>
      </c>
      <c r="I3" s="34">
        <v>153.056</v>
      </c>
      <c r="J3" s="33"/>
      <c r="K3" s="33">
        <v>23</v>
      </c>
      <c r="L3" s="2">
        <v>146</v>
      </c>
      <c r="M3" s="36">
        <v>15</v>
      </c>
      <c r="N3" s="37" t="str">
        <v>照片费</v>
      </c>
      <c r="O3" s="33"/>
      <c r="P3" s="36">
        <v>10</v>
      </c>
      <c r="Q3" s="33"/>
      <c r="R3" s="2">
        <f>M3*1.06</f>
      </c>
      <c r="S3" s="2">
        <f>I3+L3+R3</f>
      </c>
      <c r="T3" s="2">
        <f>I3+(L3+R3)*1.06</f>
      </c>
      <c r="U3" s="2">
        <f>(R3+L3)*0.06</f>
      </c>
      <c r="V3" s="2">
        <f>T3-U3</f>
      </c>
      <c r="W3" s="1">
        <f>I3</f>
      </c>
      <c r="X3" s="2">
        <f>(R3+L3)*1.06</f>
      </c>
      <c r="Y3" s="2">
        <f>P3</f>
      </c>
      <c r="Z3" s="2">
        <f>200-I3</f>
      </c>
      <c r="AA3" s="2">
        <f>(L3+R3)-Y3-Z3</f>
      </c>
      <c r="AB3" s="2">
        <f>AA3/2</f>
      </c>
      <c r="AC3" s="2">
        <f>AA3/2</f>
      </c>
    </row>
    <row r="4">
      <c r="A4" s="1">
        <v>2</v>
      </c>
      <c r="B4" s="6" t="str">
        <v>高喻鑫</v>
      </c>
      <c r="C4" s="5" t="str">
        <v>TV1N1600397136318205952</v>
      </c>
      <c r="D4" s="5" t="str">
        <v>中国</v>
      </c>
      <c r="E4" s="5" t="str">
        <v>北京</v>
      </c>
      <c r="F4" s="5" t="str">
        <v>法国</v>
      </c>
      <c r="G4" s="5" t="str">
        <v>商务</v>
      </c>
      <c r="H4" s="5" t="str">
        <v>已预约</v>
      </c>
      <c r="I4" s="34">
        <v>594</v>
      </c>
      <c r="J4" s="33"/>
      <c r="K4" s="33"/>
      <c r="L4" s="2">
        <v>300</v>
      </c>
      <c r="M4" s="36">
        <v>362</v>
      </c>
      <c r="N4" s="37" t="str">
        <v>交通费16+快递30+签证中心服务费316</v>
      </c>
      <c r="O4" s="33"/>
      <c r="P4" s="36">
        <v>362</v>
      </c>
      <c r="Q4" s="33"/>
      <c r="R4" s="2">
        <f>M4*1.06</f>
      </c>
      <c r="S4" s="2">
        <f>I4+L4+R4</f>
      </c>
      <c r="T4" s="2">
        <f>I4+(L4+R4)*1.06</f>
      </c>
      <c r="U4" s="2">
        <f>(R4+L4)*0.06</f>
      </c>
      <c r="V4" s="2">
        <f>T4-U4</f>
      </c>
      <c r="W4" s="1">
        <f>I4</f>
      </c>
      <c r="X4" s="2">
        <f>(R4+L4)*1.06</f>
      </c>
      <c r="Y4" s="2">
        <f>P4</f>
      </c>
      <c r="Z4" s="2">
        <v>60</v>
      </c>
      <c r="AA4" s="2">
        <f>(L4+R4)-Y4-Z4</f>
      </c>
      <c r="AB4" s="2">
        <f>AA4/2</f>
      </c>
      <c r="AC4" s="2">
        <f>AA4/2</f>
      </c>
    </row>
    <row r="5">
      <c r="A5" s="1">
        <v>3</v>
      </c>
      <c r="B5" s="6" t="str">
        <v>邵建渭</v>
      </c>
      <c r="C5" s="5" t="str">
        <v>TV1N1599679219716833280</v>
      </c>
      <c r="D5" s="5" t="str">
        <v>中国</v>
      </c>
      <c r="E5" s="5" t="str">
        <v>上海</v>
      </c>
      <c r="F5" s="5" t="str">
        <v>英国</v>
      </c>
      <c r="G5" s="5" t="str">
        <v>商务</v>
      </c>
      <c r="H5" s="5" t="str">
        <v>已预约</v>
      </c>
      <c r="I5" s="34">
        <v>0</v>
      </c>
      <c r="J5" s="33"/>
      <c r="K5" s="33"/>
      <c r="L5" s="2">
        <v>0</v>
      </c>
      <c r="M5" s="36">
        <v>92</v>
      </c>
      <c r="N5" s="37" t="str">
        <v>快递费</v>
      </c>
      <c r="O5" s="33"/>
      <c r="P5" s="36">
        <v>92</v>
      </c>
      <c r="Q5" s="33"/>
      <c r="R5" s="2">
        <f>M5*1.06</f>
      </c>
      <c r="S5" s="2">
        <f>I5+L5+R5</f>
      </c>
      <c r="T5" s="2">
        <f>I5+(L5+R5)*1.06</f>
      </c>
      <c r="U5" s="2">
        <f>(R5+L5)*0.06</f>
      </c>
      <c r="V5" s="2">
        <f>T5-U5</f>
      </c>
      <c r="W5" s="1">
        <f>I5</f>
      </c>
      <c r="X5" s="2">
        <f>(R5+L5)*1.06</f>
      </c>
      <c r="Y5" s="2">
        <f>P5</f>
      </c>
      <c r="Z5" s="2">
        <v>0</v>
      </c>
      <c r="AA5" s="2">
        <f>(L5+R5)-Y5-Z5</f>
      </c>
      <c r="AB5" s="2">
        <f>AA5/2</f>
      </c>
      <c r="AC5" s="2">
        <f>AA5/2</f>
      </c>
    </row>
    <row r="6">
      <c r="A6" s="1">
        <v>4</v>
      </c>
      <c r="B6" s="6" t="str">
        <v>邱文涛</v>
      </c>
      <c r="C6" s="5" t="str">
        <v>TV1N1603380588881653760</v>
      </c>
      <c r="D6" s="5" t="str">
        <v>中国</v>
      </c>
      <c r="E6" s="5" t="str">
        <v>北京</v>
      </c>
      <c r="F6" s="5" t="str">
        <v>法国</v>
      </c>
      <c r="G6" s="5" t="str">
        <v>商务</v>
      </c>
      <c r="H6" s="5" t="str">
        <v>已预约</v>
      </c>
      <c r="I6" s="34">
        <v>594</v>
      </c>
      <c r="J6" s="33"/>
      <c r="K6" s="33"/>
      <c r="L6" s="2">
        <v>300</v>
      </c>
      <c r="M6" s="36">
        <v>828</v>
      </c>
      <c r="N6" s="37" t="str">
        <v>交通费14+签证中心服务费814</v>
      </c>
      <c r="O6" s="33"/>
      <c r="P6" s="36">
        <v>828</v>
      </c>
      <c r="Q6" s="33"/>
      <c r="R6" s="2">
        <f>M6*1.06</f>
      </c>
      <c r="S6" s="2">
        <f>I6+L6+R6</f>
      </c>
      <c r="T6" s="2">
        <f>I6+(L6+R6)*1.06</f>
      </c>
      <c r="U6" s="2">
        <f>(R6+L6)*0.06</f>
      </c>
      <c r="V6" s="2">
        <f>T6-U6</f>
      </c>
      <c r="W6" s="1">
        <f>I6</f>
      </c>
      <c r="X6" s="2">
        <f>(R6+L6)*1.06</f>
      </c>
      <c r="Y6" s="2">
        <f>P6</f>
      </c>
      <c r="Z6" s="2">
        <v>60</v>
      </c>
      <c r="AA6" s="2">
        <f>(L6+R6)-Y6-Z6</f>
      </c>
      <c r="AB6" s="2">
        <f>AA6/2</f>
      </c>
      <c r="AC6" s="2">
        <f>AA6/2</f>
      </c>
    </row>
    <row r="7">
      <c r="A7" s="1">
        <v>5</v>
      </c>
      <c r="B7" s="6" t="str">
        <v>王晓慧</v>
      </c>
      <c r="C7" s="5" t="str">
        <v>TV1N1604681030903308288</v>
      </c>
      <c r="D7" s="5" t="str">
        <v>中国</v>
      </c>
      <c r="E7" s="5" t="str">
        <v>中国</v>
      </c>
      <c r="F7" s="5" t="str">
        <v>新加坡</v>
      </c>
      <c r="G7" s="5" t="str">
        <v>商务</v>
      </c>
      <c r="H7" s="5" t="str">
        <v>已出签</v>
      </c>
      <c r="I7" s="34">
        <v>153.056</v>
      </c>
      <c r="J7" s="33"/>
      <c r="K7" s="33">
        <v>23</v>
      </c>
      <c r="L7" s="2">
        <v>146</v>
      </c>
      <c r="M7" s="36">
        <v>0</v>
      </c>
      <c r="N7" s="33"/>
      <c r="O7" s="33"/>
      <c r="P7" s="36">
        <v>0</v>
      </c>
      <c r="Q7" s="33"/>
      <c r="R7" s="2">
        <f>M7*1.06</f>
      </c>
      <c r="S7" s="2">
        <f>I7+L7+R7</f>
      </c>
      <c r="T7" s="2">
        <f>I7+(L7+R7)*1.06</f>
      </c>
      <c r="U7" s="2">
        <f>(R7+L7)*0.06</f>
      </c>
      <c r="V7" s="2">
        <f>T7-U7</f>
      </c>
      <c r="W7" s="1">
        <f>I7</f>
      </c>
      <c r="X7" s="2">
        <f>(R7+L7)*1.06</f>
      </c>
      <c r="Y7" s="2">
        <f>P7</f>
      </c>
      <c r="Z7" s="2">
        <f>200-I7</f>
      </c>
      <c r="AA7" s="2">
        <f>(L7+R7)-Y7-Z7</f>
      </c>
      <c r="AB7" s="2">
        <f>AA7/2</f>
      </c>
      <c r="AC7" s="2">
        <f>AA7/2</f>
      </c>
    </row>
    <row r="8">
      <c r="A8" s="1">
        <v>6</v>
      </c>
      <c r="B8" s="6" t="str">
        <v>熊凝露</v>
      </c>
      <c r="C8" s="5" t="str">
        <v>TV1N1604681030903308288</v>
      </c>
      <c r="D8" s="5" t="str">
        <v>中国</v>
      </c>
      <c r="E8" s="5" t="str">
        <v>中国</v>
      </c>
      <c r="F8" s="5" t="str">
        <v>新加坡</v>
      </c>
      <c r="G8" s="5" t="str">
        <v>商务</v>
      </c>
      <c r="H8" s="5" t="str">
        <v>已出签</v>
      </c>
      <c r="I8" s="34">
        <v>152.934</v>
      </c>
      <c r="J8" s="33"/>
      <c r="K8" s="33">
        <v>26</v>
      </c>
      <c r="L8" s="2">
        <v>146</v>
      </c>
      <c r="M8" s="36">
        <v>0</v>
      </c>
      <c r="N8" s="33"/>
      <c r="O8" s="33"/>
      <c r="P8" s="36">
        <v>0</v>
      </c>
      <c r="Q8" s="33"/>
      <c r="R8" s="2">
        <f>M8*1.06</f>
      </c>
      <c r="S8" s="2">
        <f>I8+L8+R8</f>
      </c>
      <c r="T8" s="2">
        <f>I8+(L8+R8)*1.06</f>
      </c>
      <c r="U8" s="2">
        <f>(R8+L8)*0.06</f>
      </c>
      <c r="V8" s="2">
        <f>T8-U8</f>
      </c>
      <c r="W8" s="1">
        <f>I8</f>
      </c>
      <c r="X8" s="2">
        <f>(R8+L8)*1.06</f>
      </c>
      <c r="Y8" s="2">
        <f>P8</f>
      </c>
      <c r="Z8" s="2">
        <f>200-I8</f>
      </c>
      <c r="AA8" s="2">
        <f>(L8+R8)-Y8-Z8</f>
      </c>
      <c r="AB8" s="2">
        <f>AA8/2</f>
      </c>
      <c r="AC8" s="2">
        <f>AA8/2</f>
      </c>
    </row>
    <row r="9">
      <c r="A9" s="1">
        <v>7</v>
      </c>
      <c r="B9" s="6" t="str">
        <v>李智</v>
      </c>
      <c r="C9" s="5" t="str">
        <v>TV1N1605776038717194240</v>
      </c>
      <c r="D9" s="5" t="str">
        <v>中国</v>
      </c>
      <c r="E9" s="5" t="str">
        <v>北京</v>
      </c>
      <c r="F9" s="5" t="str">
        <v>法国</v>
      </c>
      <c r="G9" s="5" t="str">
        <v>商务</v>
      </c>
      <c r="H9" s="5" t="str">
        <v>已预约</v>
      </c>
      <c r="I9" s="34">
        <v>594</v>
      </c>
      <c r="J9" s="33"/>
      <c r="K9" s="33"/>
      <c r="L9" s="2">
        <v>300</v>
      </c>
      <c r="M9" s="36">
        <v>814</v>
      </c>
      <c r="N9" s="37" t="str">
        <v>签证中心服务费814</v>
      </c>
      <c r="O9" s="33"/>
      <c r="P9" s="36">
        <v>814</v>
      </c>
      <c r="Q9" s="33"/>
      <c r="R9" s="2">
        <f>M9*1.06</f>
      </c>
      <c r="S9" s="2">
        <f>I9+L9+R9</f>
      </c>
      <c r="T9" s="2">
        <f>I9+(L9+R9)*1.06</f>
      </c>
      <c r="U9" s="2">
        <f>(R9+L9)*0.06</f>
      </c>
      <c r="V9" s="2">
        <f>T9-U9</f>
      </c>
      <c r="W9" s="1">
        <f>I9</f>
      </c>
      <c r="X9" s="2">
        <f>(R9+L9)*1.06</f>
      </c>
      <c r="Y9" s="2">
        <f>P9</f>
      </c>
      <c r="Z9" s="2">
        <v>60</v>
      </c>
      <c r="AA9" s="2">
        <f>(L9+R9)-Y9-Z9</f>
      </c>
      <c r="AB9" s="2">
        <f>AA9/2</f>
      </c>
      <c r="AC9" s="2">
        <f>AA9/2</f>
      </c>
    </row>
    <row r="10">
      <c r="A10" s="1">
        <v>8</v>
      </c>
      <c r="B10" s="6" t="str">
        <v>陈冠桥</v>
      </c>
      <c r="C10" s="5" t="str">
        <v>TV1N1606216908318781440</v>
      </c>
      <c r="D10" s="5" t="str">
        <v>中国</v>
      </c>
      <c r="E10" s="5" t="str">
        <v>北京</v>
      </c>
      <c r="F10" s="5" t="str">
        <v>荷兰</v>
      </c>
      <c r="G10" s="5" t="str">
        <v>商务</v>
      </c>
      <c r="H10" s="5" t="str">
        <v>已预约</v>
      </c>
      <c r="I10" s="34">
        <v>595</v>
      </c>
      <c r="J10" s="33"/>
      <c r="K10" s="33"/>
      <c r="L10" s="2">
        <v>300</v>
      </c>
      <c r="M10" s="36">
        <v>888</v>
      </c>
      <c r="N10" s="37" t="str">
        <v>签证中心服务费888</v>
      </c>
      <c r="O10" s="37"/>
      <c r="P10" s="36">
        <v>888</v>
      </c>
      <c r="Q10" s="33"/>
      <c r="R10" s="2">
        <f>M10*1.06</f>
      </c>
      <c r="S10" s="2">
        <f>I10+L10+R10</f>
      </c>
      <c r="T10" s="2">
        <f>I10+(L10+R10)*1.06</f>
      </c>
      <c r="U10" s="2">
        <f>(R10+L10)*0.06</f>
      </c>
      <c r="V10" s="2">
        <f>T10-U10</f>
      </c>
      <c r="W10" s="1">
        <f>I10</f>
      </c>
      <c r="X10" s="2">
        <f>(R10+L10)*1.06</f>
      </c>
      <c r="Y10" s="2">
        <f>P10</f>
      </c>
      <c r="Z10" s="2">
        <v>60</v>
      </c>
      <c r="AA10" s="2">
        <f>(L10+R10)-Y10-Z10</f>
      </c>
      <c r="AB10" s="2">
        <f>AA10/2</f>
      </c>
      <c r="AC10" s="2">
        <f>AA10/2</f>
      </c>
    </row>
    <row r="11">
      <c r="A11" s="1">
        <v>9</v>
      </c>
      <c r="B11" s="6" t="str">
        <v>陈冠桥</v>
      </c>
      <c r="C11" s="5" t="str">
        <v>TV1N1606216908318781440</v>
      </c>
      <c r="D11" s="5" t="str">
        <v>中国</v>
      </c>
      <c r="E11" s="5" t="str">
        <v>北京</v>
      </c>
      <c r="F11" s="5" t="str">
        <v>英国</v>
      </c>
      <c r="G11" s="5" t="str">
        <v>商务</v>
      </c>
      <c r="H11" s="5" t="str">
        <v>已预约</v>
      </c>
      <c r="I11" s="34">
        <v>0</v>
      </c>
      <c r="J11" s="33"/>
      <c r="K11" s="33"/>
      <c r="L11" s="2">
        <v>0</v>
      </c>
      <c r="M11" s="36">
        <v>667</v>
      </c>
      <c r="N11" s="37" t="str">
        <v>快递费+借护照</v>
      </c>
      <c r="O11" s="33"/>
      <c r="P11" s="36">
        <v>667</v>
      </c>
      <c r="Q11" s="33"/>
      <c r="R11" s="2">
        <f>M11*1.06</f>
      </c>
      <c r="S11" s="2">
        <f>I11+L11+R11</f>
      </c>
      <c r="T11" s="2">
        <f>I11+(L11+R11)*1.06</f>
      </c>
      <c r="U11" s="2">
        <f>(R11+L11)*0.06</f>
      </c>
      <c r="V11" s="2">
        <f>T11-U11</f>
      </c>
      <c r="W11" s="1">
        <f>I11</f>
      </c>
      <c r="X11" s="2">
        <f>(R11+L11)*1.06</f>
      </c>
      <c r="Y11" s="2">
        <f>P11</f>
      </c>
      <c r="Z11" s="2">
        <v>0</v>
      </c>
      <c r="AA11" s="2">
        <f>(L11+R11)-Y11-Z11</f>
      </c>
      <c r="AB11" s="2">
        <f>AA11/2</f>
      </c>
      <c r="AC11" s="2">
        <f>AA11/2</f>
      </c>
    </row>
    <row r="12">
      <c r="A12" s="1">
        <v>10</v>
      </c>
      <c r="B12" s="6" t="str">
        <v>韩岳峰</v>
      </c>
      <c r="C12" s="5" t="str">
        <v>TV1N1606488933440581632</v>
      </c>
      <c r="D12" s="5" t="str">
        <v>中国</v>
      </c>
      <c r="E12" s="5" t="str">
        <v>北京</v>
      </c>
      <c r="F12" s="5" t="str">
        <v>法国</v>
      </c>
      <c r="G12" s="5" t="str">
        <v>商务</v>
      </c>
      <c r="H12" s="5" t="str">
        <v>已预约</v>
      </c>
      <c r="I12" s="34">
        <v>594</v>
      </c>
      <c r="J12" s="33"/>
      <c r="K12" s="33"/>
      <c r="L12" s="2">
        <v>300</v>
      </c>
      <c r="M12" s="36">
        <v>359.17</v>
      </c>
      <c r="N12" s="37" t="str">
        <v>交通费13.17+签证中心服务费346</v>
      </c>
      <c r="O12" s="33"/>
      <c r="P12" s="36">
        <v>359.17</v>
      </c>
      <c r="Q12" s="33"/>
      <c r="R12" s="2">
        <f>M12*1.06</f>
      </c>
      <c r="S12" s="2">
        <f>I12+L12+R12</f>
      </c>
      <c r="T12" s="2">
        <f>I12+(L12+R12)*1.06</f>
      </c>
      <c r="U12" s="2">
        <f>(R12+L12)*0.06</f>
      </c>
      <c r="V12" s="2">
        <f>T12-U12</f>
      </c>
      <c r="W12" s="1">
        <f>I12</f>
      </c>
      <c r="X12" s="2">
        <f>(R12+L12)*1.06</f>
      </c>
      <c r="Y12" s="2">
        <f>P12</f>
      </c>
      <c r="Z12" s="2">
        <v>60</v>
      </c>
      <c r="AA12" s="2">
        <f>(L12+R12)-Y12-Z12</f>
      </c>
      <c r="AB12" s="2">
        <f>AA12/2</f>
      </c>
      <c r="AC12" s="2">
        <f>AA12/2</f>
      </c>
    </row>
    <row r="13">
      <c r="A13" s="1">
        <v>11</v>
      </c>
      <c r="B13" s="6" t="str">
        <v>孙静</v>
      </c>
      <c r="C13" s="5" t="str">
        <v>TV1N1604754806785626112</v>
      </c>
      <c r="D13" s="5" t="str">
        <v>中国</v>
      </c>
      <c r="E13" s="5" t="str">
        <v>中国</v>
      </c>
      <c r="F13" s="5" t="str">
        <v>新加坡</v>
      </c>
      <c r="G13" s="5" t="str">
        <v>商务</v>
      </c>
      <c r="H13" s="5" t="str">
        <v>已出签</v>
      </c>
      <c r="I13" s="34">
        <v>153.137</v>
      </c>
      <c r="J13" s="33"/>
      <c r="K13" s="33">
        <v>29</v>
      </c>
      <c r="L13" s="2">
        <v>146</v>
      </c>
      <c r="M13" s="36">
        <v>0</v>
      </c>
      <c r="N13" s="33"/>
      <c r="O13" s="33"/>
      <c r="P13" s="36">
        <v>0</v>
      </c>
      <c r="Q13" s="33"/>
      <c r="R13" s="2">
        <f>M13*1.06</f>
      </c>
      <c r="S13" s="2">
        <f>I13+L13+R13</f>
      </c>
      <c r="T13" s="2">
        <f>I13+(L13+R13)*1.06</f>
      </c>
      <c r="U13" s="2">
        <f>(R13+L13)*0.06</f>
      </c>
      <c r="V13" s="2">
        <f>T13-U13</f>
      </c>
      <c r="W13" s="1">
        <f>I13</f>
      </c>
      <c r="X13" s="2">
        <f>(R13+L13)*1.06</f>
      </c>
      <c r="Y13" s="2">
        <f>P13</f>
      </c>
      <c r="Z13" s="2">
        <f>200-I13</f>
      </c>
      <c r="AA13" s="2">
        <f>(L13+R13)-Y13-Z13</f>
      </c>
      <c r="AB13" s="2">
        <f>AA13/2</f>
      </c>
      <c r="AC13" s="2">
        <f>AA13/2</f>
      </c>
    </row>
    <row r="14">
      <c r="A14" s="1">
        <v>12</v>
      </c>
      <c r="B14" s="6" t="str">
        <v>苏格宣</v>
      </c>
      <c r="C14" s="5" t="str">
        <v>TV1N1601460082486030336</v>
      </c>
      <c r="D14" s="5" t="str">
        <v>中国</v>
      </c>
      <c r="E14" s="5" t="str">
        <v>中国</v>
      </c>
      <c r="F14" s="5" t="str">
        <v>新加坡</v>
      </c>
      <c r="G14" s="5" t="str">
        <v>商务</v>
      </c>
      <c r="H14" s="5" t="str">
        <v>已出签</v>
      </c>
      <c r="I14" s="34">
        <v>153.137</v>
      </c>
      <c r="J14" s="33"/>
      <c r="K14" s="33">
        <v>29</v>
      </c>
      <c r="L14" s="2">
        <v>146</v>
      </c>
      <c r="M14" s="36">
        <v>15</v>
      </c>
      <c r="N14" s="37" t="str">
        <v>照片费</v>
      </c>
      <c r="O14" s="33"/>
      <c r="P14" s="36">
        <v>10</v>
      </c>
      <c r="Q14" s="33"/>
      <c r="R14" s="2">
        <f>M14*1.06</f>
      </c>
      <c r="S14" s="2">
        <f>I14+L14+R14</f>
      </c>
      <c r="T14" s="2">
        <f>I14+(L14+R14)*1.06</f>
      </c>
      <c r="U14" s="2">
        <f>(R14+L14)*0.06</f>
      </c>
      <c r="V14" s="2">
        <f>T14-U14</f>
      </c>
      <c r="W14" s="1">
        <f>I14</f>
      </c>
      <c r="X14" s="2">
        <f>(R14+L14)*1.06</f>
      </c>
      <c r="Y14" s="2">
        <f>P14</f>
      </c>
      <c r="Z14" s="2">
        <f>200-I14</f>
      </c>
      <c r="AA14" s="2">
        <f>(L14+R14)-Y14-Z14</f>
      </c>
      <c r="AB14" s="2">
        <f>AA14/2</f>
      </c>
      <c r="AC14" s="2">
        <f>AA14/2</f>
      </c>
    </row>
    <row r="15">
      <c r="A15" s="1">
        <v>13</v>
      </c>
      <c r="B15" s="6" t="str">
        <v>王渊</v>
      </c>
      <c r="C15" s="5" t="str">
        <v>TV1N1605752553076764672</v>
      </c>
      <c r="D15" s="5" t="str">
        <v>中国</v>
      </c>
      <c r="E15" s="5" t="str">
        <v>中国</v>
      </c>
      <c r="F15" s="5" t="str">
        <v>新加坡</v>
      </c>
      <c r="G15" s="5" t="str">
        <v>商务</v>
      </c>
      <c r="H15" s="5" t="str">
        <v>已出签</v>
      </c>
      <c r="I15" s="34">
        <v>153.137</v>
      </c>
      <c r="J15" s="33"/>
      <c r="K15" s="33">
        <v>29</v>
      </c>
      <c r="L15" s="2">
        <v>146</v>
      </c>
      <c r="M15" s="36">
        <v>0</v>
      </c>
      <c r="N15" s="33"/>
      <c r="O15" s="33"/>
      <c r="P15" s="36">
        <v>0</v>
      </c>
      <c r="Q15" s="33"/>
      <c r="R15" s="2">
        <f>M15*1.06</f>
      </c>
      <c r="S15" s="2">
        <f>I15+L15+R15</f>
      </c>
      <c r="T15" s="2">
        <f>I15+(L15+R15)*1.06</f>
      </c>
      <c r="U15" s="2">
        <f>(R15+L15)*0.06</f>
      </c>
      <c r="V15" s="2">
        <f>T15-U15</f>
      </c>
      <c r="W15" s="1">
        <f>I15</f>
      </c>
      <c r="X15" s="2">
        <f>(R15+L15)*1.06</f>
      </c>
      <c r="Y15" s="2">
        <f>P15</f>
      </c>
      <c r="Z15" s="2">
        <f>200-I15</f>
      </c>
      <c r="AA15" s="2">
        <f>(L15+R15)-Y15-Z15</f>
      </c>
      <c r="AB15" s="2">
        <f>AA15/2</f>
      </c>
      <c r="AC15" s="2">
        <f>AA15/2</f>
      </c>
    </row>
    <row r="16">
      <c r="A16" s="1">
        <v>14</v>
      </c>
      <c r="B16" s="6" t="str">
        <v>李锐</v>
      </c>
      <c r="C16" s="5" t="str">
        <v>TV1N1601032921124028416</v>
      </c>
      <c r="D16" s="5" t="str">
        <v>中国</v>
      </c>
      <c r="E16" s="5" t="str">
        <v>北京</v>
      </c>
      <c r="F16" s="5" t="str">
        <v>法国</v>
      </c>
      <c r="G16" s="5" t="str">
        <v>商务</v>
      </c>
      <c r="H16" s="5" t="str">
        <v>已出签</v>
      </c>
      <c r="I16" s="34">
        <v>594</v>
      </c>
      <c r="J16" s="33"/>
      <c r="K16" s="33"/>
      <c r="L16" s="2">
        <v>300</v>
      </c>
      <c r="M16" s="36">
        <v>360</v>
      </c>
      <c r="N16" s="37" t="str">
        <v>交通费14+快递费30+签证中心服务费316</v>
      </c>
      <c r="O16" s="33"/>
      <c r="P16" s="36">
        <v>360</v>
      </c>
      <c r="Q16" s="33"/>
      <c r="R16" s="2">
        <f>M16*1.06</f>
      </c>
      <c r="S16" s="2">
        <f>I16+L16+R16</f>
      </c>
      <c r="T16" s="2">
        <f>I16+(L16+R16)*1.06</f>
      </c>
      <c r="U16" s="2">
        <f>(R16+L16)*0.06</f>
      </c>
      <c r="V16" s="2">
        <f>T16-U16</f>
      </c>
      <c r="W16" s="1">
        <f>I16</f>
      </c>
      <c r="X16" s="2">
        <f>(R16+L16)*1.06</f>
      </c>
      <c r="Y16" s="2">
        <f>P16</f>
      </c>
      <c r="Z16" s="2">
        <v>60</v>
      </c>
      <c r="AA16" s="2">
        <f>(L16+R16)-Y16-Z16</f>
      </c>
      <c r="AB16" s="2">
        <f>AA16/2</f>
      </c>
      <c r="AC16" s="2">
        <f>AA16/2</f>
      </c>
    </row>
    <row r="17">
      <c r="A17" s="1">
        <v>15</v>
      </c>
      <c r="B17" s="6" t="str">
        <v>张维</v>
      </c>
      <c r="C17" s="5" t="str">
        <v>TV1N1595378785866653696</v>
      </c>
      <c r="D17" s="5" t="str">
        <v>中国</v>
      </c>
      <c r="E17" s="5" t="str">
        <v>中国</v>
      </c>
      <c r="F17" s="5" t="str">
        <v>新加坡</v>
      </c>
      <c r="G17" s="5" t="str">
        <v>商务</v>
      </c>
      <c r="H17" s="5" t="str">
        <v>已出签</v>
      </c>
      <c r="I17" s="34">
        <v>154.016</v>
      </c>
      <c r="J17" s="33"/>
      <c r="K17" s="33">
        <v>1</v>
      </c>
      <c r="L17" s="2">
        <v>146</v>
      </c>
      <c r="M17" s="36">
        <v>0</v>
      </c>
      <c r="N17" s="33"/>
      <c r="O17" s="33"/>
      <c r="P17" s="36">
        <v>0</v>
      </c>
      <c r="Q17" s="33"/>
      <c r="R17" s="2">
        <f>M17*1.06</f>
      </c>
      <c r="S17" s="2">
        <f>I17+L17+R17</f>
      </c>
      <c r="T17" s="2">
        <f>I17+(L17+R17)*1.06</f>
      </c>
      <c r="U17" s="2">
        <f>(R17+L17)*0.06</f>
      </c>
      <c r="V17" s="2">
        <f>T17-U17</f>
      </c>
      <c r="W17" s="1">
        <f>I17</f>
      </c>
      <c r="X17" s="2">
        <f>(R17+L17)*1.06</f>
      </c>
      <c r="Y17" s="2">
        <f>P17</f>
      </c>
      <c r="Z17" s="2">
        <f>200-I17</f>
      </c>
      <c r="AA17" s="2">
        <f>(L17+R17)-Y17-Z17</f>
      </c>
      <c r="AB17" s="2">
        <f>AA17/2</f>
      </c>
      <c r="AC17" s="2">
        <f>AA17/2</f>
      </c>
    </row>
    <row r="18">
      <c r="A18" s="1">
        <v>16</v>
      </c>
      <c r="B18" s="6" t="str">
        <v>蔡舒妹</v>
      </c>
      <c r="C18" s="5" t="str">
        <v>TV1N1593223890799599616</v>
      </c>
      <c r="D18" s="5" t="str">
        <v>中国</v>
      </c>
      <c r="E18" s="5" t="str">
        <v>中国</v>
      </c>
      <c r="F18" s="5" t="str">
        <v>新加坡</v>
      </c>
      <c r="G18" s="5" t="str">
        <v>商务</v>
      </c>
      <c r="H18" s="5" t="str">
        <v>已出签</v>
      </c>
      <c r="I18" s="34">
        <v>154.016</v>
      </c>
      <c r="J18" s="33"/>
      <c r="K18" s="33">
        <v>31</v>
      </c>
      <c r="L18" s="2">
        <v>146</v>
      </c>
      <c r="M18" s="36">
        <v>0</v>
      </c>
      <c r="N18" s="33"/>
      <c r="O18" s="33"/>
      <c r="P18" s="36">
        <v>0</v>
      </c>
      <c r="Q18" s="33"/>
      <c r="R18" s="2">
        <f>M18*1.06</f>
      </c>
      <c r="S18" s="2">
        <f>I18+L18+R18</f>
      </c>
      <c r="T18" s="2">
        <f>I18+(L18+R18)*1.06</f>
      </c>
      <c r="U18" s="2">
        <f>(R18+L18)*0.06</f>
      </c>
      <c r="V18" s="2">
        <f>T18-U18</f>
      </c>
      <c r="W18" s="1">
        <f>I18</f>
      </c>
      <c r="X18" s="2">
        <f>(R18+L18)*1.06</f>
      </c>
      <c r="Y18" s="2">
        <f>P18</f>
      </c>
      <c r="Z18" s="2">
        <f>200-I18</f>
      </c>
      <c r="AA18" s="2">
        <f>(L18+R18)-Y18-Z18</f>
      </c>
      <c r="AB18" s="2">
        <f>AA18/2</f>
      </c>
      <c r="AC18" s="2">
        <f>AA18/2</f>
      </c>
    </row>
    <row r="19">
      <c r="A19" s="1">
        <v>17</v>
      </c>
      <c r="B19" s="6" t="str">
        <v>张金泽</v>
      </c>
      <c r="C19" s="5" t="str">
        <v>TV1N1605046549082943488</v>
      </c>
      <c r="D19" s="5" t="str">
        <v>中国</v>
      </c>
      <c r="E19" s="5" t="str">
        <v>中国</v>
      </c>
      <c r="F19" s="5" t="str">
        <v>新加坡</v>
      </c>
      <c r="G19" s="5" t="str">
        <v>商务</v>
      </c>
      <c r="H19" s="5" t="str">
        <v>已出签</v>
      </c>
      <c r="I19" s="34">
        <v>154.016</v>
      </c>
      <c r="J19" s="33"/>
      <c r="K19" s="33">
        <v>31</v>
      </c>
      <c r="L19" s="2">
        <v>146</v>
      </c>
      <c r="M19" s="36">
        <v>0</v>
      </c>
      <c r="N19" s="33"/>
      <c r="O19" s="33"/>
      <c r="P19" s="36">
        <v>0</v>
      </c>
      <c r="Q19" s="33"/>
      <c r="R19" s="2">
        <f>M19*1.06</f>
      </c>
      <c r="S19" s="2">
        <f>I19+L19+R19</f>
      </c>
      <c r="T19" s="2">
        <f>I19+(L19+R19)*1.06</f>
      </c>
      <c r="U19" s="2">
        <f>(R19+L19)*0.06</f>
      </c>
      <c r="V19" s="2">
        <f>T19-U19</f>
      </c>
      <c r="W19" s="1">
        <f>I19</f>
      </c>
      <c r="X19" s="2">
        <f>(R19+L19)*1.06</f>
      </c>
      <c r="Y19" s="2">
        <f>P19</f>
      </c>
      <c r="Z19" s="2">
        <f>200-I19</f>
      </c>
      <c r="AA19" s="2">
        <f>(L19+R19)-Y19-Z19</f>
      </c>
      <c r="AB19" s="2">
        <f>AA19/2</f>
      </c>
      <c r="AC19" s="2">
        <f>AA19/2</f>
      </c>
    </row>
    <row r="20">
      <c r="A20" s="1">
        <v>18</v>
      </c>
      <c r="B20" s="6" t="str">
        <v>任腾子</v>
      </c>
      <c r="C20" s="5" t="str">
        <v>TV1N1594600331856613376</v>
      </c>
      <c r="D20" s="5" t="str">
        <v>中国</v>
      </c>
      <c r="E20" s="5" t="str">
        <v>中国</v>
      </c>
      <c r="F20" s="5" t="str">
        <v>新加坡</v>
      </c>
      <c r="G20" s="5" t="str">
        <v>商务</v>
      </c>
      <c r="H20" s="5" t="str">
        <v>已出签</v>
      </c>
      <c r="I20" s="34">
        <v>154.016</v>
      </c>
      <c r="J20" s="33"/>
      <c r="K20" s="33">
        <v>31</v>
      </c>
      <c r="L20" s="2">
        <v>146</v>
      </c>
      <c r="M20" s="36">
        <v>0</v>
      </c>
      <c r="N20" s="33"/>
      <c r="O20" s="33"/>
      <c r="P20" s="36">
        <v>0</v>
      </c>
      <c r="Q20" s="33"/>
      <c r="R20" s="2">
        <f>M20*1.06</f>
      </c>
      <c r="S20" s="2">
        <f>I20+L20+R20</f>
      </c>
      <c r="T20" s="2">
        <f>I20+(L20+R20)*1.06</f>
      </c>
      <c r="U20" s="2">
        <f>(R20+L20)*0.06</f>
      </c>
      <c r="V20" s="2">
        <f>T20-U20</f>
      </c>
      <c r="W20" s="1">
        <f>I20</f>
      </c>
      <c r="X20" s="2">
        <f>(R20+L20)*1.06</f>
      </c>
      <c r="Y20" s="2">
        <f>P20</f>
      </c>
      <c r="Z20" s="2">
        <f>200-I20</f>
      </c>
      <c r="AA20" s="2">
        <f>(L20+R20)-Y20-Z20</f>
      </c>
      <c r="AB20" s="2">
        <f>AA20/2</f>
      </c>
      <c r="AC20" s="2">
        <f>AA20/2</f>
      </c>
    </row>
    <row r="21">
      <c r="A21" s="1">
        <v>19</v>
      </c>
      <c r="B21" s="6" t="str">
        <v>张磊</v>
      </c>
      <c r="C21" s="5" t="str">
        <v>TV1N1598512707651858432</v>
      </c>
      <c r="D21" s="5" t="str">
        <v>中国</v>
      </c>
      <c r="E21" s="5" t="str">
        <v>中国</v>
      </c>
      <c r="F21" s="5" t="str">
        <v>新加坡</v>
      </c>
      <c r="G21" s="5" t="str">
        <v>商务</v>
      </c>
      <c r="H21" s="5" t="str">
        <v>已出签</v>
      </c>
      <c r="I21" s="34">
        <v>154.016</v>
      </c>
      <c r="J21" s="33"/>
      <c r="K21" s="33">
        <v>31</v>
      </c>
      <c r="L21" s="2">
        <v>146</v>
      </c>
      <c r="M21" s="36">
        <v>0</v>
      </c>
      <c r="N21" s="33"/>
      <c r="O21" s="33"/>
      <c r="P21" s="36">
        <v>0</v>
      </c>
      <c r="Q21" s="33"/>
      <c r="R21" s="2">
        <f>M21*1.06</f>
      </c>
      <c r="S21" s="2">
        <f>I21+L21+R21</f>
      </c>
      <c r="T21" s="2">
        <f>I21+(L21+R21)*1.06</f>
      </c>
      <c r="U21" s="2">
        <f>(R21+L21)*0.06</f>
      </c>
      <c r="V21" s="2">
        <f>T21-U21</f>
      </c>
      <c r="W21" s="1">
        <f>I21</f>
      </c>
      <c r="X21" s="2">
        <f>(R21+L21)*1.06</f>
      </c>
      <c r="Y21" s="2">
        <f>P21</f>
      </c>
      <c r="Z21" s="2">
        <f>200-I21</f>
      </c>
      <c r="AA21" s="2">
        <f>(L21+R21)-Y21-Z21</f>
      </c>
      <c r="AB21" s="2">
        <f>AA21/2</f>
      </c>
      <c r="AC21" s="2">
        <f>AA21/2</f>
      </c>
    </row>
    <row r="22">
      <c r="A22" s="1">
        <v>20</v>
      </c>
      <c r="B22" s="6" t="str">
        <v>孙守彬</v>
      </c>
      <c r="C22" s="5" t="str">
        <v>TV1N1599659511504330752</v>
      </c>
      <c r="D22" s="5" t="str">
        <v>中国</v>
      </c>
      <c r="E22" s="5" t="str">
        <v>中国</v>
      </c>
      <c r="F22" s="5" t="str">
        <v>新加坡</v>
      </c>
      <c r="G22" s="5" t="str">
        <v>商务</v>
      </c>
      <c r="H22" s="5" t="str">
        <v>已出签</v>
      </c>
      <c r="I22" s="34">
        <v>154.016</v>
      </c>
      <c r="J22" s="33"/>
      <c r="K22" s="33">
        <v>31</v>
      </c>
      <c r="L22" s="2">
        <v>146</v>
      </c>
      <c r="M22" s="36">
        <v>0</v>
      </c>
      <c r="N22" s="33"/>
      <c r="O22" s="33"/>
      <c r="P22" s="36">
        <v>0</v>
      </c>
      <c r="Q22" s="33"/>
      <c r="R22" s="2">
        <f>M22*1.06</f>
      </c>
      <c r="S22" s="2">
        <f>I22+L22+R22</f>
      </c>
      <c r="T22" s="2">
        <f>I22+(L22+R22)*1.06</f>
      </c>
      <c r="U22" s="2">
        <f>(R22+L22)*0.06</f>
      </c>
      <c r="V22" s="2">
        <f>T22-U22</f>
      </c>
      <c r="W22" s="1">
        <f>I22</f>
      </c>
      <c r="X22" s="2">
        <f>(R22+L22)*1.06</f>
      </c>
      <c r="Y22" s="2">
        <f>P22</f>
      </c>
      <c r="Z22" s="2">
        <f>200-I22</f>
      </c>
      <c r="AA22" s="2">
        <f>(L22+R22)-Y22-Z22</f>
      </c>
      <c r="AB22" s="2">
        <f>AA22/2</f>
      </c>
      <c r="AC22" s="2">
        <f>AA22/2</f>
      </c>
    </row>
    <row r="23">
      <c r="A23" s="1">
        <v>21</v>
      </c>
      <c r="B23" s="6" t="str">
        <v>郭倩</v>
      </c>
      <c r="C23" s="5" t="str">
        <v>TV1N1597068201836433408</v>
      </c>
      <c r="D23" s="5" t="str">
        <v>中国</v>
      </c>
      <c r="E23" s="5" t="str">
        <v>中国</v>
      </c>
      <c r="F23" s="5" t="str">
        <v>新加坡</v>
      </c>
      <c r="G23" s="5" t="str">
        <v>商务</v>
      </c>
      <c r="H23" s="5" t="str">
        <v>已出签</v>
      </c>
      <c r="I23" s="34">
        <v>154.016</v>
      </c>
      <c r="J23" s="33"/>
      <c r="K23" s="33"/>
      <c r="L23" s="2">
        <v>146</v>
      </c>
      <c r="M23" s="36">
        <v>0</v>
      </c>
      <c r="N23" s="33"/>
      <c r="O23" s="33"/>
      <c r="P23" s="36">
        <v>0</v>
      </c>
      <c r="Q23" s="33"/>
      <c r="R23" s="2">
        <f>M23*1.06</f>
      </c>
      <c r="S23" s="2">
        <f>I23+L23+R23</f>
      </c>
      <c r="T23" s="2">
        <f>I23+(L23+R23)*1.06</f>
      </c>
      <c r="U23" s="2">
        <f>(R23+L23)*0.06</f>
      </c>
      <c r="V23" s="2">
        <f>T23-U23</f>
      </c>
      <c r="W23" s="1">
        <f>I23</f>
      </c>
      <c r="X23" s="2">
        <f>(R23+L23)*1.06</f>
      </c>
      <c r="Y23" s="2">
        <f>P23</f>
      </c>
      <c r="Z23" s="2">
        <f>200-I23</f>
      </c>
      <c r="AA23" s="2">
        <f>(L23+R23)-Y23-Z23</f>
      </c>
      <c r="AB23" s="2">
        <f>AA23/2</f>
      </c>
      <c r="AC23" s="2">
        <f>AA23/2</f>
      </c>
    </row>
    <row r="24">
      <c r="A24" s="1">
        <v>22</v>
      </c>
      <c r="B24" s="6" t="str">
        <v>丁云龙</v>
      </c>
      <c r="C24" s="5" t="str">
        <v>TV1N1607613237662248960</v>
      </c>
      <c r="D24" s="5" t="str">
        <v>中国</v>
      </c>
      <c r="E24" s="5" t="str">
        <v>中国</v>
      </c>
      <c r="F24" s="5" t="str">
        <v>新加坡</v>
      </c>
      <c r="G24" s="5" t="str">
        <v>商务</v>
      </c>
      <c r="H24" s="5" t="str">
        <v>已出签</v>
      </c>
      <c r="I24" s="34">
        <v>154.016</v>
      </c>
      <c r="J24" s="33"/>
      <c r="K24" s="33"/>
      <c r="L24" s="2">
        <v>146</v>
      </c>
      <c r="M24" s="36">
        <v>0</v>
      </c>
      <c r="N24" s="33"/>
      <c r="O24" s="33"/>
      <c r="P24" s="36">
        <v>0</v>
      </c>
      <c r="Q24" s="33"/>
      <c r="R24" s="2">
        <f>M24*1.06</f>
      </c>
      <c r="S24" s="2">
        <f>I24+L24+R24</f>
      </c>
      <c r="T24" s="2">
        <f>I24+(L24+R24)*1.06</f>
      </c>
      <c r="U24" s="2">
        <f>(R24+L24)*0.06</f>
      </c>
      <c r="V24" s="2">
        <f>T24-U24</f>
      </c>
      <c r="W24" s="1">
        <f>I24</f>
      </c>
      <c r="X24" s="2">
        <f>(R24+L24)*1.06</f>
      </c>
      <c r="Y24" s="2">
        <f>P24</f>
      </c>
      <c r="Z24" s="2">
        <f>200-I24</f>
      </c>
      <c r="AA24" s="2">
        <f>(L24+R24)-Y24-Z24</f>
      </c>
      <c r="AB24" s="2">
        <f>AA24/2</f>
      </c>
      <c r="AC24" s="2">
        <f>AA24/2</f>
      </c>
    </row>
    <row r="25">
      <c r="A25" s="1">
        <v>23</v>
      </c>
      <c r="B25" s="6" t="str">
        <v>谭宝英</v>
      </c>
      <c r="C25" s="5" t="str">
        <v>TV1N1605772639892287488</v>
      </c>
      <c r="D25" s="5" t="str">
        <v>中国</v>
      </c>
      <c r="E25" s="5" t="str">
        <v>中国</v>
      </c>
      <c r="F25" s="5" t="str">
        <v>新加坡</v>
      </c>
      <c r="G25" s="5" t="str">
        <v>商务</v>
      </c>
      <c r="H25" s="5" t="str">
        <v>已出签</v>
      </c>
      <c r="I25" s="34">
        <v>154.016</v>
      </c>
      <c r="J25" s="33"/>
      <c r="K25" s="33"/>
      <c r="L25" s="2">
        <v>146</v>
      </c>
      <c r="M25" s="36">
        <v>0</v>
      </c>
      <c r="N25" s="33"/>
      <c r="O25" s="33"/>
      <c r="P25" s="36">
        <v>0</v>
      </c>
      <c r="Q25" s="33"/>
      <c r="R25" s="2">
        <f>M25*1.06</f>
      </c>
      <c r="S25" s="2">
        <f>I25+L25+R25</f>
      </c>
      <c r="T25" s="2">
        <f>I25+(L25+R25)*1.06</f>
      </c>
      <c r="U25" s="2">
        <f>(R25+L25)*0.06</f>
      </c>
      <c r="V25" s="2">
        <f>T25-U25</f>
      </c>
      <c r="W25" s="1">
        <f>I25</f>
      </c>
      <c r="X25" s="2">
        <f>(R25+L25)*1.06</f>
      </c>
      <c r="Y25" s="2">
        <f>P25</f>
      </c>
      <c r="Z25" s="2">
        <f>200-I25</f>
      </c>
      <c r="AA25" s="2">
        <f>(L25+R25)-Y25-Z25</f>
      </c>
      <c r="AB25" s="2">
        <f>AA25/2</f>
      </c>
      <c r="AC25" s="2">
        <f>AA25/2</f>
      </c>
    </row>
    <row r="26">
      <c r="A26" s="1">
        <v>24</v>
      </c>
      <c r="B26" s="6" t="str">
        <v>曹嘉晖</v>
      </c>
      <c r="C26" s="5" t="str">
        <v>TV1N1599638769047830528</v>
      </c>
      <c r="D26" s="5" t="str">
        <v>中国</v>
      </c>
      <c r="E26" s="5" t="str">
        <v>中国</v>
      </c>
      <c r="F26" s="5" t="str">
        <v>新加坡</v>
      </c>
      <c r="G26" s="5" t="str">
        <v>商务</v>
      </c>
      <c r="H26" s="5" t="str">
        <v>已出签</v>
      </c>
      <c r="I26" s="34">
        <v>154.016</v>
      </c>
      <c r="J26" s="33"/>
      <c r="K26" s="33"/>
      <c r="L26" s="2">
        <v>146</v>
      </c>
      <c r="M26" s="36">
        <v>0</v>
      </c>
      <c r="N26" s="33"/>
      <c r="O26" s="33"/>
      <c r="P26" s="36">
        <v>0</v>
      </c>
      <c r="Q26" s="33"/>
      <c r="R26" s="2">
        <f>M26*1.06</f>
      </c>
      <c r="S26" s="2">
        <f>I26+L26+R26</f>
      </c>
      <c r="T26" s="2">
        <f>I26+(L26+R26)*1.06</f>
      </c>
      <c r="U26" s="2">
        <f>(R26+L26)*0.06</f>
      </c>
      <c r="V26" s="2">
        <f>T26-U26</f>
      </c>
      <c r="W26" s="1">
        <f>I26</f>
      </c>
      <c r="X26" s="2">
        <f>(R26+L26)*1.06</f>
      </c>
      <c r="Y26" s="2">
        <f>P26</f>
      </c>
      <c r="Z26" s="2">
        <f>200-I26</f>
      </c>
      <c r="AA26" s="2">
        <f>(L26+R26)-Y26-Z26</f>
      </c>
      <c r="AB26" s="2">
        <f>AA26/2</f>
      </c>
      <c r="AC26" s="2">
        <f>AA26/2</f>
      </c>
    </row>
    <row r="27">
      <c r="A27" s="1">
        <v>25</v>
      </c>
      <c r="B27" s="6" t="str">
        <v>桂清鑫</v>
      </c>
      <c r="C27" s="5" t="str">
        <v>TV1N1601398089364267008</v>
      </c>
      <c r="D27" s="5" t="str">
        <v>中国</v>
      </c>
      <c r="E27" s="5" t="str">
        <v>北京</v>
      </c>
      <c r="F27" s="5" t="str">
        <v>美国</v>
      </c>
      <c r="G27" s="5" t="str">
        <v>商务</v>
      </c>
      <c r="H27" s="5" t="str">
        <v>已预约</v>
      </c>
      <c r="I27" s="34">
        <v>1184</v>
      </c>
      <c r="J27" s="33"/>
      <c r="K27" s="33"/>
      <c r="L27" s="2">
        <v>300</v>
      </c>
      <c r="M27" s="36">
        <v>0</v>
      </c>
      <c r="N27" s="37"/>
      <c r="O27" s="33"/>
      <c r="P27" s="36">
        <v>0</v>
      </c>
      <c r="Q27" s="33"/>
      <c r="R27" s="2">
        <f>M27*1.06</f>
      </c>
      <c r="S27" s="2">
        <f>I27+L27+R27</f>
      </c>
      <c r="T27" s="2">
        <f>I27+(L27+R27)*1.06</f>
      </c>
      <c r="U27" s="2">
        <f>(R27+L27)*0.06</f>
      </c>
      <c r="V27" s="2">
        <f>T27-U27</f>
      </c>
      <c r="W27" s="1">
        <f>I27</f>
      </c>
      <c r="X27" s="2">
        <f>(R27+L27)*1.06</f>
      </c>
      <c r="Y27" s="2">
        <f>P27</f>
      </c>
      <c r="Z27" s="2">
        <v>60</v>
      </c>
      <c r="AA27" s="2">
        <f>(L27+R27)-Y27-Z27</f>
      </c>
      <c r="AB27" s="2">
        <f>AA27/2</f>
      </c>
      <c r="AC27" s="2">
        <f>AA27/2</f>
      </c>
    </row>
    <row r="28">
      <c r="A28" s="1">
        <v>26</v>
      </c>
      <c r="B28" s="6" t="str">
        <v>郭菲菲</v>
      </c>
      <c r="C28" s="5" t="str">
        <v>TV1N1578621576477413376</v>
      </c>
      <c r="D28" s="5" t="str">
        <v>中国</v>
      </c>
      <c r="E28" s="5" t="str">
        <v>北京</v>
      </c>
      <c r="F28" s="5" t="str">
        <v>美国</v>
      </c>
      <c r="G28" s="5" t="str">
        <v>商务</v>
      </c>
      <c r="H28" s="5" t="str">
        <v>已预约</v>
      </c>
      <c r="I28" s="34">
        <v>1184</v>
      </c>
      <c r="J28" s="33"/>
      <c r="K28" s="33"/>
      <c r="L28" s="2">
        <v>300</v>
      </c>
      <c r="M28" s="36">
        <v>0</v>
      </c>
      <c r="N28" s="37"/>
      <c r="O28" s="33"/>
      <c r="P28" s="36">
        <v>0</v>
      </c>
      <c r="Q28" s="33"/>
      <c r="R28" s="2">
        <f>M28*1.06</f>
      </c>
      <c r="S28" s="2">
        <f>I28+L28+R28</f>
      </c>
      <c r="T28" s="2">
        <f>I28+(L28+R28)*1.06</f>
      </c>
      <c r="U28" s="2">
        <f>(R28+L28)*0.06</f>
      </c>
      <c r="V28" s="2">
        <f>T28-U28</f>
      </c>
      <c r="W28" s="1">
        <f>I28</f>
      </c>
      <c r="X28" s="2">
        <f>(R28+L28)*1.06</f>
      </c>
      <c r="Y28" s="2">
        <f>P28</f>
      </c>
      <c r="Z28" s="2">
        <v>60</v>
      </c>
      <c r="AA28" s="2">
        <f>(L28+R28)-Y28-Z28</f>
      </c>
      <c r="AB28" s="2">
        <f>AA28/2</f>
      </c>
      <c r="AC28" s="2">
        <f>AA28/2</f>
      </c>
    </row>
    <row r="29">
      <c r="A29" s="1">
        <v>27</v>
      </c>
      <c r="B29" s="6" t="str">
        <v>李佳佳</v>
      </c>
      <c r="C29" s="5" t="str">
        <v>TV1N1603604035645939712</v>
      </c>
      <c r="D29" s="5" t="str">
        <v>中国</v>
      </c>
      <c r="E29" s="5" t="str">
        <v>北京</v>
      </c>
      <c r="F29" s="5" t="str">
        <v>美国</v>
      </c>
      <c r="G29" s="5" t="str">
        <v>商务</v>
      </c>
      <c r="H29" s="5" t="str">
        <v>已预约</v>
      </c>
      <c r="I29" s="34">
        <v>1184</v>
      </c>
      <c r="J29" s="33"/>
      <c r="K29" s="33"/>
      <c r="L29" s="2">
        <v>300</v>
      </c>
      <c r="M29" s="36">
        <v>0</v>
      </c>
      <c r="N29" s="37"/>
      <c r="O29" s="33"/>
      <c r="P29" s="36">
        <v>0</v>
      </c>
      <c r="Q29" s="33"/>
      <c r="R29" s="2">
        <f>M29*1.06</f>
      </c>
      <c r="S29" s="2">
        <f>I29+L29+R29</f>
      </c>
      <c r="T29" s="2">
        <f>I29+(L29+R29)*1.06</f>
      </c>
      <c r="U29" s="2">
        <f>(R29+L29)*0.06</f>
      </c>
      <c r="V29" s="2">
        <f>T29-U29</f>
      </c>
      <c r="W29" s="1">
        <f>I29</f>
      </c>
      <c r="X29" s="2">
        <f>(R29+L29)*1.06</f>
      </c>
      <c r="Y29" s="2">
        <f>P29</f>
      </c>
      <c r="Z29" s="2">
        <v>60</v>
      </c>
      <c r="AA29" s="2">
        <f>(L29+R29)-Y29-Z29</f>
      </c>
      <c r="AB29" s="2">
        <f>AA29/2</f>
      </c>
      <c r="AC29" s="2">
        <f>AA29/2</f>
      </c>
    </row>
    <row r="30">
      <c r="A30" s="1">
        <v>28</v>
      </c>
      <c r="B30" s="6" t="str">
        <v>李明谦</v>
      </c>
      <c r="C30" s="5" t="str">
        <v>TV1N1603271158647431168</v>
      </c>
      <c r="D30" s="5" t="str">
        <v>中国</v>
      </c>
      <c r="E30" s="5" t="str">
        <v>北京</v>
      </c>
      <c r="F30" s="5" t="str">
        <v>美国</v>
      </c>
      <c r="G30" s="5" t="str">
        <v>商务</v>
      </c>
      <c r="H30" s="5" t="str">
        <v>已预约</v>
      </c>
      <c r="I30" s="34">
        <v>1184</v>
      </c>
      <c r="J30" s="33"/>
      <c r="K30" s="33"/>
      <c r="L30" s="2">
        <v>300</v>
      </c>
      <c r="M30" s="36">
        <v>0</v>
      </c>
      <c r="N30" s="37"/>
      <c r="O30" s="33"/>
      <c r="P30" s="36">
        <v>0</v>
      </c>
      <c r="Q30" s="33"/>
      <c r="R30" s="2">
        <f>M30*1.06</f>
      </c>
      <c r="S30" s="2">
        <f>I30+L30+R30</f>
      </c>
      <c r="T30" s="2">
        <f>I30+(L30+R30)*1.06</f>
      </c>
      <c r="U30" s="2">
        <f>(R30+L30)*0.06</f>
      </c>
      <c r="V30" s="2">
        <f>T30-U30</f>
      </c>
      <c r="W30" s="1">
        <f>I30</f>
      </c>
      <c r="X30" s="2">
        <f>(R30+L30)*1.06</f>
      </c>
      <c r="Y30" s="2">
        <f>P30</f>
      </c>
      <c r="Z30" s="2">
        <v>60</v>
      </c>
      <c r="AA30" s="2">
        <f>(L30+R30)-Y30-Z30</f>
      </c>
      <c r="AB30" s="2">
        <f>AA30/2</f>
      </c>
      <c r="AC30" s="2">
        <f>AA30/2</f>
      </c>
    </row>
    <row r="31">
      <c r="A31" s="1">
        <v>29</v>
      </c>
      <c r="B31" s="6" t="str">
        <v>李玉龙</v>
      </c>
      <c r="C31" s="5" t="str">
        <v>TV1N1602919826509762560</v>
      </c>
      <c r="D31" s="5" t="str">
        <v>中国</v>
      </c>
      <c r="E31" s="5" t="str">
        <v>北京</v>
      </c>
      <c r="F31" s="5" t="str">
        <v>美国</v>
      </c>
      <c r="G31" s="5" t="str">
        <v>商务</v>
      </c>
      <c r="H31" s="5" t="str">
        <v>已预约</v>
      </c>
      <c r="I31" s="34">
        <v>1184</v>
      </c>
      <c r="J31" s="33"/>
      <c r="K31" s="33"/>
      <c r="L31" s="2">
        <v>300</v>
      </c>
      <c r="M31" s="36">
        <v>0</v>
      </c>
      <c r="N31" s="37"/>
      <c r="O31" s="33"/>
      <c r="P31" s="36">
        <v>0</v>
      </c>
      <c r="Q31" s="33"/>
      <c r="R31" s="2">
        <f>M31*1.06</f>
      </c>
      <c r="S31" s="2">
        <f>I31+L31+R31</f>
      </c>
      <c r="T31" s="2">
        <f>I31+(L31+R31)*1.06</f>
      </c>
      <c r="U31" s="2">
        <f>(R31+L31)*0.06</f>
      </c>
      <c r="V31" s="2">
        <f>T31-U31</f>
      </c>
      <c r="W31" s="1">
        <f>I31</f>
      </c>
      <c r="X31" s="2">
        <f>(R31+L31)*1.06</f>
      </c>
      <c r="Y31" s="2">
        <f>P31</f>
      </c>
      <c r="Z31" s="2">
        <v>60</v>
      </c>
      <c r="AA31" s="2">
        <f>(L31+R31)-Y31-Z31</f>
      </c>
      <c r="AB31" s="2">
        <f>AA31/2</f>
      </c>
      <c r="AC31" s="2">
        <f>AA31/2</f>
      </c>
    </row>
    <row r="32">
      <c r="A32" s="1">
        <v>30</v>
      </c>
      <c r="B32" s="6" t="str">
        <v>刘辉</v>
      </c>
      <c r="C32" s="5" t="str">
        <v>TV1N1597971137701765120</v>
      </c>
      <c r="D32" s="5" t="str">
        <v>中国</v>
      </c>
      <c r="E32" s="5" t="str">
        <v>北京</v>
      </c>
      <c r="F32" s="5" t="str">
        <v>美国</v>
      </c>
      <c r="G32" s="5" t="str">
        <v>商务</v>
      </c>
      <c r="H32" s="5" t="str">
        <v>已预约</v>
      </c>
      <c r="I32" s="34">
        <v>1184</v>
      </c>
      <c r="J32" s="33"/>
      <c r="K32" s="33"/>
      <c r="L32" s="2">
        <v>300</v>
      </c>
      <c r="M32" s="36">
        <v>0</v>
      </c>
      <c r="N32" s="37"/>
      <c r="O32" s="33"/>
      <c r="P32" s="36">
        <v>0</v>
      </c>
      <c r="Q32" s="33"/>
      <c r="R32" s="2">
        <f>M32*1.06</f>
      </c>
      <c r="S32" s="2">
        <f>I32+L32+R32</f>
      </c>
      <c r="T32" s="2">
        <f>I32+(L32+R32)*1.06</f>
      </c>
      <c r="U32" s="2">
        <f>(R32+L32)*0.06</f>
      </c>
      <c r="V32" s="2">
        <f>T32-U32</f>
      </c>
      <c r="W32" s="1">
        <f>I32</f>
      </c>
      <c r="X32" s="2">
        <f>(R32+L32)*1.06</f>
      </c>
      <c r="Y32" s="2">
        <f>P32</f>
      </c>
      <c r="Z32" s="2">
        <v>60</v>
      </c>
      <c r="AA32" s="2">
        <f>(L32+R32)-Y32-Z32</f>
      </c>
      <c r="AB32" s="2">
        <f>AA32/2</f>
      </c>
      <c r="AC32" s="2">
        <f>AA32/2</f>
      </c>
    </row>
    <row r="33">
      <c r="A33" s="1">
        <v>31</v>
      </c>
      <c r="B33" s="6" t="str">
        <v>禄馨怡</v>
      </c>
      <c r="C33" s="5" t="str">
        <v>TV1N1602880198343888896</v>
      </c>
      <c r="D33" s="5" t="str">
        <v>中国</v>
      </c>
      <c r="E33" s="5" t="str">
        <v>北京</v>
      </c>
      <c r="F33" s="5" t="str">
        <v>美国</v>
      </c>
      <c r="G33" s="5" t="str">
        <v>商务</v>
      </c>
      <c r="H33" s="5" t="str">
        <v>已预约</v>
      </c>
      <c r="I33" s="34">
        <v>1184</v>
      </c>
      <c r="J33" s="33"/>
      <c r="K33" s="33"/>
      <c r="L33" s="2">
        <v>300</v>
      </c>
      <c r="M33" s="36">
        <v>0</v>
      </c>
      <c r="N33" s="37"/>
      <c r="O33" s="33"/>
      <c r="P33" s="36">
        <v>0</v>
      </c>
      <c r="Q33" s="33"/>
      <c r="R33" s="2">
        <f>M33*1.06</f>
      </c>
      <c r="S33" s="2">
        <f>I33+L33+R33</f>
      </c>
      <c r="T33" s="2">
        <f>I33+(L33+R33)*1.06</f>
      </c>
      <c r="U33" s="2">
        <f>(R33+L33)*0.06</f>
      </c>
      <c r="V33" s="2">
        <f>T33-U33</f>
      </c>
      <c r="W33" s="1">
        <f>I33</f>
      </c>
      <c r="X33" s="2">
        <f>(R33+L33)*1.06</f>
      </c>
      <c r="Y33" s="2">
        <f>P33</f>
      </c>
      <c r="Z33" s="2">
        <v>60</v>
      </c>
      <c r="AA33" s="2">
        <f>(L33+R33)-Y33-Z33</f>
      </c>
      <c r="AB33" s="2">
        <f>AA33/2</f>
      </c>
      <c r="AC33" s="2">
        <f>AA33/2</f>
      </c>
    </row>
    <row r="34">
      <c r="A34" s="1">
        <v>32</v>
      </c>
      <c r="B34" s="6" t="str">
        <v>任贵福</v>
      </c>
      <c r="C34" s="5" t="str">
        <v>TV1N1603665344722604032</v>
      </c>
      <c r="D34" s="5" t="str">
        <v>中国</v>
      </c>
      <c r="E34" s="5" t="str">
        <v>北京</v>
      </c>
      <c r="F34" s="5" t="str">
        <v>美国</v>
      </c>
      <c r="G34" s="5" t="str">
        <v>商务</v>
      </c>
      <c r="H34" s="5" t="str">
        <v>已预约</v>
      </c>
      <c r="I34" s="34">
        <v>1184</v>
      </c>
      <c r="J34" s="33"/>
      <c r="K34" s="33"/>
      <c r="L34" s="2">
        <v>300</v>
      </c>
      <c r="M34" s="36">
        <v>0</v>
      </c>
      <c r="N34" s="37"/>
      <c r="O34" s="33"/>
      <c r="P34" s="36">
        <v>0</v>
      </c>
      <c r="Q34" s="33"/>
      <c r="R34" s="2">
        <f>M34*1.06</f>
      </c>
      <c r="S34" s="2">
        <f>I34+L34+R34</f>
      </c>
      <c r="T34" s="2">
        <f>I34+(L34+R34)*1.06</f>
      </c>
      <c r="U34" s="2">
        <f>(R34+L34)*0.06</f>
      </c>
      <c r="V34" s="2">
        <f>T34-U34</f>
      </c>
      <c r="W34" s="1">
        <f>I34</f>
      </c>
      <c r="X34" s="2">
        <f>(R34+L34)*1.06</f>
      </c>
      <c r="Y34" s="2">
        <f>P34</f>
      </c>
      <c r="Z34" s="2">
        <v>60</v>
      </c>
      <c r="AA34" s="2">
        <f>(L34+R34)-Y34-Z34</f>
      </c>
      <c r="AB34" s="2">
        <f>AA34/2</f>
      </c>
      <c r="AC34" s="2">
        <f>AA34/2</f>
      </c>
    </row>
    <row r="35">
      <c r="A35" s="1">
        <v>33</v>
      </c>
      <c r="B35" s="6" t="str">
        <v>王欢</v>
      </c>
      <c r="C35" s="5" t="str">
        <v>TV1N1603309416995397632</v>
      </c>
      <c r="D35" s="5" t="str">
        <v>中国</v>
      </c>
      <c r="E35" s="5" t="str">
        <v>北京</v>
      </c>
      <c r="F35" s="5"/>
      <c r="G35" s="5" t="str">
        <v>商务</v>
      </c>
      <c r="H35" s="5" t="str">
        <v>已预约</v>
      </c>
      <c r="I35" s="34">
        <v>1184</v>
      </c>
      <c r="J35" s="33"/>
      <c r="K35" s="33"/>
      <c r="L35" s="2">
        <v>300</v>
      </c>
      <c r="M35" s="36">
        <v>0</v>
      </c>
      <c r="N35" s="37"/>
      <c r="O35" s="33"/>
      <c r="P35" s="36">
        <v>0</v>
      </c>
      <c r="Q35" s="33"/>
      <c r="R35" s="2">
        <f>M35*1.06</f>
      </c>
      <c r="S35" s="2">
        <f>I35+L35+R35</f>
      </c>
      <c r="T35" s="2">
        <f>I35+(L35+R35)*1.06</f>
      </c>
      <c r="U35" s="2">
        <f>(R35+L35)*0.06</f>
      </c>
      <c r="V35" s="2">
        <f>T35-U35</f>
      </c>
      <c r="W35" s="1">
        <f>I35</f>
      </c>
      <c r="X35" s="2">
        <f>(R35+L35)*1.06</f>
      </c>
      <c r="Y35" s="2">
        <f>P35</f>
      </c>
      <c r="Z35" s="2">
        <v>60</v>
      </c>
      <c r="AA35" s="2">
        <f>(L35+R35)-Y35-Z35</f>
      </c>
      <c r="AB35" s="2">
        <f>AA35/2</f>
      </c>
      <c r="AC35" s="2">
        <f>AA35/2</f>
      </c>
    </row>
    <row r="36">
      <c r="A36" s="1">
        <v>34</v>
      </c>
      <c r="B36" s="6" t="str">
        <v>王悦姝</v>
      </c>
      <c r="C36" s="5" t="str">
        <v>TV1N1601173437291413504</v>
      </c>
      <c r="D36" s="5" t="str">
        <v>中国</v>
      </c>
      <c r="E36" s="5" t="str">
        <v>北京</v>
      </c>
      <c r="F36" s="5" t="str">
        <v>美国</v>
      </c>
      <c r="G36" s="5" t="str">
        <v>商务</v>
      </c>
      <c r="H36" s="5" t="str">
        <v>已预约</v>
      </c>
      <c r="I36" s="34">
        <v>1184</v>
      </c>
      <c r="J36" s="33"/>
      <c r="K36" s="33"/>
      <c r="L36" s="2">
        <v>300</v>
      </c>
      <c r="M36" s="36">
        <v>0</v>
      </c>
      <c r="N36" s="37"/>
      <c r="O36" s="33"/>
      <c r="P36" s="36">
        <v>0</v>
      </c>
      <c r="Q36" s="33"/>
      <c r="R36" s="2">
        <f>M36*1.06</f>
      </c>
      <c r="S36" s="2">
        <f>I36+L36+R36</f>
      </c>
      <c r="T36" s="2">
        <f>I36+(L36+R36)*1.06</f>
      </c>
      <c r="U36" s="2">
        <f>(R36+L36)*0.06</f>
      </c>
      <c r="V36" s="2">
        <f>T36-U36</f>
      </c>
      <c r="W36" s="1">
        <f>I36</f>
      </c>
      <c r="X36" s="2">
        <f>(R36+L36)*1.06</f>
      </c>
      <c r="Y36" s="2">
        <f>P36</f>
      </c>
      <c r="Z36" s="2">
        <v>60</v>
      </c>
      <c r="AA36" s="2">
        <f>(L36+R36)-Y36-Z36</f>
      </c>
      <c r="AB36" s="2">
        <f>AA36/2</f>
      </c>
      <c r="AC36" s="2">
        <f>AA36/2</f>
      </c>
    </row>
    <row r="37">
      <c r="A37" s="1">
        <v>35</v>
      </c>
      <c r="B37" s="6" t="str">
        <v>王智</v>
      </c>
      <c r="C37" s="5" t="str">
        <v>TV1N1596055356197699584</v>
      </c>
      <c r="D37" s="5" t="str">
        <v>中国</v>
      </c>
      <c r="E37" s="5" t="str">
        <v>北京</v>
      </c>
      <c r="F37" s="5" t="str">
        <v>美国</v>
      </c>
      <c r="G37" s="5" t="str">
        <v>商务</v>
      </c>
      <c r="H37" s="5" t="str">
        <v>已预约</v>
      </c>
      <c r="I37" s="34">
        <v>1184</v>
      </c>
      <c r="J37" s="33"/>
      <c r="K37" s="33"/>
      <c r="L37" s="2">
        <v>300</v>
      </c>
      <c r="M37" s="36">
        <v>0</v>
      </c>
      <c r="N37" s="37"/>
      <c r="O37" s="33"/>
      <c r="P37" s="36">
        <v>0</v>
      </c>
      <c r="Q37" s="33"/>
      <c r="R37" s="2">
        <f>M37*1.06</f>
      </c>
      <c r="S37" s="2">
        <f>I37+L37+R37</f>
      </c>
      <c r="T37" s="2">
        <f>I37+(L37+R37)*1.06</f>
      </c>
      <c r="U37" s="2">
        <f>(R37+L37)*0.06</f>
      </c>
      <c r="V37" s="2">
        <f>T37-U37</f>
      </c>
      <c r="W37" s="1">
        <f>I37</f>
      </c>
      <c r="X37" s="2">
        <f>(R37+L37)*1.06</f>
      </c>
      <c r="Y37" s="2">
        <f>P37</f>
      </c>
      <c r="Z37" s="2">
        <v>60</v>
      </c>
      <c r="AA37" s="2">
        <f>(L37+R37)-Y37-Z37</f>
      </c>
      <c r="AB37" s="2">
        <f>AA37/2</f>
      </c>
      <c r="AC37" s="2">
        <f>AA37/2</f>
      </c>
    </row>
    <row r="38">
      <c r="A38" s="1">
        <v>36</v>
      </c>
      <c r="B38" s="6" t="str">
        <v>吴心昊</v>
      </c>
      <c r="C38" s="5" t="str">
        <v>TV1N1600858737915764736</v>
      </c>
      <c r="D38" s="5" t="str">
        <v>中国</v>
      </c>
      <c r="E38" s="5" t="str">
        <v>北京</v>
      </c>
      <c r="F38" s="5" t="str">
        <v>美国</v>
      </c>
      <c r="G38" s="5" t="str">
        <v>商务</v>
      </c>
      <c r="H38" s="5" t="str">
        <v>已预约</v>
      </c>
      <c r="I38" s="34">
        <v>1184</v>
      </c>
      <c r="J38" s="33"/>
      <c r="K38" s="33"/>
      <c r="L38" s="2">
        <v>300</v>
      </c>
      <c r="M38" s="36">
        <v>0</v>
      </c>
      <c r="N38" s="37"/>
      <c r="O38" s="33"/>
      <c r="P38" s="36">
        <v>0</v>
      </c>
      <c r="Q38" s="33"/>
      <c r="R38" s="2">
        <f>M38*1.06</f>
      </c>
      <c r="S38" s="2">
        <f>I38+L38+R38</f>
      </c>
      <c r="T38" s="2">
        <f>I38+(L38+R38)*1.06</f>
      </c>
      <c r="U38" s="2">
        <f>(R38+L38)*0.06</f>
      </c>
      <c r="V38" s="2">
        <f>T38-U38</f>
      </c>
      <c r="W38" s="1">
        <f>I38</f>
      </c>
      <c r="X38" s="2">
        <f>(R38+L38)*1.06</f>
      </c>
      <c r="Y38" s="2">
        <f>P38</f>
      </c>
      <c r="Z38" s="2">
        <v>60</v>
      </c>
      <c r="AA38" s="2">
        <f>(L38+R38)-Y38-Z38</f>
      </c>
      <c r="AB38" s="2">
        <f>AA38/2</f>
      </c>
      <c r="AC38" s="2">
        <f>AA38/2</f>
      </c>
    </row>
    <row r="39">
      <c r="A39" s="1">
        <v>37</v>
      </c>
      <c r="B39" s="6" t="str">
        <v>许兴华</v>
      </c>
      <c r="C39" s="5" t="str">
        <v>TV1N1600809365240819712</v>
      </c>
      <c r="D39" s="5" t="str">
        <v>中国</v>
      </c>
      <c r="E39" s="5" t="str">
        <v>北京</v>
      </c>
      <c r="F39" s="5" t="str">
        <v>美国</v>
      </c>
      <c r="G39" s="5" t="str">
        <v>商务</v>
      </c>
      <c r="H39" s="5" t="str">
        <v>已预约</v>
      </c>
      <c r="I39" s="34">
        <v>1184</v>
      </c>
      <c r="J39" s="33"/>
      <c r="K39" s="33"/>
      <c r="L39" s="2">
        <v>300</v>
      </c>
      <c r="M39" s="36">
        <v>0</v>
      </c>
      <c r="N39" s="37"/>
      <c r="O39" s="33"/>
      <c r="P39" s="36">
        <v>0</v>
      </c>
      <c r="Q39" s="33"/>
      <c r="R39" s="2">
        <f>M39*1.06</f>
      </c>
      <c r="S39" s="2">
        <f>I39+L39+R39</f>
      </c>
      <c r="T39" s="2">
        <f>I39+(L39+R39)*1.06</f>
      </c>
      <c r="U39" s="2">
        <f>(R39+L39)*0.06</f>
      </c>
      <c r="V39" s="2">
        <f>T39-U39</f>
      </c>
      <c r="W39" s="1">
        <f>I39</f>
      </c>
      <c r="X39" s="2">
        <f>(R39+L39)*1.06</f>
      </c>
      <c r="Y39" s="2">
        <f>P39</f>
      </c>
      <c r="Z39" s="2">
        <v>60</v>
      </c>
      <c r="AA39" s="2">
        <f>(L39+R39)-Y39-Z39</f>
      </c>
      <c r="AB39" s="2">
        <f>AA39/2</f>
      </c>
      <c r="AC39" s="2">
        <f>AA39/2</f>
      </c>
    </row>
    <row r="40">
      <c r="A40" s="1">
        <v>38</v>
      </c>
      <c r="B40" s="6" t="str">
        <v>杨帆</v>
      </c>
      <c r="C40" s="5" t="str">
        <v>TV1N1604766161584443392</v>
      </c>
      <c r="D40" s="5" t="str">
        <v>中国</v>
      </c>
      <c r="E40" s="5" t="str">
        <v>北京</v>
      </c>
      <c r="F40" s="5" t="str">
        <v>美国</v>
      </c>
      <c r="G40" s="5" t="str">
        <v>商务</v>
      </c>
      <c r="H40" s="5" t="str">
        <v>已预约</v>
      </c>
      <c r="I40" s="34">
        <v>1184</v>
      </c>
      <c r="J40" s="33"/>
      <c r="K40" s="33"/>
      <c r="L40" s="2">
        <v>300</v>
      </c>
      <c r="M40" s="36">
        <v>0</v>
      </c>
      <c r="N40" s="37"/>
      <c r="O40" s="33"/>
      <c r="P40" s="36">
        <v>0</v>
      </c>
      <c r="Q40" s="33"/>
      <c r="R40" s="2">
        <f>M40*1.06</f>
      </c>
      <c r="S40" s="2">
        <f>I40+L40+R40</f>
      </c>
      <c r="T40" s="2">
        <f>I40+(L40+R40)*1.06</f>
      </c>
      <c r="U40" s="2">
        <f>(R40+L40)*0.06</f>
      </c>
      <c r="V40" s="2">
        <f>T40-U40</f>
      </c>
      <c r="W40" s="1">
        <f>I40</f>
      </c>
      <c r="X40" s="2">
        <f>(R40+L40)*1.06</f>
      </c>
      <c r="Y40" s="2">
        <f>P40</f>
      </c>
      <c r="Z40" s="2">
        <v>60</v>
      </c>
      <c r="AA40" s="2">
        <f>(L40+R40)-Y40-Z40</f>
      </c>
      <c r="AB40" s="2">
        <f>AA40/2</f>
      </c>
      <c r="AC40" s="2">
        <f>AA40/2</f>
      </c>
    </row>
    <row r="41">
      <c r="A41" s="1">
        <v>39</v>
      </c>
      <c r="B41" s="6" t="str">
        <v>钟乐</v>
      </c>
      <c r="C41" s="5" t="str">
        <v>TV1N1604726487444799488</v>
      </c>
      <c r="D41" s="5" t="str">
        <v>中国</v>
      </c>
      <c r="E41" s="5" t="str">
        <v>北京</v>
      </c>
      <c r="F41" s="5" t="str">
        <v>美国</v>
      </c>
      <c r="G41" s="5" t="str">
        <v>商务</v>
      </c>
      <c r="H41" s="5" t="str">
        <v>已预约</v>
      </c>
      <c r="I41" s="34">
        <v>1184</v>
      </c>
      <c r="J41" s="33"/>
      <c r="K41" s="33"/>
      <c r="L41" s="2">
        <v>300</v>
      </c>
      <c r="M41" s="36">
        <v>0</v>
      </c>
      <c r="N41" s="37"/>
      <c r="O41" s="33"/>
      <c r="P41" s="36">
        <v>0</v>
      </c>
      <c r="Q41" s="33"/>
      <c r="R41" s="2">
        <f>M41*1.06</f>
      </c>
      <c r="S41" s="2">
        <f>I41+L41+R41</f>
      </c>
      <c r="T41" s="2">
        <f>I41+(L41+R41)*1.06</f>
      </c>
      <c r="U41" s="2">
        <f>(R41+L41)*0.06</f>
      </c>
      <c r="V41" s="2">
        <f>T41-U41</f>
      </c>
      <c r="W41" s="1">
        <f>I41</f>
      </c>
      <c r="X41" s="2">
        <f>(R41+L41)*1.06</f>
      </c>
      <c r="Y41" s="2">
        <f>P41</f>
      </c>
      <c r="Z41" s="2">
        <v>60</v>
      </c>
      <c r="AA41" s="2">
        <f>(L41+R41)-Y41-Z41</f>
      </c>
      <c r="AB41" s="2">
        <f>AA41/2</f>
      </c>
      <c r="AC41" s="2">
        <f>AA41/2</f>
      </c>
    </row>
    <row r="42">
      <c r="A42" s="1">
        <v>40</v>
      </c>
      <c r="B42" s="6" t="str">
        <v>周高歌</v>
      </c>
      <c r="C42" s="5" t="str">
        <v>TV1N1582968526564032512</v>
      </c>
      <c r="D42" s="5" t="str">
        <v>中国</v>
      </c>
      <c r="E42" s="5" t="str">
        <v>北京</v>
      </c>
      <c r="F42" s="5" t="str">
        <v>美国</v>
      </c>
      <c r="G42" s="5" t="str">
        <v>商务</v>
      </c>
      <c r="H42" s="5" t="str">
        <v>已预约</v>
      </c>
      <c r="I42" s="34">
        <v>1184</v>
      </c>
      <c r="J42" s="33"/>
      <c r="K42" s="33"/>
      <c r="L42" s="2">
        <v>300</v>
      </c>
      <c r="M42" s="36">
        <v>0</v>
      </c>
      <c r="N42" s="37"/>
      <c r="O42" s="33"/>
      <c r="P42" s="36">
        <v>0</v>
      </c>
      <c r="Q42" s="33"/>
      <c r="R42" s="2">
        <f>M42*1.06</f>
      </c>
      <c r="S42" s="2">
        <f>I42+L42+R42</f>
      </c>
      <c r="T42" s="2">
        <f>I42+(L42+R42)*1.06</f>
      </c>
      <c r="U42" s="2">
        <f>(R42+L42)*0.06</f>
      </c>
      <c r="V42" s="2">
        <f>T42-U42</f>
      </c>
      <c r="W42" s="1">
        <f>I42</f>
      </c>
      <c r="X42" s="2">
        <f>(R42+L42)*1.06</f>
      </c>
      <c r="Y42" s="2">
        <f>P42</f>
      </c>
      <c r="Z42" s="2">
        <v>60</v>
      </c>
      <c r="AA42" s="2">
        <f>(L42+R42)-Y42-Z42</f>
      </c>
      <c r="AB42" s="2">
        <f>AA42/2</f>
      </c>
      <c r="AC42" s="2">
        <f>AA42/2</f>
      </c>
    </row>
    <row r="43">
      <c r="A43" s="1">
        <v>41</v>
      </c>
      <c r="B43" s="6" t="str">
        <v>何冠乔</v>
      </c>
      <c r="C43" s="5" t="str">
        <v>TV1N1602942045810180096</v>
      </c>
      <c r="D43" s="5" t="str">
        <v>中国</v>
      </c>
      <c r="E43" s="5" t="str">
        <v>北京</v>
      </c>
      <c r="F43" s="5" t="str">
        <v>美国</v>
      </c>
      <c r="G43" s="5" t="str">
        <v>商务</v>
      </c>
      <c r="H43" s="5" t="str">
        <v>已预约</v>
      </c>
      <c r="I43" s="34">
        <v>1184</v>
      </c>
      <c r="J43" s="33"/>
      <c r="K43" s="33"/>
      <c r="L43" s="2">
        <v>300</v>
      </c>
      <c r="M43" s="36">
        <v>0</v>
      </c>
      <c r="N43" s="37"/>
      <c r="O43" s="33"/>
      <c r="P43" s="36">
        <v>0</v>
      </c>
      <c r="Q43" s="33"/>
      <c r="R43" s="2">
        <f>M43*1.06</f>
      </c>
      <c r="S43" s="2">
        <f>I43+L43+R43</f>
      </c>
      <c r="T43" s="2">
        <f>I43+(L43+R43)*1.06</f>
      </c>
      <c r="U43" s="2">
        <f>(R43+L43)*0.06</f>
      </c>
      <c r="V43" s="2">
        <f>T43-U43</f>
      </c>
      <c r="W43" s="1">
        <f>I43</f>
      </c>
      <c r="X43" s="2">
        <f>(R43+L43)*1.06</f>
      </c>
      <c r="Y43" s="2">
        <f>P43</f>
      </c>
      <c r="Z43" s="2">
        <v>60</v>
      </c>
      <c r="AA43" s="2">
        <f>(L43+R43)-Y43-Z43</f>
      </c>
      <c r="AB43" s="2">
        <f>AA43/2</f>
      </c>
      <c r="AC43" s="2">
        <f>AA43/2</f>
      </c>
    </row>
    <row r="44">
      <c r="A44" s="1">
        <v>42</v>
      </c>
      <c r="B44" s="6" t="str">
        <v>龙达</v>
      </c>
      <c r="C44" s="5" t="str">
        <v>TV1N1602942045810180096</v>
      </c>
      <c r="D44" s="5" t="str">
        <v>中国</v>
      </c>
      <c r="E44" s="5" t="str">
        <v>北京</v>
      </c>
      <c r="F44" s="5" t="str">
        <v>美国</v>
      </c>
      <c r="G44" s="5" t="str">
        <v>商务</v>
      </c>
      <c r="H44" s="5" t="str">
        <v>已预约</v>
      </c>
      <c r="I44" s="34">
        <v>1184</v>
      </c>
      <c r="J44" s="33"/>
      <c r="K44" s="33"/>
      <c r="L44" s="2">
        <v>300</v>
      </c>
      <c r="M44" s="36">
        <v>0</v>
      </c>
      <c r="N44" s="37"/>
      <c r="O44" s="33"/>
      <c r="P44" s="36">
        <v>0</v>
      </c>
      <c r="Q44" s="33"/>
      <c r="R44" s="2">
        <f>M44*1.06</f>
      </c>
      <c r="S44" s="2">
        <f>I44+L44+R44</f>
      </c>
      <c r="T44" s="2">
        <f>I44+(L44+R44)*1.06</f>
      </c>
      <c r="U44" s="2">
        <f>(R44+L44)*0.06</f>
      </c>
      <c r="V44" s="2">
        <f>T44-U44</f>
      </c>
      <c r="W44" s="1">
        <f>I44</f>
      </c>
      <c r="X44" s="2">
        <f>(R44+L44)*1.06</f>
      </c>
      <c r="Y44" s="2">
        <f>P44</f>
      </c>
      <c r="Z44" s="2">
        <v>60</v>
      </c>
      <c r="AA44" s="2">
        <f>(L44+R44)-Y44-Z44</f>
      </c>
      <c r="AB44" s="2">
        <f>AA44/2</f>
      </c>
      <c r="AC44" s="2">
        <f>AA44/2</f>
      </c>
    </row>
    <row r="45">
      <c r="A45" s="1">
        <v>43</v>
      </c>
      <c r="B45" s="6" t="str">
        <v>王荟镔</v>
      </c>
      <c r="C45" s="5" t="str">
        <v>TV1N1607968905405566976</v>
      </c>
      <c r="D45" s="5" t="str">
        <v>中国</v>
      </c>
      <c r="E45" s="5" t="str">
        <v>北京</v>
      </c>
      <c r="F45" s="5" t="str">
        <v>美国</v>
      </c>
      <c r="G45" s="5" t="str">
        <v>商务</v>
      </c>
      <c r="H45" s="5" t="str">
        <v>已预约</v>
      </c>
      <c r="I45" s="34">
        <v>1184</v>
      </c>
      <c r="J45" s="33"/>
      <c r="K45" s="33"/>
      <c r="L45" s="2">
        <v>300</v>
      </c>
      <c r="M45" s="36">
        <v>0</v>
      </c>
      <c r="N45" s="37"/>
      <c r="O45" s="33"/>
      <c r="P45" s="36">
        <v>0</v>
      </c>
      <c r="Q45" s="33"/>
      <c r="R45" s="2">
        <f>M45*1.06</f>
      </c>
      <c r="S45" s="2">
        <f>I45+L45+R45</f>
      </c>
      <c r="T45" s="2">
        <f>I45+(L45+R45)*1.06</f>
      </c>
      <c r="U45" s="2">
        <f>(R45+L45)*0.06</f>
      </c>
      <c r="V45" s="2">
        <f>T45-U45</f>
      </c>
      <c r="W45" s="1">
        <f>I45</f>
      </c>
      <c r="X45" s="2">
        <f>(R45+L45)*1.06</f>
      </c>
      <c r="Y45" s="2">
        <f>P45</f>
      </c>
      <c r="Z45" s="2">
        <v>60</v>
      </c>
      <c r="AA45" s="2">
        <f>(L45+R45)-Y45-Z45</f>
      </c>
      <c r="AB45" s="2">
        <f>AA45/2</f>
      </c>
      <c r="AC45" s="2">
        <f>AA45/2</f>
      </c>
    </row>
    <row r="46">
      <c r="A46" s="1">
        <v>44</v>
      </c>
      <c r="B46" s="6" t="str">
        <v>肖雯</v>
      </c>
      <c r="C46" s="5" t="str">
        <v>TV1N1607589867532939264</v>
      </c>
      <c r="D46" s="5" t="str">
        <v>中国</v>
      </c>
      <c r="E46" s="5" t="str">
        <v>北京</v>
      </c>
      <c r="F46" s="5" t="str">
        <v>美国</v>
      </c>
      <c r="G46" s="5" t="str">
        <v>商务</v>
      </c>
      <c r="H46" s="5" t="str">
        <v>已预约</v>
      </c>
      <c r="I46" s="34">
        <v>1184</v>
      </c>
      <c r="J46" s="33"/>
      <c r="K46" s="33"/>
      <c r="L46" s="2">
        <v>300</v>
      </c>
      <c r="M46" s="36">
        <v>0</v>
      </c>
      <c r="N46" s="37"/>
      <c r="O46" s="33"/>
      <c r="P46" s="36">
        <v>0</v>
      </c>
      <c r="Q46" s="33"/>
      <c r="R46" s="2">
        <f>M46*1.06</f>
      </c>
      <c r="S46" s="2">
        <f>I46+L46+R46</f>
      </c>
      <c r="T46" s="2">
        <f>I46+(L46+R46)*1.06</f>
      </c>
      <c r="U46" s="2">
        <f>(R46+L46)*0.06</f>
      </c>
      <c r="V46" s="2">
        <f>T46-U46</f>
      </c>
      <c r="W46" s="1">
        <f>I46</f>
      </c>
      <c r="X46" s="2">
        <f>(R46+L46)*1.06</f>
      </c>
      <c r="Y46" s="2">
        <f>P46</f>
      </c>
      <c r="Z46" s="2">
        <v>60</v>
      </c>
      <c r="AA46" s="2">
        <f>(L46+R46)-Y46-Z46</f>
      </c>
      <c r="AB46" s="2">
        <f>AA46/2</f>
      </c>
      <c r="AC46" s="2">
        <f>AA46/2</f>
      </c>
    </row>
    <row r="47">
      <c r="A47" s="1">
        <v>45</v>
      </c>
      <c r="B47" s="6" t="str">
        <v>张文杰</v>
      </c>
      <c r="C47" s="5" t="str">
        <v>TV1N1592514189258469376</v>
      </c>
      <c r="D47" s="5" t="str">
        <v>中国</v>
      </c>
      <c r="E47" s="5" t="str">
        <v>北京</v>
      </c>
      <c r="F47" s="5" t="str">
        <v>美国</v>
      </c>
      <c r="G47" s="5" t="str">
        <v>商务</v>
      </c>
      <c r="H47" s="5" t="str">
        <v>已预约</v>
      </c>
      <c r="I47" s="34">
        <v>1184</v>
      </c>
      <c r="J47" s="33"/>
      <c r="K47" s="33"/>
      <c r="L47" s="2">
        <v>300</v>
      </c>
      <c r="M47" s="36">
        <v>0</v>
      </c>
      <c r="N47" s="37"/>
      <c r="O47" s="33"/>
      <c r="P47" s="36">
        <v>0</v>
      </c>
      <c r="Q47" s="33"/>
      <c r="R47" s="2">
        <f>M47*1.06</f>
      </c>
      <c r="S47" s="2">
        <f>I47+L47+R47</f>
      </c>
      <c r="T47" s="2">
        <f>I47+(L47+R47)*1.06</f>
      </c>
      <c r="U47" s="2">
        <f>(R47+L47)*0.06</f>
      </c>
      <c r="V47" s="2">
        <f>T47-U47</f>
      </c>
      <c r="W47" s="1">
        <f>I47</f>
      </c>
      <c r="X47" s="2">
        <f>(R47+L47)*1.06</f>
      </c>
      <c r="Y47" s="2">
        <f>P47</f>
      </c>
      <c r="Z47" s="2">
        <v>60</v>
      </c>
      <c r="AA47" s="2">
        <f>(L47+R47)-Y47-Z47</f>
      </c>
      <c r="AB47" s="2">
        <f>AA47/2</f>
      </c>
      <c r="AC47" s="2">
        <f>AA47/2</f>
      </c>
    </row>
    <row r="48">
      <c r="A48" s="1">
        <v>46</v>
      </c>
      <c r="B48" s="6" t="str">
        <v>陈伟君</v>
      </c>
      <c r="C48" s="5" t="str">
        <v>TV1N1604688776403038208</v>
      </c>
      <c r="D48" s="5" t="str">
        <v>中国</v>
      </c>
      <c r="E48" s="5" t="str">
        <v>北京</v>
      </c>
      <c r="F48" s="5" t="str">
        <v>法国</v>
      </c>
      <c r="G48" s="5" t="str">
        <v>商务</v>
      </c>
      <c r="H48" s="5" t="str">
        <v>受理中</v>
      </c>
      <c r="I48" s="34">
        <v>594</v>
      </c>
      <c r="J48" s="33"/>
      <c r="K48" s="33"/>
      <c r="L48" s="2">
        <v>300</v>
      </c>
      <c r="M48" s="36">
        <v>743</v>
      </c>
      <c r="N48" s="37" t="str">
        <v>交通费17+签证中心服务费726</v>
      </c>
      <c r="O48" s="33"/>
      <c r="P48" s="36">
        <v>743</v>
      </c>
      <c r="Q48" s="33"/>
      <c r="R48" s="2">
        <f>M48*1.06</f>
      </c>
      <c r="S48" s="2">
        <f>I48+L48+R48</f>
      </c>
      <c r="T48" s="2">
        <f>I48+(L48+R48)*1.06</f>
      </c>
      <c r="U48" s="2">
        <f>(R48+L48)*0.06</f>
      </c>
      <c r="V48" s="2">
        <f>T48-U48</f>
      </c>
      <c r="W48" s="1">
        <f>I48</f>
      </c>
      <c r="X48" s="2">
        <f>(R48+L48)*1.06</f>
      </c>
      <c r="Y48" s="2">
        <f>P48</f>
      </c>
      <c r="Z48" s="2">
        <v>60</v>
      </c>
      <c r="AA48" s="2">
        <f>(L48+R48)-Y48-Z48</f>
      </c>
      <c r="AB48" s="2">
        <f>AA48/2</f>
      </c>
      <c r="AC48" s="2">
        <f>AA48/2</f>
      </c>
    </row>
    <row r="49">
      <c r="A49" s="1">
        <v>47</v>
      </c>
      <c r="B49" s="6" t="str">
        <v>汤大海</v>
      </c>
      <c r="C49" s="5" t="str">
        <v>TV1N1601087520828600320</v>
      </c>
      <c r="D49" s="5" t="str">
        <v>中国</v>
      </c>
      <c r="E49" s="5" t="str">
        <v>北京</v>
      </c>
      <c r="F49" s="5" t="str">
        <v>法国</v>
      </c>
      <c r="G49" s="5" t="str">
        <v>商务</v>
      </c>
      <c r="H49" s="5" t="str">
        <v>已预约</v>
      </c>
      <c r="I49" s="34">
        <v>594</v>
      </c>
      <c r="J49" s="33"/>
      <c r="K49" s="33"/>
      <c r="L49" s="2">
        <v>300</v>
      </c>
      <c r="M49" s="36">
        <v>348</v>
      </c>
      <c r="N49" s="37" t="str">
        <v>交通费32+签证中心服务费316</v>
      </c>
      <c r="O49" s="33"/>
      <c r="P49" s="36">
        <v>348</v>
      </c>
      <c r="Q49" s="33"/>
      <c r="R49" s="2">
        <f>M49*1.06</f>
      </c>
      <c r="S49" s="2">
        <f>I49+L49+R49</f>
      </c>
      <c r="T49" s="2">
        <f>I49+(L49+R49)*1.06</f>
      </c>
      <c r="U49" s="2">
        <f>(R49+L49)*0.06</f>
      </c>
      <c r="V49" s="2">
        <f>T49-U49</f>
      </c>
      <c r="W49" s="1">
        <f>I49</f>
      </c>
      <c r="X49" s="2">
        <f>(R49+L49)*1.06</f>
      </c>
      <c r="Y49" s="2">
        <f>P49</f>
      </c>
      <c r="Z49" s="2">
        <v>60</v>
      </c>
      <c r="AA49" s="2">
        <f>(L49+R49)-Y49-Z49</f>
      </c>
      <c r="AB49" s="2">
        <f>AA49/2</f>
      </c>
      <c r="AC49" s="2">
        <f>AA49/2</f>
      </c>
    </row>
    <row r="50">
      <c r="A50" s="1">
        <v>48</v>
      </c>
      <c r="B50" s="6" t="str">
        <v>张紫荆</v>
      </c>
      <c r="C50" s="5" t="str">
        <v>TV1N1607609023049383936</v>
      </c>
      <c r="D50" s="5" t="str">
        <v>中国</v>
      </c>
      <c r="E50" s="5" t="str">
        <v>北京</v>
      </c>
      <c r="F50" s="5" t="str">
        <v>法国</v>
      </c>
      <c r="G50" s="5" t="str">
        <v>商务</v>
      </c>
      <c r="H50" s="5" t="str">
        <v>受理中</v>
      </c>
      <c r="I50" s="34">
        <v>594</v>
      </c>
      <c r="J50" s="33"/>
      <c r="K50" s="33"/>
      <c r="L50" s="2">
        <v>300</v>
      </c>
      <c r="M50" s="36">
        <v>372.9</v>
      </c>
      <c r="N50" s="37" t="str">
        <v>交通费26.9+签证中心服务费346</v>
      </c>
      <c r="O50" s="33"/>
      <c r="P50" s="36">
        <v>372.9</v>
      </c>
      <c r="Q50" s="33"/>
      <c r="R50" s="2">
        <f>M50*1.06</f>
      </c>
      <c r="S50" s="2">
        <f>I50+L50+R50</f>
      </c>
      <c r="T50" s="2">
        <f>I50+(L50+R50)*1.06</f>
      </c>
      <c r="U50" s="2">
        <f>(R50+L50)*0.06</f>
      </c>
      <c r="V50" s="2">
        <f>T50-U50</f>
      </c>
      <c r="W50" s="1">
        <f>I50</f>
      </c>
      <c r="X50" s="2">
        <f>(R50+L50)*1.06</f>
      </c>
      <c r="Y50" s="2">
        <f>P50</f>
      </c>
      <c r="Z50" s="2">
        <v>60</v>
      </c>
      <c r="AA50" s="2">
        <f>(L50+R50)-Y50-Z50</f>
      </c>
      <c r="AB50" s="2">
        <f>AA50/2</f>
      </c>
      <c r="AC50" s="2">
        <f>AA50/2</f>
      </c>
    </row>
    <row r="51">
      <c r="A51" s="1">
        <v>49</v>
      </c>
      <c r="B51" s="6" t="str">
        <v>武文龙</v>
      </c>
      <c r="C51" s="5" t="str">
        <v>TV1N1607622620664229888</v>
      </c>
      <c r="D51" s="5" t="str">
        <v>中国</v>
      </c>
      <c r="E51" s="5" t="str">
        <v>北京</v>
      </c>
      <c r="F51" s="5" t="str">
        <v>法国</v>
      </c>
      <c r="G51" s="5" t="str">
        <v>商务</v>
      </c>
      <c r="H51" s="5" t="str">
        <v>受理中</v>
      </c>
      <c r="I51" s="34">
        <v>594</v>
      </c>
      <c r="J51" s="33"/>
      <c r="K51" s="33"/>
      <c r="L51" s="2">
        <v>300</v>
      </c>
      <c r="M51" s="36">
        <v>333</v>
      </c>
      <c r="N51" s="37" t="str">
        <v>交通费17+签证中心服务费316</v>
      </c>
      <c r="O51" s="33"/>
      <c r="P51" s="36">
        <v>333</v>
      </c>
      <c r="Q51" s="33"/>
      <c r="R51" s="2">
        <f>M51*1.06</f>
      </c>
      <c r="S51" s="2">
        <f>I51+L51+R51</f>
      </c>
      <c r="T51" s="2">
        <f>I51+(L51+R51)*1.06</f>
      </c>
      <c r="U51" s="2">
        <f>(R51+L51)*0.06</f>
      </c>
      <c r="V51" s="2">
        <f>T51-U51</f>
      </c>
      <c r="W51" s="1">
        <f>I51</f>
      </c>
      <c r="X51" s="2">
        <f>(R51+L51)*1.06</f>
      </c>
      <c r="Y51" s="2">
        <f>P51</f>
      </c>
      <c r="Z51" s="2">
        <v>60</v>
      </c>
      <c r="AA51" s="2">
        <f>(L51+R51)-Y51-Z51</f>
      </c>
      <c r="AB51" s="2">
        <f>AA51/2</f>
      </c>
      <c r="AC51" s="2">
        <f>AA51/2</f>
      </c>
    </row>
    <row customHeight="true" ht="19" r="52">
      <c r="A52" s="1">
        <v>50</v>
      </c>
      <c r="B52" s="6" t="str">
        <v>邱文涛</v>
      </c>
      <c r="C52" s="5" t="str">
        <v>TV1N1605486053862514688</v>
      </c>
      <c r="D52" s="5" t="str">
        <v>中国</v>
      </c>
      <c r="E52" s="5" t="str">
        <v>杭州</v>
      </c>
      <c r="F52" s="5" t="str">
        <v>英国</v>
      </c>
      <c r="G52" s="5" t="str">
        <v>商务</v>
      </c>
      <c r="H52" s="5" t="str">
        <v>已预约</v>
      </c>
      <c r="I52" s="34">
        <v>0</v>
      </c>
      <c r="J52" s="33"/>
      <c r="K52" s="33"/>
      <c r="L52" s="2">
        <v>0</v>
      </c>
      <c r="M52" s="36">
        <v>575</v>
      </c>
      <c r="N52" s="37" t="str">
        <v>借护照</v>
      </c>
      <c r="O52" s="33"/>
      <c r="P52" s="36">
        <v>575</v>
      </c>
      <c r="Q52" s="33"/>
      <c r="R52" s="2">
        <f>M52*1.06</f>
      </c>
      <c r="S52" s="2">
        <f>I52+L52+R52</f>
      </c>
      <c r="T52" s="2">
        <f>I52+(L52+R52)*1.06</f>
      </c>
      <c r="U52" s="2">
        <f>(R52+L52)*0.06</f>
      </c>
      <c r="V52" s="2">
        <f>T52-U52</f>
      </c>
      <c r="W52" s="1">
        <f>I52</f>
      </c>
      <c r="X52" s="2">
        <f>(R52+L52)*1.06</f>
      </c>
      <c r="Y52" s="2">
        <f>P52</f>
      </c>
      <c r="Z52" s="2">
        <v>0</v>
      </c>
      <c r="AA52" s="2">
        <f>(L52+R52)-Y52-Z52</f>
      </c>
      <c r="AB52" s="2">
        <f>AA52/2</f>
      </c>
      <c r="AC52" s="2">
        <f>AA52/2</f>
      </c>
    </row>
    <row customHeight="true" ht="19" r="53">
      <c r="A53" s="1">
        <v>51</v>
      </c>
      <c r="B53" s="6" t="str">
        <v>周橼媛</v>
      </c>
      <c r="C53" s="5" t="str">
        <v>TV1N1605829689586315264</v>
      </c>
      <c r="D53" s="5" t="str">
        <v>中国</v>
      </c>
      <c r="E53" s="5" t="str">
        <v>北京</v>
      </c>
      <c r="F53" s="5" t="str">
        <v>英国</v>
      </c>
      <c r="G53" s="5" t="str">
        <v>商务</v>
      </c>
      <c r="H53" s="5" t="str">
        <v>已预约</v>
      </c>
      <c r="I53" s="34">
        <v>0</v>
      </c>
      <c r="J53" s="33"/>
      <c r="K53" s="33"/>
      <c r="L53" s="2">
        <v>0</v>
      </c>
      <c r="M53" s="36">
        <v>575</v>
      </c>
      <c r="N53" s="37" t="str">
        <v>借护照</v>
      </c>
      <c r="O53" s="33"/>
      <c r="P53" s="36">
        <v>575</v>
      </c>
      <c r="Q53" s="33"/>
      <c r="R53" s="2">
        <f>M53*1.06</f>
      </c>
      <c r="S53" s="2">
        <f>I53+L53+R53</f>
      </c>
      <c r="T53" s="2">
        <f>I53+(L53+R53)*1.06</f>
      </c>
      <c r="U53" s="2">
        <f>(R53+L53)*0.06</f>
      </c>
      <c r="V53" s="2">
        <f>T53-U53</f>
      </c>
      <c r="W53" s="1">
        <f>I53</f>
      </c>
      <c r="X53" s="2">
        <f>(R53+L53)*1.06</f>
      </c>
      <c r="Y53" s="2">
        <f>P53</f>
      </c>
      <c r="Z53" s="2">
        <v>0</v>
      </c>
      <c r="AA53" s="2">
        <f>(L53+R53)-Y53-Z53</f>
      </c>
      <c r="AB53" s="2">
        <f>AA53/2</f>
      </c>
      <c r="AC53" s="2">
        <f>AA53/2</f>
      </c>
    </row>
    <row r="54">
      <c r="A54" s="1">
        <v>52</v>
      </c>
      <c r="B54" s="6" t="str">
        <v>申剑宇</v>
      </c>
      <c r="C54" s="5" t="str">
        <v>TV1N1600076919813836800</v>
      </c>
      <c r="D54" s="5" t="str">
        <v>中国</v>
      </c>
      <c r="E54" s="5" t="str">
        <v>北京</v>
      </c>
      <c r="F54" s="5" t="str">
        <v>英国</v>
      </c>
      <c r="G54" s="5" t="str">
        <v>商务</v>
      </c>
      <c r="H54" s="5" t="str">
        <v>已预约</v>
      </c>
      <c r="I54" s="34">
        <v>873</v>
      </c>
      <c r="J54" s="33"/>
      <c r="K54" s="33"/>
      <c r="L54" s="2">
        <v>400</v>
      </c>
      <c r="M54" s="36">
        <v>0</v>
      </c>
      <c r="N54" s="37"/>
      <c r="O54" s="33"/>
      <c r="P54" s="36">
        <v>0</v>
      </c>
      <c r="Q54" s="33"/>
      <c r="R54" s="2">
        <f>M54*1.06</f>
      </c>
      <c r="S54" s="2">
        <f>I54+L54+R54</f>
      </c>
      <c r="T54" s="2">
        <f>I54+(L54+R54)*1.06</f>
      </c>
      <c r="U54" s="2">
        <f>(R54+L54)*0.06</f>
      </c>
      <c r="V54" s="2">
        <f>T54-U54</f>
      </c>
      <c r="W54" s="1">
        <f>I54</f>
      </c>
      <c r="X54" s="2">
        <f>(R54+L54)*1.06</f>
      </c>
      <c r="Y54" s="2">
        <f>P54</f>
      </c>
      <c r="Z54" s="2">
        <v>60</v>
      </c>
      <c r="AA54" s="2">
        <f>(L54+R54)-Y54-Z54</f>
      </c>
      <c r="AB54" s="2">
        <f>AA54/2</f>
      </c>
      <c r="AC54" s="2">
        <f>AA54/2</f>
      </c>
    </row>
    <row r="55">
      <c r="A55" s="1">
        <v>53</v>
      </c>
      <c r="B55" s="6" t="str">
        <v>石彬（5日加急）</v>
      </c>
      <c r="C55" s="5" t="str">
        <v>TV1N1602205342933893120</v>
      </c>
      <c r="D55" s="5" t="str">
        <v>中国</v>
      </c>
      <c r="E55" s="5" t="str">
        <v>深圳</v>
      </c>
      <c r="F55" s="5" t="str">
        <v>英国</v>
      </c>
      <c r="G55" s="5" t="str">
        <v>商务</v>
      </c>
      <c r="H55" s="5" t="str">
        <v>已预约</v>
      </c>
      <c r="I55" s="34">
        <v>873</v>
      </c>
      <c r="J55" s="33"/>
      <c r="K55" s="33"/>
      <c r="L55" s="2">
        <v>400</v>
      </c>
      <c r="M55" s="36">
        <v>2254</v>
      </c>
      <c r="N55" s="37" t="str">
        <v>快递费92+加急2162</v>
      </c>
      <c r="O55" s="33"/>
      <c r="P55" s="36">
        <v>2254</v>
      </c>
      <c r="Q55" s="33"/>
      <c r="R55" s="2">
        <f>M55*1.06</f>
      </c>
      <c r="S55" s="2">
        <f>I55+L55+R55</f>
      </c>
      <c r="T55" s="2">
        <f>I55+(L55+R55)*1.06</f>
      </c>
      <c r="U55" s="2">
        <f>(R55+L55)*0.06</f>
      </c>
      <c r="V55" s="2">
        <f>T55-U55</f>
      </c>
      <c r="W55" s="1">
        <f>I55</f>
      </c>
      <c r="X55" s="2">
        <f>(R55+L55)*1.06</f>
      </c>
      <c r="Y55" s="2">
        <f>P55</f>
      </c>
      <c r="Z55" s="2">
        <v>60</v>
      </c>
      <c r="AA55" s="2">
        <f>(L55+R55)-Y55-Z55</f>
      </c>
      <c r="AB55" s="2">
        <f>AA55/2</f>
      </c>
      <c r="AC55" s="2">
        <f>AA55/2</f>
      </c>
    </row>
    <row r="56">
      <c r="A56" s="1">
        <v>54</v>
      </c>
      <c r="B56" s="6" t="str">
        <v>邢大阳</v>
      </c>
      <c r="C56" s="5" t="str">
        <v>TV1N1597462231716044800</v>
      </c>
      <c r="D56" s="5" t="str">
        <v>中国</v>
      </c>
      <c r="E56" s="5" t="str">
        <v>北京</v>
      </c>
      <c r="F56" s="5" t="str">
        <v>法国</v>
      </c>
      <c r="G56" s="5" t="str">
        <v>商务</v>
      </c>
      <c r="H56" s="5" t="str">
        <v>已预约</v>
      </c>
      <c r="I56" s="34">
        <v>0</v>
      </c>
      <c r="J56" s="33"/>
      <c r="K56" s="33"/>
      <c r="L56" s="2">
        <v>300</v>
      </c>
      <c r="M56" s="36">
        <v>18</v>
      </c>
      <c r="N56" s="37" t="str">
        <v>快递费</v>
      </c>
      <c r="O56" s="33"/>
      <c r="P56" s="36">
        <v>18</v>
      </c>
      <c r="Q56" s="33"/>
      <c r="R56" s="2">
        <f>M56*1.06</f>
      </c>
      <c r="S56" s="2">
        <f>I56+L56+R56</f>
      </c>
      <c r="T56" s="2">
        <f>I56+(L56+R56)*1.06</f>
      </c>
      <c r="U56" s="2">
        <f>(R56+L56)*0.06</f>
      </c>
      <c r="V56" s="2">
        <f>T56-U56</f>
      </c>
      <c r="W56" s="1">
        <f>I56</f>
      </c>
      <c r="X56" s="2">
        <f>(R56+L56)*1.06</f>
      </c>
      <c r="Y56" s="2">
        <f>P56</f>
      </c>
      <c r="Z56" s="2">
        <v>0</v>
      </c>
      <c r="AA56" s="2">
        <f>(L56+R56)-Y56-Z56</f>
      </c>
      <c r="AB56" s="2">
        <f>AA56/2</f>
      </c>
      <c r="AC56" s="2">
        <f>AA56/2</f>
      </c>
    </row>
    <row r="57">
      <c r="A57" s="1">
        <v>55</v>
      </c>
      <c r="B57" s="6" t="str">
        <v>张晓坤</v>
      </c>
      <c r="C57" s="5" t="str">
        <v>TV1N1607647490059886592</v>
      </c>
      <c r="D57" s="5" t="str">
        <v>中国</v>
      </c>
      <c r="E57" s="5" t="str">
        <v>北京</v>
      </c>
      <c r="F57" s="5" t="str">
        <v>法国</v>
      </c>
      <c r="G57" s="5" t="str">
        <v>商务</v>
      </c>
      <c r="H57" s="5" t="str">
        <v>已预约</v>
      </c>
      <c r="I57" s="34">
        <v>0</v>
      </c>
      <c r="J57" s="33"/>
      <c r="K57" s="33"/>
      <c r="L57" s="2">
        <v>300</v>
      </c>
      <c r="M57" s="36">
        <v>0</v>
      </c>
      <c r="N57" s="37"/>
      <c r="O57" s="33"/>
      <c r="P57" s="36">
        <v>0</v>
      </c>
      <c r="Q57" s="33"/>
      <c r="R57" s="2">
        <f>M57*1.06</f>
      </c>
      <c r="S57" s="2">
        <f>I57+L57+R57</f>
      </c>
      <c r="T57" s="2">
        <f>I57+(L57+R57)*1.06</f>
      </c>
      <c r="U57" s="2">
        <f>(R57+L57)*0.06</f>
      </c>
      <c r="V57" s="2">
        <f>T57-U57</f>
      </c>
      <c r="W57" s="1">
        <f>I57</f>
      </c>
      <c r="X57" s="2">
        <f>(R57+L57)*1.06</f>
      </c>
      <c r="Y57" s="2">
        <f>P57</f>
      </c>
      <c r="Z57" s="2">
        <v>0</v>
      </c>
      <c r="AA57" s="2">
        <f>(L57+R57)-Y57-Z57</f>
      </c>
      <c r="AB57" s="2">
        <f>AA57/2</f>
      </c>
      <c r="AC57" s="2">
        <f>AA57/2</f>
      </c>
    </row>
    <row r="58">
      <c r="A58" s="1">
        <v>56</v>
      </c>
      <c r="B58" s="6" t="str">
        <v>石书豪</v>
      </c>
      <c r="C58" s="5" t="str">
        <v>TV1N1608036832586629120</v>
      </c>
      <c r="D58" s="5" t="str">
        <v>中国</v>
      </c>
      <c r="E58" s="5" t="str">
        <v>北京</v>
      </c>
      <c r="F58" s="5" t="str">
        <v>法国</v>
      </c>
      <c r="G58" s="5" t="str">
        <v>商务</v>
      </c>
      <c r="H58" s="5" t="str">
        <v>已预约</v>
      </c>
      <c r="I58" s="34">
        <v>0</v>
      </c>
      <c r="J58" s="33"/>
      <c r="K58" s="33"/>
      <c r="L58" s="2">
        <v>300</v>
      </c>
      <c r="M58" s="36">
        <v>0</v>
      </c>
      <c r="N58" s="37"/>
      <c r="O58" s="33"/>
      <c r="P58" s="36">
        <v>0</v>
      </c>
      <c r="Q58" s="33"/>
      <c r="R58" s="2">
        <f>M58*1.06</f>
      </c>
      <c r="S58" s="2">
        <f>I58+L58+R58</f>
      </c>
      <c r="T58" s="2">
        <f>I58+(L58+R58)*1.06</f>
      </c>
      <c r="U58" s="2">
        <f>(R58+L58)*0.06</f>
      </c>
      <c r="V58" s="2">
        <f>T58-U58</f>
      </c>
      <c r="W58" s="1">
        <f>I58</f>
      </c>
      <c r="X58" s="2">
        <f>(R58+L58)*1.06</f>
      </c>
      <c r="Y58" s="2">
        <f>P58</f>
      </c>
      <c r="Z58" s="2">
        <v>0</v>
      </c>
      <c r="AA58" s="2">
        <f>(L58+R58)-Y58-Z58</f>
      </c>
      <c r="AB58" s="2">
        <f>AA58/2</f>
      </c>
      <c r="AC58" s="2">
        <f>AA58/2</f>
      </c>
    </row>
    <row r="59">
      <c r="A59" s="1">
        <v>57</v>
      </c>
      <c r="B59" s="6" t="str">
        <v>曹丁梅</v>
      </c>
      <c r="C59" s="5" t="str">
        <v>TV1N1607291675474022400</v>
      </c>
      <c r="D59" s="5" t="str">
        <v>中国</v>
      </c>
      <c r="E59" s="5" t="str">
        <v>北京</v>
      </c>
      <c r="F59" s="5" t="str">
        <v>法国</v>
      </c>
      <c r="G59" s="5" t="str">
        <v>商务</v>
      </c>
      <c r="H59" s="5" t="str">
        <v>已预约</v>
      </c>
      <c r="I59" s="34">
        <v>0</v>
      </c>
      <c r="J59" s="33"/>
      <c r="K59" s="33"/>
      <c r="L59" s="2">
        <v>300</v>
      </c>
      <c r="M59" s="36">
        <v>0</v>
      </c>
      <c r="N59" s="37"/>
      <c r="O59" s="33"/>
      <c r="P59" s="36">
        <v>0</v>
      </c>
      <c r="Q59" s="33"/>
      <c r="R59" s="2">
        <f>M59*1.06</f>
      </c>
      <c r="S59" s="2">
        <f>I59+L59+R59</f>
      </c>
      <c r="T59" s="2">
        <f>I59+(L59+R59)*1.06</f>
      </c>
      <c r="U59" s="2">
        <f>(R59+L59)*0.06</f>
      </c>
      <c r="V59" s="2">
        <f>T59-U59</f>
      </c>
      <c r="W59" s="1">
        <f>I59</f>
      </c>
      <c r="X59" s="2">
        <f>(R59+L59)*1.06</f>
      </c>
      <c r="Y59" s="2">
        <f>P59</f>
      </c>
      <c r="Z59" s="2">
        <v>0</v>
      </c>
      <c r="AA59" s="2">
        <f>(L59+R59)-Y59-Z59</f>
      </c>
      <c r="AB59" s="2">
        <f>AA59/2</f>
      </c>
      <c r="AC59" s="2">
        <f>AA59/2</f>
      </c>
    </row>
    <row r="60">
      <c r="A60" s="1">
        <v>58</v>
      </c>
      <c r="B60" s="6" t="str">
        <v>姬慧然</v>
      </c>
      <c r="C60" s="5" t="str">
        <v>TV1N1552851600430903296</v>
      </c>
      <c r="D60" s="5" t="str">
        <v>中国</v>
      </c>
      <c r="E60" s="5" t="str">
        <v>北京</v>
      </c>
      <c r="F60" s="5" t="str">
        <v>法国</v>
      </c>
      <c r="G60" s="5" t="str">
        <v>商务</v>
      </c>
      <c r="H60" s="5" t="str">
        <v>已预约</v>
      </c>
      <c r="I60" s="34">
        <v>594</v>
      </c>
      <c r="J60" s="33"/>
      <c r="K60" s="33"/>
      <c r="L60" s="2">
        <v>300</v>
      </c>
      <c r="M60" s="36">
        <v>303</v>
      </c>
      <c r="N60" s="37" t="str">
        <v>交通费32+快递费15+签证中心服务费256</v>
      </c>
      <c r="O60" s="33"/>
      <c r="P60" s="36">
        <v>303</v>
      </c>
      <c r="Q60" s="33"/>
      <c r="R60" s="2">
        <f>M60*1.06</f>
      </c>
      <c r="S60" s="2">
        <f>I60+L60+R60</f>
      </c>
      <c r="T60" s="2">
        <f>I60+(L60+R60)*1.06</f>
      </c>
      <c r="U60" s="2">
        <f>(R60+L60)*0.06</f>
      </c>
      <c r="V60" s="2">
        <f>T60-U60</f>
      </c>
      <c r="W60" s="1">
        <f>I60</f>
      </c>
      <c r="X60" s="2">
        <f>(R60+L60)*1.06</f>
      </c>
      <c r="Y60" s="2">
        <f>P60</f>
      </c>
      <c r="Z60" s="2">
        <v>60</v>
      </c>
      <c r="AA60" s="2">
        <f>(L60+R60)-Y60-Z60</f>
      </c>
      <c r="AB60" s="2">
        <f>AA60/2</f>
      </c>
      <c r="AC60" s="2">
        <f>AA60/2</f>
      </c>
    </row>
    <row r="61">
      <c r="A61" s="1">
        <v>59</v>
      </c>
      <c r="B61" s="6" t="str">
        <v>田超然</v>
      </c>
      <c r="C61" s="5" t="str">
        <v>TV1N1607991043122413568</v>
      </c>
      <c r="D61" s="5" t="str">
        <v>中国</v>
      </c>
      <c r="E61" s="5" t="str">
        <v>北京</v>
      </c>
      <c r="F61" s="5" t="str">
        <v>法国</v>
      </c>
      <c r="G61" s="5" t="str">
        <v>商务</v>
      </c>
      <c r="H61" s="5" t="str">
        <v>已预约</v>
      </c>
      <c r="I61" s="34">
        <v>0</v>
      </c>
      <c r="J61" s="33"/>
      <c r="K61" s="33"/>
      <c r="L61" s="2">
        <v>300</v>
      </c>
      <c r="M61" s="36">
        <v>0</v>
      </c>
      <c r="N61" s="37"/>
      <c r="O61" s="33"/>
      <c r="P61" s="36">
        <v>0</v>
      </c>
      <c r="Q61" s="33"/>
      <c r="R61" s="2">
        <f>M61*1.06</f>
      </c>
      <c r="S61" s="2">
        <f>I61+L61+R61</f>
      </c>
      <c r="T61" s="2">
        <f>I61+(L61+R61)*1.06</f>
      </c>
      <c r="U61" s="2">
        <f>(R61+L61)*0.06</f>
      </c>
      <c r="V61" s="2">
        <f>T61-U61</f>
      </c>
      <c r="W61" s="1">
        <f>I61</f>
      </c>
      <c r="X61" s="2">
        <f>(R61+L61)*1.06</f>
      </c>
      <c r="Y61" s="2">
        <f>P61</f>
      </c>
      <c r="Z61" s="2">
        <v>0</v>
      </c>
      <c r="AA61" s="2">
        <f>(L61+R61)-Y61-Z61</f>
      </c>
      <c r="AB61" s="2">
        <f>AA61/2</f>
      </c>
      <c r="AC61" s="2">
        <f>AA61/2</f>
      </c>
    </row>
    <row r="62">
      <c r="A62" s="1">
        <v>60</v>
      </c>
      <c r="B62" s="6" t="str">
        <v>姜逸</v>
      </c>
      <c r="C62" s="5" t="str">
        <v>TV1N1615217520033914880</v>
      </c>
      <c r="D62" s="5" t="str">
        <v>中国</v>
      </c>
      <c r="E62" s="5" t="str">
        <v>北京</v>
      </c>
      <c r="F62" s="5" t="str">
        <v>法国</v>
      </c>
      <c r="G62" s="5" t="str">
        <v>商务</v>
      </c>
      <c r="H62" s="5" t="str">
        <v>已预约</v>
      </c>
      <c r="I62" s="34">
        <v>594</v>
      </c>
      <c r="J62" s="33"/>
      <c r="K62" s="33"/>
      <c r="L62" s="2">
        <v>300</v>
      </c>
      <c r="M62" s="36">
        <v>760</v>
      </c>
      <c r="N62" s="37" t="str">
        <v>交通费34+签证中心服务费726</v>
      </c>
      <c r="O62" s="33"/>
      <c r="P62" s="36">
        <v>760</v>
      </c>
      <c r="Q62" s="33"/>
      <c r="R62" s="2">
        <f>M62*1.06</f>
      </c>
      <c r="S62" s="2">
        <f>I62+L62+R62</f>
      </c>
      <c r="T62" s="2">
        <f>I62+(L62+R62)*1.06</f>
      </c>
      <c r="U62" s="2">
        <f>(R62+L62)*0.06</f>
      </c>
      <c r="V62" s="2">
        <f>T62-U62</f>
      </c>
      <c r="W62" s="1">
        <f>I62</f>
      </c>
      <c r="X62" s="2">
        <f>(R62+L62)*1.06</f>
      </c>
      <c r="Y62" s="2">
        <f>P62</f>
      </c>
      <c r="Z62" s="2">
        <v>60</v>
      </c>
      <c r="AA62" s="2">
        <f>(L62+R62)-Y62-Z62</f>
      </c>
      <c r="AB62" s="2">
        <f>AA62/2</f>
      </c>
      <c r="AC62" s="2">
        <f>AA62/2</f>
      </c>
    </row>
    <row r="63">
      <c r="A63" s="1">
        <v>61</v>
      </c>
      <c r="B63" s="6" t="str">
        <v>王安琪</v>
      </c>
      <c r="C63" s="5" t="str">
        <v>TV1N1621066096689512448</v>
      </c>
      <c r="D63" s="5" t="str">
        <v>中国</v>
      </c>
      <c r="E63" s="5" t="str">
        <v>北京</v>
      </c>
      <c r="F63" s="5" t="str">
        <v>法国</v>
      </c>
      <c r="G63" s="5" t="str">
        <v>商务</v>
      </c>
      <c r="H63" s="5" t="str">
        <v>已预约</v>
      </c>
      <c r="I63" s="34">
        <v>594</v>
      </c>
      <c r="J63" s="33"/>
      <c r="K63" s="33"/>
      <c r="L63" s="2">
        <v>300</v>
      </c>
      <c r="M63" s="36">
        <v>726</v>
      </c>
      <c r="N63" s="37" t="str">
        <v>签证中心服务费726</v>
      </c>
      <c r="O63" s="33"/>
      <c r="P63" s="36">
        <v>726</v>
      </c>
      <c r="Q63" s="33"/>
      <c r="R63" s="2">
        <f>M63*1.06</f>
      </c>
      <c r="S63" s="2">
        <f>I63+L63+R63</f>
      </c>
      <c r="T63" s="2">
        <f>I63+(L63+R63)*1.06</f>
      </c>
      <c r="U63" s="2">
        <f>(R63+L63)*0.06</f>
      </c>
      <c r="V63" s="2">
        <f>T63-U63</f>
      </c>
      <c r="W63" s="1">
        <f>I63</f>
      </c>
      <c r="X63" s="2">
        <f>(R63+L63)*1.06</f>
      </c>
      <c r="Y63" s="2">
        <f>P63</f>
      </c>
      <c r="Z63" s="2">
        <v>60</v>
      </c>
      <c r="AA63" s="2">
        <f>(L63+R63)-Y63-Z63</f>
      </c>
      <c r="AB63" s="2">
        <f>AA63/2</f>
      </c>
      <c r="AC63" s="2">
        <f>AA63/2</f>
      </c>
    </row>
    <row r="64">
      <c r="A64" s="1">
        <v>62</v>
      </c>
      <c r="B64" s="6" t="str">
        <v>朱虹文</v>
      </c>
      <c r="C64" s="5" t="str">
        <v>TV1N1610109285244915712</v>
      </c>
      <c r="D64" s="5" t="str">
        <v>中国</v>
      </c>
      <c r="E64" s="5" t="str">
        <v>北京</v>
      </c>
      <c r="F64" s="5" t="str">
        <v>法国</v>
      </c>
      <c r="G64" s="5" t="str">
        <v>商务</v>
      </c>
      <c r="H64" s="5" t="str">
        <v>已预约</v>
      </c>
      <c r="I64" s="34">
        <v>594</v>
      </c>
      <c r="J64" s="33"/>
      <c r="K64" s="33"/>
      <c r="L64" s="2">
        <v>300</v>
      </c>
      <c r="M64" s="36">
        <v>726</v>
      </c>
      <c r="N64" s="37" t="str">
        <v>签证中心服务费726</v>
      </c>
      <c r="O64" s="33"/>
      <c r="P64" s="36">
        <v>726</v>
      </c>
      <c r="Q64" s="33"/>
      <c r="R64" s="2">
        <f>M64*1.06</f>
      </c>
      <c r="S64" s="2">
        <f>I64+L64+R64</f>
      </c>
      <c r="T64" s="2">
        <f>I64+(L64+R64)*1.06</f>
      </c>
      <c r="U64" s="2">
        <f>(R64+L64)*0.06</f>
      </c>
      <c r="V64" s="2">
        <f>T64-U64</f>
      </c>
      <c r="W64" s="1">
        <f>I64</f>
      </c>
      <c r="X64" s="2">
        <f>(R64+L64)*1.06</f>
      </c>
      <c r="Y64" s="2">
        <f>P64</f>
      </c>
      <c r="Z64" s="2">
        <v>60</v>
      </c>
      <c r="AA64" s="2">
        <f>(L64+R64)-Y64-Z64</f>
      </c>
      <c r="AB64" s="2">
        <f>AA64/2</f>
      </c>
      <c r="AC64" s="2">
        <f>AA64/2</f>
      </c>
    </row>
    <row r="65">
      <c r="A65" s="1">
        <v>63</v>
      </c>
      <c r="B65" s="6" t="str">
        <v>陈科宏</v>
      </c>
      <c r="C65" s="5" t="str">
        <v>TV1N1610204119179792384</v>
      </c>
      <c r="D65" s="5" t="str">
        <v>中国</v>
      </c>
      <c r="E65" s="5" t="str">
        <v>北京</v>
      </c>
      <c r="F65" s="5" t="str">
        <v>法国</v>
      </c>
      <c r="G65" s="5" t="str">
        <v>商务</v>
      </c>
      <c r="H65" s="5" t="str">
        <v>已预约</v>
      </c>
      <c r="I65" s="34">
        <v>594</v>
      </c>
      <c r="J65" s="33"/>
      <c r="K65" s="33"/>
      <c r="L65" s="2">
        <v>300</v>
      </c>
      <c r="M65" s="36">
        <v>814</v>
      </c>
      <c r="N65" s="37" t="str">
        <v>签证中心服务费814</v>
      </c>
      <c r="O65" s="33"/>
      <c r="P65" s="36">
        <v>814</v>
      </c>
      <c r="Q65" s="33"/>
      <c r="R65" s="2">
        <f>M65*1.06</f>
      </c>
      <c r="S65" s="2">
        <f>I65+L65+R65</f>
      </c>
      <c r="T65" s="2">
        <f>I65+(L65+R65)*1.06</f>
      </c>
      <c r="U65" s="2">
        <f>(R65+L65)*0.06</f>
      </c>
      <c r="V65" s="2">
        <f>T65-U65</f>
      </c>
      <c r="W65" s="1">
        <f>I65</f>
      </c>
      <c r="X65" s="2">
        <f>(R65+L65)*1.06</f>
      </c>
      <c r="Y65" s="2">
        <f>P65</f>
      </c>
      <c r="Z65" s="2">
        <v>60</v>
      </c>
      <c r="AA65" s="2">
        <f>(L65+R65)-Y65-Z65</f>
      </c>
      <c r="AB65" s="2">
        <f>AA65/2</f>
      </c>
      <c r="AC65" s="2">
        <f>AA65/2</f>
      </c>
    </row>
    <row r="66">
      <c r="A66" s="1">
        <v>64</v>
      </c>
      <c r="B66" s="6" t="str">
        <v>蔡梦</v>
      </c>
      <c r="C66" s="5" t="str">
        <v>TV1N1582210176612012032</v>
      </c>
      <c r="D66" s="5" t="str">
        <v>中国</v>
      </c>
      <c r="E66" s="5" t="str">
        <v>北京</v>
      </c>
      <c r="F66" s="5" t="str">
        <v>美国</v>
      </c>
      <c r="G66" s="5" t="str">
        <v>商务</v>
      </c>
      <c r="H66" s="5" t="str">
        <v>已预约</v>
      </c>
      <c r="I66" s="34">
        <v>1184</v>
      </c>
      <c r="J66" s="33"/>
      <c r="K66" s="33"/>
      <c r="L66" s="2">
        <v>300</v>
      </c>
      <c r="M66" s="36">
        <v>0</v>
      </c>
      <c r="N66" s="37"/>
      <c r="O66" s="33"/>
      <c r="P66" s="36">
        <v>0</v>
      </c>
      <c r="Q66" s="33"/>
      <c r="R66" s="2">
        <f>M66*1.06</f>
      </c>
      <c r="S66" s="2">
        <f>I66+L66+R66</f>
      </c>
      <c r="T66" s="2">
        <f>I66+(L66+R66)*1.06</f>
      </c>
      <c r="U66" s="2">
        <f>(R66+L66)*0.06</f>
      </c>
      <c r="V66" s="2">
        <f>T66-U66</f>
      </c>
      <c r="W66" s="1">
        <f>I66</f>
      </c>
      <c r="X66" s="2">
        <f>(R66+L66)*1.06</f>
      </c>
      <c r="Y66" s="2">
        <f>P66</f>
      </c>
      <c r="Z66" s="2">
        <v>60</v>
      </c>
      <c r="AA66" s="2">
        <f>(L66+R66)-Y66-Z66</f>
      </c>
      <c r="AB66" s="2">
        <f>AA66/2</f>
      </c>
      <c r="AC66" s="2">
        <f>AA66/2</f>
      </c>
    </row>
    <row r="67">
      <c r="A67" s="1">
        <v>65</v>
      </c>
      <c r="B67" s="6" t="str">
        <v>孟真</v>
      </c>
      <c r="C67" s="5" t="str">
        <v>TV1N1610091800411996160</v>
      </c>
      <c r="D67" s="5" t="str">
        <v>中国</v>
      </c>
      <c r="E67" s="5" t="str">
        <v>北京</v>
      </c>
      <c r="F67" s="5" t="str">
        <v>美国</v>
      </c>
      <c r="G67" s="5" t="str">
        <v>商务</v>
      </c>
      <c r="H67" s="5" t="str">
        <v>已预约</v>
      </c>
      <c r="I67" s="34">
        <v>1184</v>
      </c>
      <c r="J67" s="33"/>
      <c r="K67" s="33"/>
      <c r="L67" s="2">
        <v>300</v>
      </c>
      <c r="M67" s="36">
        <v>0</v>
      </c>
      <c r="N67" s="37"/>
      <c r="O67" s="33"/>
      <c r="P67" s="36">
        <v>0</v>
      </c>
      <c r="Q67" s="33"/>
      <c r="R67" s="2">
        <f>M67*1.06</f>
      </c>
      <c r="S67" s="2">
        <f>I67+L67+R67</f>
      </c>
      <c r="T67" s="2">
        <f>I67+(L67+R67)*1.06</f>
      </c>
      <c r="U67" s="2">
        <f>(R67+L67)*0.06</f>
      </c>
      <c r="V67" s="2">
        <f>T67-U67</f>
      </c>
      <c r="W67" s="1">
        <f>I67</f>
      </c>
      <c r="X67" s="2">
        <f>(R67+L67)*1.06</f>
      </c>
      <c r="Y67" s="2">
        <f>P67</f>
      </c>
      <c r="Z67" s="2">
        <v>60</v>
      </c>
      <c r="AA67" s="2">
        <f>(L67+R67)-Y67-Z67</f>
      </c>
      <c r="AB67" s="2">
        <f>AA67/2</f>
      </c>
      <c r="AC67" s="2">
        <f>AA67/2</f>
      </c>
    </row>
    <row r="68">
      <c r="A68" s="1">
        <v>66</v>
      </c>
      <c r="B68" s="6" t="str">
        <v>赵靖</v>
      </c>
      <c r="C68" s="5" t="str">
        <v>TV1N1610478377818832896</v>
      </c>
      <c r="D68" s="5" t="str">
        <v>中国</v>
      </c>
      <c r="E68" s="5" t="str">
        <v>北京</v>
      </c>
      <c r="F68" s="5" t="str">
        <v>美国</v>
      </c>
      <c r="G68" s="5" t="str">
        <v>商务</v>
      </c>
      <c r="H68" s="5" t="str">
        <v>已预约</v>
      </c>
      <c r="I68" s="34">
        <v>1184</v>
      </c>
      <c r="J68" s="33"/>
      <c r="K68" s="33"/>
      <c r="L68" s="2">
        <v>300</v>
      </c>
      <c r="M68" s="36">
        <v>0</v>
      </c>
      <c r="N68" s="37"/>
      <c r="O68" s="33"/>
      <c r="P68" s="36">
        <v>0</v>
      </c>
      <c r="Q68" s="33"/>
      <c r="R68" s="2">
        <f>M68*1.06</f>
      </c>
      <c r="S68" s="2">
        <f>I68+L68+R68</f>
      </c>
      <c r="T68" s="2">
        <f>I68+(L68+R68)*1.06</f>
      </c>
      <c r="U68" s="2">
        <f>(R68+L68)*0.06</f>
      </c>
      <c r="V68" s="2">
        <f>T68-U68</f>
      </c>
      <c r="W68" s="1">
        <f>I68</f>
      </c>
      <c r="X68" s="2">
        <f>(R68+L68)*1.06</f>
      </c>
      <c r="Y68" s="2">
        <f>P68</f>
      </c>
      <c r="Z68" s="2">
        <v>60</v>
      </c>
      <c r="AA68" s="2">
        <f>(L68+R68)-Y68-Z68</f>
      </c>
      <c r="AB68" s="2">
        <f>AA68/2</f>
      </c>
      <c r="AC68" s="2">
        <f>AA68/2</f>
      </c>
    </row>
    <row r="69">
      <c r="A69" s="1">
        <v>67</v>
      </c>
      <c r="B69" s="6" t="str">
        <v>罗金平</v>
      </c>
      <c r="C69" s="5" t="str">
        <v>TV1N1595603507862700032</v>
      </c>
      <c r="D69" s="5" t="str">
        <v>中国</v>
      </c>
      <c r="E69" s="5" t="str">
        <v>北京</v>
      </c>
      <c r="F69" s="5" t="str">
        <v>美国</v>
      </c>
      <c r="G69" s="5" t="str">
        <v>商务</v>
      </c>
      <c r="H69" s="5" t="str">
        <v>已预约</v>
      </c>
      <c r="I69" s="34">
        <v>1184</v>
      </c>
      <c r="J69" s="33"/>
      <c r="K69" s="33"/>
      <c r="L69" s="2">
        <v>300</v>
      </c>
      <c r="M69" s="36">
        <v>0</v>
      </c>
      <c r="N69" s="37"/>
      <c r="O69" s="33"/>
      <c r="P69" s="36">
        <v>0</v>
      </c>
      <c r="Q69" s="33"/>
      <c r="R69" s="2">
        <f>M69*1.06</f>
      </c>
      <c r="S69" s="2">
        <f>I69+L69+R69</f>
      </c>
      <c r="T69" s="2">
        <f>I69+(L69+R69)*1.06</f>
      </c>
      <c r="U69" s="2">
        <f>(R69+L69)*0.06</f>
      </c>
      <c r="V69" s="2">
        <f>T69-U69</f>
      </c>
      <c r="W69" s="1">
        <f>I69</f>
      </c>
      <c r="X69" s="2">
        <f>(R69+L69)*1.06</f>
      </c>
      <c r="Y69" s="2">
        <f>P69</f>
      </c>
      <c r="Z69" s="2">
        <v>60</v>
      </c>
      <c r="AA69" s="2">
        <f>(L69+R69)-Y69-Z69</f>
      </c>
      <c r="AB69" s="2">
        <f>AA69/2</f>
      </c>
      <c r="AC69" s="2">
        <f>AA69/2</f>
      </c>
    </row>
    <row r="70">
      <c r="A70" s="1">
        <v>68</v>
      </c>
      <c r="B70" s="6" t="str">
        <v>周鹏</v>
      </c>
      <c r="C70" s="5" t="str">
        <v>TV1N1610507906125864960</v>
      </c>
      <c r="D70" s="5" t="str">
        <v>中国</v>
      </c>
      <c r="E70" s="5" t="str">
        <v>北京</v>
      </c>
      <c r="F70" s="5" t="str">
        <v>美国</v>
      </c>
      <c r="G70" s="5" t="str">
        <v>商务</v>
      </c>
      <c r="H70" s="5" t="str">
        <v>已预约</v>
      </c>
      <c r="I70" s="34">
        <v>1184</v>
      </c>
      <c r="J70" s="33"/>
      <c r="K70" s="33"/>
      <c r="L70" s="2">
        <v>300</v>
      </c>
      <c r="M70" s="36">
        <v>0</v>
      </c>
      <c r="N70" s="37"/>
      <c r="O70" s="33"/>
      <c r="P70" s="36">
        <v>0</v>
      </c>
      <c r="Q70" s="33"/>
      <c r="R70" s="2">
        <f>M70*1.06</f>
      </c>
      <c r="S70" s="2">
        <f>I70+L70+R70</f>
      </c>
      <c r="T70" s="2">
        <f>I70+(L70+R70)*1.06</f>
      </c>
      <c r="U70" s="2">
        <f>(R70+L70)*0.06</f>
      </c>
      <c r="V70" s="2">
        <f>T70-U70</f>
      </c>
      <c r="W70" s="1">
        <f>I70</f>
      </c>
      <c r="X70" s="2">
        <f>(R70+L70)*1.06</f>
      </c>
      <c r="Y70" s="2">
        <f>P70</f>
      </c>
      <c r="Z70" s="2">
        <v>60</v>
      </c>
      <c r="AA70" s="2">
        <f>(L70+R70)-Y70-Z70</f>
      </c>
      <c r="AB70" s="2">
        <f>AA70/2</f>
      </c>
      <c r="AC70" s="2">
        <f>AA70/2</f>
      </c>
    </row>
    <row r="71">
      <c r="A71" s="1">
        <v>69</v>
      </c>
      <c r="B71" s="6" t="str">
        <v>王秉慧</v>
      </c>
      <c r="C71" s="5" t="str">
        <v>TV1N1583408173773692928</v>
      </c>
      <c r="D71" s="5" t="str">
        <v>中国</v>
      </c>
      <c r="E71" s="5" t="str">
        <v>北京</v>
      </c>
      <c r="F71" s="5" t="str">
        <v>美国</v>
      </c>
      <c r="G71" s="5" t="str">
        <v>商务</v>
      </c>
      <c r="H71" s="5" t="str">
        <v>已预约</v>
      </c>
      <c r="I71" s="34">
        <v>1184</v>
      </c>
      <c r="J71" s="33"/>
      <c r="K71" s="33"/>
      <c r="L71" s="2">
        <v>300</v>
      </c>
      <c r="M71" s="36">
        <v>0</v>
      </c>
      <c r="N71" s="37"/>
      <c r="O71" s="33"/>
      <c r="P71" s="36">
        <v>0</v>
      </c>
      <c r="Q71" s="33"/>
      <c r="R71" s="2">
        <f>M71*1.06</f>
      </c>
      <c r="S71" s="2">
        <f>I71+L71+R71</f>
      </c>
      <c r="T71" s="2">
        <f>I71+(L71+R71)*1.06</f>
      </c>
      <c r="U71" s="2">
        <f>(R71+L71)*0.06</f>
      </c>
      <c r="V71" s="2">
        <f>T71-U71</f>
      </c>
      <c r="W71" s="1">
        <f>I71</f>
      </c>
      <c r="X71" s="2">
        <f>(R71+L71)*1.06</f>
      </c>
      <c r="Y71" s="2">
        <f>P71</f>
      </c>
      <c r="Z71" s="2">
        <v>60</v>
      </c>
      <c r="AA71" s="2">
        <f>(L71+R71)-Y71-Z71</f>
      </c>
      <c r="AB71" s="2">
        <f>AA71/2</f>
      </c>
      <c r="AC71" s="2">
        <f>AA71/2</f>
      </c>
    </row>
    <row r="72">
      <c r="A72" s="1">
        <v>70</v>
      </c>
      <c r="B72" s="6" t="str">
        <v>付莹</v>
      </c>
      <c r="C72" s="5" t="str">
        <v>TV1N1600691778699948032</v>
      </c>
      <c r="D72" s="5" t="str">
        <v>中国</v>
      </c>
      <c r="E72" s="5" t="str">
        <v>北京</v>
      </c>
      <c r="F72" s="5" t="str">
        <v>美国</v>
      </c>
      <c r="G72" s="5" t="str">
        <v>商务</v>
      </c>
      <c r="H72" s="5" t="str">
        <v>已预约</v>
      </c>
      <c r="I72" s="34">
        <v>1184</v>
      </c>
      <c r="J72" s="33"/>
      <c r="K72" s="33"/>
      <c r="L72" s="2">
        <v>300</v>
      </c>
      <c r="M72" s="36">
        <v>0</v>
      </c>
      <c r="N72" s="37"/>
      <c r="O72" s="33"/>
      <c r="P72" s="36">
        <v>0</v>
      </c>
      <c r="Q72" s="33"/>
      <c r="R72" s="2">
        <f>M72*1.06</f>
      </c>
      <c r="S72" s="2">
        <f>I72+L72+R72</f>
      </c>
      <c r="T72" s="2">
        <f>I72+(L72+R72)*1.06</f>
      </c>
      <c r="U72" s="2">
        <f>(R72+L72)*0.06</f>
      </c>
      <c r="V72" s="2">
        <f>T72-U72</f>
      </c>
      <c r="W72" s="1">
        <f>I72</f>
      </c>
      <c r="X72" s="2">
        <f>(R72+L72)*1.06</f>
      </c>
      <c r="Y72" s="2">
        <f>P72</f>
      </c>
      <c r="Z72" s="2">
        <v>60</v>
      </c>
      <c r="AA72" s="2">
        <f>(L72+R72)-Y72-Z72</f>
      </c>
      <c r="AB72" s="2">
        <f>AA72/2</f>
      </c>
      <c r="AC72" s="2">
        <f>AA72/2</f>
      </c>
    </row>
    <row r="73">
      <c r="A73" s="1">
        <v>71</v>
      </c>
      <c r="B73" s="6" t="str">
        <v>胡佳典</v>
      </c>
      <c r="C73" s="5" t="str">
        <v>TV1N1608296505034309632</v>
      </c>
      <c r="D73" s="5" t="str">
        <v>中国</v>
      </c>
      <c r="E73" s="5" t="str">
        <v>北京</v>
      </c>
      <c r="F73" s="5" t="str">
        <v>美国</v>
      </c>
      <c r="G73" s="5" t="str">
        <v>商务</v>
      </c>
      <c r="H73" s="5" t="str">
        <v>已预约</v>
      </c>
      <c r="I73" s="34">
        <v>1184</v>
      </c>
      <c r="J73" s="33"/>
      <c r="K73" s="33"/>
      <c r="L73" s="2">
        <v>300</v>
      </c>
      <c r="M73" s="36">
        <v>0</v>
      </c>
      <c r="N73" s="37"/>
      <c r="O73" s="33"/>
      <c r="P73" s="36">
        <v>0</v>
      </c>
      <c r="Q73" s="33"/>
      <c r="R73" s="2">
        <f>M73*1.06</f>
      </c>
      <c r="S73" s="2">
        <f>I73+L73+R73</f>
      </c>
      <c r="T73" s="2">
        <f>I73+(L73+R73)*1.06</f>
      </c>
      <c r="U73" s="2">
        <f>(R73+L73)*0.06</f>
      </c>
      <c r="V73" s="2">
        <f>T73-U73</f>
      </c>
      <c r="W73" s="1">
        <f>I73</f>
      </c>
      <c r="X73" s="2">
        <f>(R73+L73)*1.06</f>
      </c>
      <c r="Y73" s="2">
        <f>P73</f>
      </c>
      <c r="Z73" s="2">
        <v>60</v>
      </c>
      <c r="AA73" s="2">
        <f>(L73+R73)-Y73-Z73</f>
      </c>
      <c r="AB73" s="2">
        <f>AA73/2</f>
      </c>
      <c r="AC73" s="2">
        <f>AA73/2</f>
      </c>
    </row>
    <row r="74">
      <c r="A74" s="1">
        <v>72</v>
      </c>
      <c r="B74" s="6" t="str">
        <v>刘李媛</v>
      </c>
      <c r="C74" s="5" t="str">
        <v>TV1N1605399178564993024</v>
      </c>
      <c r="D74" s="5" t="str">
        <v>中国</v>
      </c>
      <c r="E74" s="5" t="str">
        <v>北京</v>
      </c>
      <c r="F74" s="5" t="str">
        <v>美国</v>
      </c>
      <c r="G74" s="5" t="str">
        <v>商务</v>
      </c>
      <c r="H74" s="5" t="str">
        <v>已预约</v>
      </c>
      <c r="I74" s="34">
        <v>1184</v>
      </c>
      <c r="J74" s="33"/>
      <c r="K74" s="33"/>
      <c r="L74" s="2">
        <v>300</v>
      </c>
      <c r="M74" s="36">
        <v>0</v>
      </c>
      <c r="N74" s="37"/>
      <c r="O74" s="33"/>
      <c r="P74" s="36">
        <v>0</v>
      </c>
      <c r="Q74" s="33"/>
      <c r="R74" s="2">
        <f>M74*1.06</f>
      </c>
      <c r="S74" s="2">
        <f>I74+L74+R74</f>
      </c>
      <c r="T74" s="2">
        <f>I74+(L74+R74)*1.06</f>
      </c>
      <c r="U74" s="2">
        <f>(R74+L74)*0.06</f>
      </c>
      <c r="V74" s="2">
        <f>T74-U74</f>
      </c>
      <c r="W74" s="1">
        <f>I74</f>
      </c>
      <c r="X74" s="2">
        <f>(R74+L74)*1.06</f>
      </c>
      <c r="Y74" s="2">
        <f>P74</f>
      </c>
      <c r="Z74" s="2">
        <v>60</v>
      </c>
      <c r="AA74" s="2">
        <f>(L74+R74)-Y74-Z74</f>
      </c>
      <c r="AB74" s="2">
        <f>AA74/2</f>
      </c>
      <c r="AC74" s="2">
        <f>AA74/2</f>
      </c>
    </row>
    <row r="75">
      <c r="A75" s="1">
        <v>73</v>
      </c>
      <c r="B75" s="6" t="str">
        <v>张倩</v>
      </c>
      <c r="C75" s="5" t="str">
        <v>TV1N1604804754730332160</v>
      </c>
      <c r="D75" s="5" t="str">
        <v>中国</v>
      </c>
      <c r="E75" s="5" t="str">
        <v>北京</v>
      </c>
      <c r="F75" s="5" t="str">
        <v>美国</v>
      </c>
      <c r="G75" s="5" t="str">
        <v>商务</v>
      </c>
      <c r="H75" s="5" t="str">
        <v>已预约</v>
      </c>
      <c r="I75" s="34">
        <v>1184</v>
      </c>
      <c r="J75" s="33"/>
      <c r="K75" s="33"/>
      <c r="L75" s="2">
        <v>300</v>
      </c>
      <c r="M75" s="36">
        <v>0</v>
      </c>
      <c r="N75" s="37"/>
      <c r="O75" s="33"/>
      <c r="P75" s="36">
        <v>0</v>
      </c>
      <c r="Q75" s="33"/>
      <c r="R75" s="2">
        <f>M75*1.06</f>
      </c>
      <c r="S75" s="2">
        <f>I75+L75+R75</f>
      </c>
      <c r="T75" s="2">
        <f>I75+(L75+R75)*1.06</f>
      </c>
      <c r="U75" s="2">
        <f>(R75+L75)*0.06</f>
      </c>
      <c r="V75" s="2">
        <f>T75-U75</f>
      </c>
      <c r="W75" s="1">
        <f>I75</f>
      </c>
      <c r="X75" s="2">
        <f>(R75+L75)*1.06</f>
      </c>
      <c r="Y75" s="2">
        <f>P75</f>
      </c>
      <c r="Z75" s="2">
        <v>60</v>
      </c>
      <c r="AA75" s="2">
        <f>(L75+R75)-Y75-Z75</f>
      </c>
      <c r="AB75" s="2">
        <f>AA75/2</f>
      </c>
      <c r="AC75" s="2">
        <f>AA75/2</f>
      </c>
    </row>
    <row r="76">
      <c r="A76" s="1">
        <v>74</v>
      </c>
      <c r="B76" s="6" t="str">
        <v>古学斌</v>
      </c>
      <c r="C76" s="5" t="str">
        <v>TV1N1607961238947659776</v>
      </c>
      <c r="D76" s="5" t="str">
        <v>中国</v>
      </c>
      <c r="E76" s="5" t="str">
        <v>北京</v>
      </c>
      <c r="F76" s="5" t="str">
        <v>美国</v>
      </c>
      <c r="G76" s="5" t="str">
        <v>商务</v>
      </c>
      <c r="H76" s="5" t="str">
        <v>已预约</v>
      </c>
      <c r="I76" s="34">
        <v>1184</v>
      </c>
      <c r="J76" s="33"/>
      <c r="K76" s="33"/>
      <c r="L76" s="2">
        <v>300</v>
      </c>
      <c r="M76" s="36">
        <v>0</v>
      </c>
      <c r="N76" s="37"/>
      <c r="O76" s="33"/>
      <c r="P76" s="36">
        <v>0</v>
      </c>
      <c r="Q76" s="33"/>
      <c r="R76" s="2">
        <f>M76*1.06</f>
      </c>
      <c r="S76" s="2">
        <f>I76+L76+R76</f>
      </c>
      <c r="T76" s="2">
        <f>I76+(L76+R76)*1.06</f>
      </c>
      <c r="U76" s="2">
        <f>(R76+L76)*0.06</f>
      </c>
      <c r="V76" s="2">
        <f>T76-U76</f>
      </c>
      <c r="W76" s="1">
        <f>I76</f>
      </c>
      <c r="X76" s="2">
        <f>(R76+L76)*1.06</f>
      </c>
      <c r="Y76" s="2">
        <f>P76</f>
      </c>
      <c r="Z76" s="2">
        <v>60</v>
      </c>
      <c r="AA76" s="2">
        <f>(L76+R76)-Y76-Z76</f>
      </c>
      <c r="AB76" s="2">
        <f>AA76/2</f>
      </c>
      <c r="AC76" s="2">
        <f>AA76/2</f>
      </c>
    </row>
    <row r="77">
      <c r="A77" s="1">
        <v>75</v>
      </c>
      <c r="B77" s="6" t="str">
        <v>张欣欣</v>
      </c>
      <c r="C77" s="5" t="str">
        <v>TV1N1605111095776645120</v>
      </c>
      <c r="D77" s="5" t="str">
        <v>中国</v>
      </c>
      <c r="E77" s="5" t="str">
        <v>北京</v>
      </c>
      <c r="F77" s="5" t="str">
        <v>美国</v>
      </c>
      <c r="G77" s="5" t="str">
        <v>商务</v>
      </c>
      <c r="H77" s="5" t="str">
        <v>已预约</v>
      </c>
      <c r="I77" s="34">
        <v>1184</v>
      </c>
      <c r="J77" s="33"/>
      <c r="K77" s="33"/>
      <c r="L77" s="2">
        <v>300</v>
      </c>
      <c r="M77" s="36">
        <v>0</v>
      </c>
      <c r="N77" s="37"/>
      <c r="O77" s="33"/>
      <c r="P77" s="36">
        <v>0</v>
      </c>
      <c r="Q77" s="33"/>
      <c r="R77" s="2">
        <f>M77*1.06</f>
      </c>
      <c r="S77" s="2">
        <f>I77+L77+R77</f>
      </c>
      <c r="T77" s="2">
        <f>I77+(L77+R77)*1.06</f>
      </c>
      <c r="U77" s="2">
        <f>(R77+L77)*0.06</f>
      </c>
      <c r="V77" s="2">
        <f>T77-U77</f>
      </c>
      <c r="W77" s="1">
        <f>I77</f>
      </c>
      <c r="X77" s="2">
        <f>(R77+L77)*1.06</f>
      </c>
      <c r="Y77" s="2">
        <f>P77</f>
      </c>
      <c r="Z77" s="2">
        <v>60</v>
      </c>
      <c r="AA77" s="2">
        <f>(L77+R77)-Y77-Z77</f>
      </c>
      <c r="AB77" s="2">
        <f>AA77/2</f>
      </c>
      <c r="AC77" s="2">
        <f>AA77/2</f>
      </c>
    </row>
    <row r="78">
      <c r="A78" s="1">
        <v>76</v>
      </c>
      <c r="B78" s="6" t="str">
        <v>许傲东</v>
      </c>
      <c r="C78" s="5" t="str">
        <v>TV1N1610156832550301696</v>
      </c>
      <c r="D78" s="5" t="str">
        <v>中国</v>
      </c>
      <c r="E78" s="5" t="str">
        <v>北京</v>
      </c>
      <c r="F78" s="5" t="str">
        <v>美国</v>
      </c>
      <c r="G78" s="5" t="str">
        <v>商务</v>
      </c>
      <c r="H78" s="5" t="str">
        <v>已预约</v>
      </c>
      <c r="I78" s="34">
        <v>1184</v>
      </c>
      <c r="J78" s="33"/>
      <c r="K78" s="33"/>
      <c r="L78" s="2">
        <v>300</v>
      </c>
      <c r="M78" s="36">
        <v>0</v>
      </c>
      <c r="N78" s="37"/>
      <c r="O78" s="33"/>
      <c r="P78" s="36">
        <v>0</v>
      </c>
      <c r="Q78" s="33"/>
      <c r="R78" s="2">
        <f>M78*1.06</f>
      </c>
      <c r="S78" s="2">
        <f>I78+L78+R78</f>
      </c>
      <c r="T78" s="2">
        <f>I78+(L78+R78)*1.06</f>
      </c>
      <c r="U78" s="2">
        <f>(R78+L78)*0.06</f>
      </c>
      <c r="V78" s="2">
        <f>T78-U78</f>
      </c>
      <c r="W78" s="1">
        <f>I78</f>
      </c>
      <c r="X78" s="2">
        <f>(R78+L78)*1.06</f>
      </c>
      <c r="Y78" s="2">
        <f>P78</f>
      </c>
      <c r="Z78" s="2">
        <v>60</v>
      </c>
      <c r="AA78" s="2">
        <f>(L78+R78)-Y78-Z78</f>
      </c>
      <c r="AB78" s="2">
        <f>AA78/2</f>
      </c>
      <c r="AC78" s="2">
        <f>AA78/2</f>
      </c>
    </row>
    <row r="79">
      <c r="A79" s="1">
        <v>77</v>
      </c>
      <c r="B79" s="6" t="str">
        <v>张翮</v>
      </c>
      <c r="C79" s="5" t="str">
        <v>TV1N1608446380019593216</v>
      </c>
      <c r="D79" s="5" t="str">
        <v>中国</v>
      </c>
      <c r="E79" s="5" t="str">
        <v>北京</v>
      </c>
      <c r="F79" s="5" t="str">
        <v>美国</v>
      </c>
      <c r="G79" s="5" t="str">
        <v>商务</v>
      </c>
      <c r="H79" s="5" t="str">
        <v>已预约</v>
      </c>
      <c r="I79" s="34">
        <v>1184</v>
      </c>
      <c r="J79" s="33"/>
      <c r="K79" s="33"/>
      <c r="L79" s="2">
        <v>300</v>
      </c>
      <c r="M79" s="36">
        <v>0</v>
      </c>
      <c r="N79" s="37"/>
      <c r="O79" s="33"/>
      <c r="P79" s="36">
        <v>0</v>
      </c>
      <c r="Q79" s="33"/>
      <c r="R79" s="2">
        <f>M79*1.06</f>
      </c>
      <c r="S79" s="2">
        <f>I79+L79+R79</f>
      </c>
      <c r="T79" s="2">
        <f>I79+(L79+R79)*1.06</f>
      </c>
      <c r="U79" s="2">
        <f>(R79+L79)*0.06</f>
      </c>
      <c r="V79" s="2">
        <f>T79-U79</f>
      </c>
      <c r="W79" s="1">
        <f>I79</f>
      </c>
      <c r="X79" s="2">
        <f>(R79+L79)*1.06</f>
      </c>
      <c r="Y79" s="2">
        <f>P79</f>
      </c>
      <c r="Z79" s="2">
        <v>60</v>
      </c>
      <c r="AA79" s="2">
        <f>(L79+R79)-Y79-Z79</f>
      </c>
      <c r="AB79" s="2">
        <f>AA79/2</f>
      </c>
      <c r="AC79" s="2">
        <f>AA79/2</f>
      </c>
    </row>
    <row r="80">
      <c r="A80" s="1">
        <v>78</v>
      </c>
      <c r="B80" s="6" t="str">
        <v>李振奋</v>
      </c>
      <c r="C80" s="5" t="str">
        <v>TV1N1610177377878740992</v>
      </c>
      <c r="D80" s="5" t="str">
        <v>中国</v>
      </c>
      <c r="E80" s="5" t="str">
        <v>北京</v>
      </c>
      <c r="F80" s="5" t="str">
        <v>美国</v>
      </c>
      <c r="G80" s="5" t="str">
        <v>商务</v>
      </c>
      <c r="H80" s="5" t="str">
        <v>已预约</v>
      </c>
      <c r="I80" s="34">
        <v>1184</v>
      </c>
      <c r="J80" s="33"/>
      <c r="K80" s="33"/>
      <c r="L80" s="2">
        <v>300</v>
      </c>
      <c r="M80" s="36">
        <v>0</v>
      </c>
      <c r="N80" s="37"/>
      <c r="O80" s="33"/>
      <c r="P80" s="36">
        <v>0</v>
      </c>
      <c r="Q80" s="33"/>
      <c r="R80" s="2">
        <f>M80*1.06</f>
      </c>
      <c r="S80" s="2">
        <f>I80+L80+R80</f>
      </c>
      <c r="T80" s="2">
        <f>I80+(L80+R80)*1.06</f>
      </c>
      <c r="U80" s="2">
        <f>(R80+L80)*0.06</f>
      </c>
      <c r="V80" s="2">
        <f>T80-U80</f>
      </c>
      <c r="W80" s="1">
        <f>I80</f>
      </c>
      <c r="X80" s="2">
        <f>(R80+L80)*1.06</f>
      </c>
      <c r="Y80" s="2">
        <f>P80</f>
      </c>
      <c r="Z80" s="2">
        <v>60</v>
      </c>
      <c r="AA80" s="2">
        <f>(L80+R80)-Y80-Z80</f>
      </c>
      <c r="AB80" s="2">
        <f>AA80/2</f>
      </c>
      <c r="AC80" s="2">
        <f>AA80/2</f>
      </c>
    </row>
    <row r="81">
      <c r="A81" s="1">
        <v>79</v>
      </c>
      <c r="B81" s="6" t="str">
        <v>陈梓琪</v>
      </c>
      <c r="C81" s="5" t="str">
        <v>TV1N1608410971805810688</v>
      </c>
      <c r="D81" s="5" t="str">
        <v>中国</v>
      </c>
      <c r="E81" s="5" t="str">
        <v>北京</v>
      </c>
      <c r="F81" s="5" t="str">
        <v>美国</v>
      </c>
      <c r="G81" s="5" t="str">
        <v>商务</v>
      </c>
      <c r="H81" s="5" t="str">
        <v>已预约</v>
      </c>
      <c r="I81" s="34">
        <v>1184</v>
      </c>
      <c r="J81" s="33"/>
      <c r="K81" s="33"/>
      <c r="L81" s="2">
        <v>300</v>
      </c>
      <c r="M81" s="36">
        <v>0</v>
      </c>
      <c r="N81" s="37"/>
      <c r="O81" s="33"/>
      <c r="P81" s="36">
        <v>0</v>
      </c>
      <c r="Q81" s="33"/>
      <c r="R81" s="2">
        <f>M81*1.06</f>
      </c>
      <c r="S81" s="2">
        <f>I81+L81+R81</f>
      </c>
      <c r="T81" s="2">
        <f>I81+(L81+R81)*1.06</f>
      </c>
      <c r="U81" s="2">
        <f>(R81+L81)*0.06</f>
      </c>
      <c r="V81" s="2">
        <f>T81-U81</f>
      </c>
      <c r="W81" s="1">
        <f>I81</f>
      </c>
      <c r="X81" s="2">
        <f>(R81+L81)*1.06</f>
      </c>
      <c r="Y81" s="2">
        <f>P81</f>
      </c>
      <c r="Z81" s="2">
        <v>60</v>
      </c>
      <c r="AA81" s="2">
        <f>(L81+R81)-Y81-Z81</f>
      </c>
      <c r="AB81" s="2">
        <f>AA81/2</f>
      </c>
      <c r="AC81" s="2">
        <f>AA81/2</f>
      </c>
    </row>
    <row r="82">
      <c r="A82" s="1">
        <v>80</v>
      </c>
      <c r="B82" s="6" t="str">
        <v>韩瑛玮</v>
      </c>
      <c r="C82" s="5" t="str">
        <v>TV1N1610207051312959488</v>
      </c>
      <c r="D82" s="5" t="str">
        <v>中国</v>
      </c>
      <c r="E82" s="5" t="str">
        <v>北京</v>
      </c>
      <c r="F82" s="5" t="str">
        <v>美国</v>
      </c>
      <c r="G82" s="5" t="str">
        <v>商务</v>
      </c>
      <c r="H82" s="5" t="str">
        <v>已预约</v>
      </c>
      <c r="I82" s="34">
        <v>1184</v>
      </c>
      <c r="J82" s="33"/>
      <c r="K82" s="33"/>
      <c r="L82" s="2">
        <v>300</v>
      </c>
      <c r="M82" s="36">
        <v>0</v>
      </c>
      <c r="N82" s="37"/>
      <c r="O82" s="33"/>
      <c r="P82" s="36">
        <v>0</v>
      </c>
      <c r="Q82" s="33"/>
      <c r="R82" s="2">
        <f>M82*1.06</f>
      </c>
      <c r="S82" s="2">
        <f>I82+L82+R82</f>
      </c>
      <c r="T82" s="2">
        <f>I82+(L82+R82)*1.06</f>
      </c>
      <c r="U82" s="2">
        <f>(R82+L82)*0.06</f>
      </c>
      <c r="V82" s="2">
        <f>T82-U82</f>
      </c>
      <c r="W82" s="1">
        <f>I82</f>
      </c>
      <c r="X82" s="2">
        <f>(R82+L82)*1.06</f>
      </c>
      <c r="Y82" s="2">
        <f>P82</f>
      </c>
      <c r="Z82" s="2">
        <v>60</v>
      </c>
      <c r="AA82" s="2">
        <f>(L82+R82)-Y82-Z82</f>
      </c>
      <c r="AB82" s="2">
        <f>AA82/2</f>
      </c>
      <c r="AC82" s="2">
        <f>AA82/2</f>
      </c>
    </row>
    <row r="83">
      <c r="A83" s="1">
        <v>81</v>
      </c>
      <c r="B83" s="6" t="str">
        <v>刘天石</v>
      </c>
      <c r="C83" s="5" t="str">
        <v>TV1N1606182648698499072</v>
      </c>
      <c r="D83" s="5" t="str">
        <v>中国</v>
      </c>
      <c r="E83" s="5" t="str">
        <v>北京</v>
      </c>
      <c r="F83" s="5" t="str">
        <v>美国</v>
      </c>
      <c r="G83" s="5" t="str">
        <v>商务</v>
      </c>
      <c r="H83" s="5" t="str">
        <v>已预约</v>
      </c>
      <c r="I83" s="34">
        <v>1184</v>
      </c>
      <c r="J83" s="33"/>
      <c r="K83" s="33"/>
      <c r="L83" s="2">
        <v>300</v>
      </c>
      <c r="M83" s="36">
        <v>0</v>
      </c>
      <c r="N83" s="37"/>
      <c r="O83" s="33"/>
      <c r="P83" s="36">
        <v>0</v>
      </c>
      <c r="Q83" s="33"/>
      <c r="R83" s="2">
        <f>M83*1.06</f>
      </c>
      <c r="S83" s="2">
        <f>I83+L83+R83</f>
      </c>
      <c r="T83" s="2">
        <f>I83+(L83+R83)*1.06</f>
      </c>
      <c r="U83" s="2">
        <f>(R83+L83)*0.06</f>
      </c>
      <c r="V83" s="2">
        <f>T83-U83</f>
      </c>
      <c r="W83" s="1">
        <f>I83</f>
      </c>
      <c r="X83" s="2">
        <f>(R83+L83)*1.06</f>
      </c>
      <c r="Y83" s="2">
        <f>P83</f>
      </c>
      <c r="Z83" s="2">
        <v>60</v>
      </c>
      <c r="AA83" s="2">
        <f>(L83+R83)-Y83-Z83</f>
      </c>
      <c r="AB83" s="2">
        <f>AA83/2</f>
      </c>
      <c r="AC83" s="2">
        <f>AA83/2</f>
      </c>
    </row>
    <row r="84">
      <c r="A84" s="1">
        <v>82</v>
      </c>
      <c r="B84" s="6" t="str">
        <v>张弘扬</v>
      </c>
      <c r="C84" s="5" t="str">
        <v>TV1N1599706894015672320</v>
      </c>
      <c r="D84" s="5" t="str">
        <v>中国</v>
      </c>
      <c r="E84" s="5" t="str">
        <v>北京</v>
      </c>
      <c r="F84" s="5" t="str">
        <v>美国</v>
      </c>
      <c r="G84" s="5" t="str">
        <v>商务</v>
      </c>
      <c r="H84" s="5" t="str">
        <v>已预约</v>
      </c>
      <c r="I84" s="34">
        <v>1184</v>
      </c>
      <c r="J84" s="33"/>
      <c r="K84" s="33"/>
      <c r="L84" s="2">
        <v>300</v>
      </c>
      <c r="M84" s="36">
        <v>0</v>
      </c>
      <c r="N84" s="37"/>
      <c r="O84" s="33"/>
      <c r="P84" s="36">
        <v>0</v>
      </c>
      <c r="Q84" s="33"/>
      <c r="R84" s="2">
        <f>M84*1.06</f>
      </c>
      <c r="S84" s="2">
        <f>I84+L84+R84</f>
      </c>
      <c r="T84" s="2">
        <f>I84+(L84+R84)*1.06</f>
      </c>
      <c r="U84" s="2">
        <f>(R84+L84)*0.06</f>
      </c>
      <c r="V84" s="2">
        <f>T84-U84</f>
      </c>
      <c r="W84" s="1">
        <f>I84</f>
      </c>
      <c r="X84" s="2">
        <f>(R84+L84)*1.06</f>
      </c>
      <c r="Y84" s="2">
        <f>P84</f>
      </c>
      <c r="Z84" s="2">
        <v>60</v>
      </c>
      <c r="AA84" s="2">
        <f>(L84+R84)-Y84-Z84</f>
      </c>
      <c r="AB84" s="2">
        <f>AA84/2</f>
      </c>
      <c r="AC84" s="2">
        <f>AA84/2</f>
      </c>
    </row>
    <row r="85">
      <c r="A85" s="1">
        <v>83</v>
      </c>
      <c r="B85" s="6" t="str">
        <v>李丹</v>
      </c>
      <c r="C85" s="5" t="str">
        <v>TV1N1585558915179728896</v>
      </c>
      <c r="D85" s="5" t="str">
        <v>中国</v>
      </c>
      <c r="E85" s="5" t="str">
        <v>北京</v>
      </c>
      <c r="F85" s="5" t="str">
        <v>美国</v>
      </c>
      <c r="G85" s="5" t="str">
        <v>商务</v>
      </c>
      <c r="H85" s="5" t="str">
        <v>已预约</v>
      </c>
      <c r="I85" s="34">
        <v>1184</v>
      </c>
      <c r="J85" s="33"/>
      <c r="K85" s="33"/>
      <c r="L85" s="2">
        <v>300</v>
      </c>
      <c r="M85" s="36">
        <v>0</v>
      </c>
      <c r="N85" s="37"/>
      <c r="O85" s="33"/>
      <c r="P85" s="36">
        <v>0</v>
      </c>
      <c r="Q85" s="33"/>
      <c r="R85" s="2">
        <f>M85*1.06</f>
      </c>
      <c r="S85" s="2">
        <f>I85+L85+R85</f>
      </c>
      <c r="T85" s="2">
        <f>I85+(L85+R85)*1.06</f>
      </c>
      <c r="U85" s="2">
        <f>(R85+L85)*0.06</f>
      </c>
      <c r="V85" s="2">
        <f>T85-U85</f>
      </c>
      <c r="W85" s="1">
        <f>I85</f>
      </c>
      <c r="X85" s="2">
        <f>(R85+L85)*1.06</f>
      </c>
      <c r="Y85" s="2">
        <f>P85</f>
      </c>
      <c r="Z85" s="2">
        <v>60</v>
      </c>
      <c r="AA85" s="2">
        <f>(L85+R85)-Y85-Z85</f>
      </c>
      <c r="AB85" s="2">
        <f>AA85/2</f>
      </c>
      <c r="AC85" s="2">
        <f>AA85/2</f>
      </c>
    </row>
    <row r="86">
      <c r="A86" s="1">
        <v>84</v>
      </c>
      <c r="B86" s="6" t="str">
        <v>胡阳芷</v>
      </c>
      <c r="C86" s="5" t="str">
        <v>TV1N1608378520245178368</v>
      </c>
      <c r="D86" s="5" t="str">
        <v>中国</v>
      </c>
      <c r="E86" s="5" t="str">
        <v>北京</v>
      </c>
      <c r="F86" s="5" t="str">
        <v>美国</v>
      </c>
      <c r="G86" s="5" t="str">
        <v>商务</v>
      </c>
      <c r="H86" s="5" t="str">
        <v>已预约</v>
      </c>
      <c r="I86" s="34">
        <v>1184</v>
      </c>
      <c r="J86" s="33"/>
      <c r="K86" s="33"/>
      <c r="L86" s="2">
        <v>300</v>
      </c>
      <c r="M86" s="36">
        <v>0</v>
      </c>
      <c r="N86" s="37"/>
      <c r="O86" s="33"/>
      <c r="P86" s="36">
        <v>0</v>
      </c>
      <c r="Q86" s="33"/>
      <c r="R86" s="2">
        <f>M86*1.06</f>
      </c>
      <c r="S86" s="2">
        <f>I86+L86+R86</f>
      </c>
      <c r="T86" s="2">
        <f>I86+(L86+R86)*1.06</f>
      </c>
      <c r="U86" s="2">
        <f>(R86+L86)*0.06</f>
      </c>
      <c r="V86" s="2">
        <f>T86-U86</f>
      </c>
      <c r="W86" s="1">
        <f>I86</f>
      </c>
      <c r="X86" s="2">
        <f>(R86+L86)*1.06</f>
      </c>
      <c r="Y86" s="2">
        <f>P86</f>
      </c>
      <c r="Z86" s="2">
        <v>60</v>
      </c>
      <c r="AA86" s="2">
        <f>(L86+R86)-Y86-Z86</f>
      </c>
      <c r="AB86" s="2">
        <f>AA86/2</f>
      </c>
      <c r="AC86" s="2">
        <f>AA86/2</f>
      </c>
    </row>
    <row r="87">
      <c r="A87" s="1">
        <v>85</v>
      </c>
      <c r="B87" s="6" t="str">
        <v>靖春涛</v>
      </c>
      <c r="C87" s="5" t="str">
        <v>TV1N1610181264849301504</v>
      </c>
      <c r="D87" s="5" t="str">
        <v>中国</v>
      </c>
      <c r="E87" s="5" t="str">
        <v>北京</v>
      </c>
      <c r="F87" s="5" t="str">
        <v>美国</v>
      </c>
      <c r="G87" s="5" t="str">
        <v>商务</v>
      </c>
      <c r="H87" s="5" t="str">
        <v>已预约</v>
      </c>
      <c r="I87" s="34">
        <v>1184</v>
      </c>
      <c r="J87" s="33"/>
      <c r="K87" s="33"/>
      <c r="L87" s="2">
        <v>300</v>
      </c>
      <c r="M87" s="36">
        <v>0</v>
      </c>
      <c r="N87" s="37"/>
      <c r="O87" s="33"/>
      <c r="P87" s="36">
        <v>0</v>
      </c>
      <c r="Q87" s="33"/>
      <c r="R87" s="2">
        <f>M87*1.06</f>
      </c>
      <c r="S87" s="2">
        <f>I87+L87+R87</f>
      </c>
      <c r="T87" s="2">
        <f>I87+(L87+R87)*1.06</f>
      </c>
      <c r="U87" s="2">
        <f>(R87+L87)*0.06</f>
      </c>
      <c r="V87" s="2">
        <f>T87-U87</f>
      </c>
      <c r="W87" s="1">
        <f>I87</f>
      </c>
      <c r="X87" s="2">
        <f>(R87+L87)*1.06</f>
      </c>
      <c r="Y87" s="2">
        <f>P87</f>
      </c>
      <c r="Z87" s="2">
        <v>60</v>
      </c>
      <c r="AA87" s="2">
        <f>(L87+R87)-Y87-Z87</f>
      </c>
      <c r="AB87" s="2">
        <f>AA87/2</f>
      </c>
      <c r="AC87" s="2">
        <f>AA87/2</f>
      </c>
    </row>
    <row r="88">
      <c r="A88" s="1">
        <v>86</v>
      </c>
      <c r="B88" s="6" t="str">
        <v>樊聪</v>
      </c>
      <c r="C88" s="5" t="str">
        <v>TV1N1602933153441091584</v>
      </c>
      <c r="D88" s="5" t="str">
        <v>中国</v>
      </c>
      <c r="E88" s="5" t="str">
        <v>北京</v>
      </c>
      <c r="F88" s="5" t="str">
        <v>美国</v>
      </c>
      <c r="G88" s="5" t="str">
        <v>商务</v>
      </c>
      <c r="H88" s="5" t="str">
        <v>已预约</v>
      </c>
      <c r="I88" s="34">
        <v>1184</v>
      </c>
      <c r="J88" s="33"/>
      <c r="K88" s="33"/>
      <c r="L88" s="2">
        <v>300</v>
      </c>
      <c r="M88" s="36">
        <v>0</v>
      </c>
      <c r="N88" s="37"/>
      <c r="O88" s="33"/>
      <c r="P88" s="36">
        <v>0</v>
      </c>
      <c r="Q88" s="33"/>
      <c r="R88" s="2">
        <f>M88*1.06</f>
      </c>
      <c r="S88" s="2">
        <f>I88+L88+R88</f>
      </c>
      <c r="T88" s="2">
        <f>I88+(L88+R88)*1.06</f>
      </c>
      <c r="U88" s="2">
        <f>(R88+L88)*0.06</f>
      </c>
      <c r="V88" s="2">
        <f>T88-U88</f>
      </c>
      <c r="W88" s="1">
        <f>I88</f>
      </c>
      <c r="X88" s="2">
        <f>(R88+L88)*1.06</f>
      </c>
      <c r="Y88" s="2">
        <f>P88</f>
      </c>
      <c r="Z88" s="2">
        <v>60</v>
      </c>
      <c r="AA88" s="2">
        <f>(L88+R88)-Y88-Z88</f>
      </c>
      <c r="AB88" s="2">
        <f>AA88/2</f>
      </c>
      <c r="AC88" s="2">
        <f>AA88/2</f>
      </c>
    </row>
    <row r="89">
      <c r="A89" s="1">
        <v>87</v>
      </c>
      <c r="B89" s="6" t="str">
        <v>王博仑</v>
      </c>
      <c r="C89" s="5" t="str">
        <v>TV1N1606224221930905600</v>
      </c>
      <c r="D89" s="5" t="str">
        <v>中国</v>
      </c>
      <c r="E89" s="5" t="str">
        <v>北京</v>
      </c>
      <c r="F89" s="5" t="str">
        <v>美国</v>
      </c>
      <c r="G89" s="5" t="str">
        <v>商务</v>
      </c>
      <c r="H89" s="5" t="str">
        <v>已预约</v>
      </c>
      <c r="I89" s="34">
        <v>1184</v>
      </c>
      <c r="J89" s="33"/>
      <c r="K89" s="33"/>
      <c r="L89" s="2">
        <v>300</v>
      </c>
      <c r="M89" s="36">
        <v>0</v>
      </c>
      <c r="N89" s="37"/>
      <c r="O89" s="33"/>
      <c r="P89" s="36">
        <v>0</v>
      </c>
      <c r="Q89" s="33"/>
      <c r="R89" s="2">
        <f>M89*1.06</f>
      </c>
      <c r="S89" s="2">
        <f>I89+L89+R89</f>
      </c>
      <c r="T89" s="2">
        <f>I89+(L89+R89)*1.06</f>
      </c>
      <c r="U89" s="2">
        <f>(R89+L89)*0.06</f>
      </c>
      <c r="V89" s="2">
        <f>T89-U89</f>
      </c>
      <c r="W89" s="1">
        <f>I89</f>
      </c>
      <c r="X89" s="2">
        <f>(R89+L89)*1.06</f>
      </c>
      <c r="Y89" s="2">
        <f>P89</f>
      </c>
      <c r="Z89" s="2">
        <v>60</v>
      </c>
      <c r="AA89" s="2">
        <f>(L89+R89)-Y89-Z89</f>
      </c>
      <c r="AB89" s="2">
        <f>AA89/2</f>
      </c>
      <c r="AC89" s="2">
        <f>AA89/2</f>
      </c>
    </row>
    <row r="90">
      <c r="A90" s="1">
        <v>88</v>
      </c>
      <c r="B90" s="6" t="str">
        <v>崔晓璐</v>
      </c>
      <c r="C90" s="5" t="str">
        <v>TV1N1603303791536226304</v>
      </c>
      <c r="D90" s="5" t="str">
        <v>中国</v>
      </c>
      <c r="E90" s="5" t="str">
        <v>北京</v>
      </c>
      <c r="F90" s="5" t="str">
        <v>美国</v>
      </c>
      <c r="G90" s="5" t="str">
        <v>商务</v>
      </c>
      <c r="H90" s="5" t="str">
        <v>已预约</v>
      </c>
      <c r="I90" s="34">
        <v>1184</v>
      </c>
      <c r="J90" s="33"/>
      <c r="K90" s="33"/>
      <c r="L90" s="2">
        <v>300</v>
      </c>
      <c r="M90" s="36">
        <v>0</v>
      </c>
      <c r="N90" s="37"/>
      <c r="O90" s="33"/>
      <c r="P90" s="36">
        <v>0</v>
      </c>
      <c r="Q90" s="33"/>
      <c r="R90" s="2">
        <f>M90*1.06</f>
      </c>
      <c r="S90" s="2">
        <f>I90+L90+R90</f>
      </c>
      <c r="T90" s="2">
        <f>I90+(L90+R90)*1.06</f>
      </c>
      <c r="U90" s="2">
        <f>(R90+L90)*0.06</f>
      </c>
      <c r="V90" s="2">
        <f>T90-U90</f>
      </c>
      <c r="W90" s="1">
        <f>I90</f>
      </c>
      <c r="X90" s="2">
        <f>(R90+L90)*1.06</f>
      </c>
      <c r="Y90" s="2">
        <f>P90</f>
      </c>
      <c r="Z90" s="2">
        <v>60</v>
      </c>
      <c r="AA90" s="2">
        <f>(L90+R90)-Y90-Z90</f>
      </c>
      <c r="AB90" s="2">
        <f>AA90/2</f>
      </c>
      <c r="AC90" s="2">
        <f>AA90/2</f>
      </c>
    </row>
    <row r="91">
      <c r="A91" s="1">
        <v>89</v>
      </c>
      <c r="B91" s="6" t="str">
        <v>伍冲斌</v>
      </c>
      <c r="C91" s="5" t="str">
        <v>TV1N1608302592504512512</v>
      </c>
      <c r="D91" s="5" t="str">
        <v>中国</v>
      </c>
      <c r="E91" s="5" t="str">
        <v>北京</v>
      </c>
      <c r="F91" s="5" t="str">
        <v>美国</v>
      </c>
      <c r="G91" s="5" t="str">
        <v>商务</v>
      </c>
      <c r="H91" s="5" t="str">
        <v>已预约</v>
      </c>
      <c r="I91" s="34">
        <v>1184</v>
      </c>
      <c r="J91" s="33"/>
      <c r="K91" s="33"/>
      <c r="L91" s="2">
        <v>300</v>
      </c>
      <c r="M91" s="36">
        <v>0</v>
      </c>
      <c r="N91" s="37"/>
      <c r="O91" s="33"/>
      <c r="P91" s="36">
        <v>0</v>
      </c>
      <c r="Q91" s="33"/>
      <c r="R91" s="2">
        <f>M91*1.06</f>
      </c>
      <c r="S91" s="2">
        <f>I91+L91+R91</f>
      </c>
      <c r="T91" s="2">
        <f>I91+(L91+R91)*1.06</f>
      </c>
      <c r="U91" s="2">
        <f>(R91+L91)*0.06</f>
      </c>
      <c r="V91" s="2">
        <f>T91-U91</f>
      </c>
      <c r="W91" s="1">
        <f>I91</f>
      </c>
      <c r="X91" s="2">
        <f>(R91+L91)*1.06</f>
      </c>
      <c r="Y91" s="2">
        <f>P91</f>
      </c>
      <c r="Z91" s="2">
        <v>60</v>
      </c>
      <c r="AA91" s="2">
        <f>(L91+R91)-Y91-Z91</f>
      </c>
      <c r="AB91" s="2">
        <f>AA91/2</f>
      </c>
      <c r="AC91" s="2">
        <f>AA91/2</f>
      </c>
    </row>
    <row r="92">
      <c r="A92" s="1">
        <v>90</v>
      </c>
      <c r="B92" s="6" t="str">
        <v>黄明磊</v>
      </c>
      <c r="C92" s="5" t="str">
        <v>TV1N1602650871249494016</v>
      </c>
      <c r="D92" s="5" t="str">
        <v>中国</v>
      </c>
      <c r="E92" s="5" t="str">
        <v>北京</v>
      </c>
      <c r="F92" s="5" t="str">
        <v>美国</v>
      </c>
      <c r="G92" s="5" t="str">
        <v>商务</v>
      </c>
      <c r="H92" s="5" t="str">
        <v>已预约</v>
      </c>
      <c r="I92" s="34">
        <v>1184</v>
      </c>
      <c r="J92" s="33"/>
      <c r="K92" s="33"/>
      <c r="L92" s="2">
        <v>300</v>
      </c>
      <c r="M92" s="36">
        <v>0</v>
      </c>
      <c r="N92" s="37"/>
      <c r="O92" s="33"/>
      <c r="P92" s="36">
        <v>0</v>
      </c>
      <c r="Q92" s="33"/>
      <c r="R92" s="2">
        <f>M92*1.06</f>
      </c>
      <c r="S92" s="2">
        <f>I92+L92+R92</f>
      </c>
      <c r="T92" s="2">
        <f>I92+(L92+R92)*1.06</f>
      </c>
      <c r="U92" s="2">
        <f>(R92+L92)*0.06</f>
      </c>
      <c r="V92" s="2">
        <f>T92-U92</f>
      </c>
      <c r="W92" s="1">
        <f>I92</f>
      </c>
      <c r="X92" s="2">
        <f>(R92+L92)*1.06</f>
      </c>
      <c r="Y92" s="2">
        <f>P92</f>
      </c>
      <c r="Z92" s="2">
        <v>60</v>
      </c>
      <c r="AA92" s="2">
        <f>(L92+R92)-Y92-Z92</f>
      </c>
      <c r="AB92" s="2">
        <f>AA92/2</f>
      </c>
      <c r="AC92" s="2">
        <f>AA92/2</f>
      </c>
    </row>
    <row r="93">
      <c r="A93" s="1">
        <v>91</v>
      </c>
      <c r="B93" s="6" t="str">
        <v>刘欢</v>
      </c>
      <c r="C93" s="5" t="str">
        <v>TV1N1598530089497825280</v>
      </c>
      <c r="D93" s="5" t="str">
        <v>中国</v>
      </c>
      <c r="E93" s="5" t="str">
        <v>北京</v>
      </c>
      <c r="F93" s="5" t="str">
        <v>美国</v>
      </c>
      <c r="G93" s="5" t="str">
        <v>商务</v>
      </c>
      <c r="H93" s="5" t="str">
        <v>已预约</v>
      </c>
      <c r="I93" s="34">
        <v>1184</v>
      </c>
      <c r="J93" s="33"/>
      <c r="K93" s="33"/>
      <c r="L93" s="2">
        <v>300</v>
      </c>
      <c r="M93" s="36">
        <v>0</v>
      </c>
      <c r="N93" s="37"/>
      <c r="O93" s="33"/>
      <c r="P93" s="36">
        <v>0</v>
      </c>
      <c r="Q93" s="33"/>
      <c r="R93" s="2">
        <f>M93*1.06</f>
      </c>
      <c r="S93" s="2">
        <f>I93+L93+R93</f>
      </c>
      <c r="T93" s="2">
        <f>I93+(L93+R93)*1.06</f>
      </c>
      <c r="U93" s="2">
        <f>(R93+L93)*0.06</f>
      </c>
      <c r="V93" s="2">
        <f>T93-U93</f>
      </c>
      <c r="W93" s="1">
        <f>I93</f>
      </c>
      <c r="X93" s="2">
        <f>(R93+L93)*1.06</f>
      </c>
      <c r="Y93" s="2">
        <f>P93</f>
      </c>
      <c r="Z93" s="2">
        <v>60</v>
      </c>
      <c r="AA93" s="2">
        <f>(L93+R93)-Y93-Z93</f>
      </c>
      <c r="AB93" s="2">
        <f>AA93/2</f>
      </c>
      <c r="AC93" s="2">
        <f>AA93/2</f>
      </c>
    </row>
    <row r="94">
      <c r="A94" s="1">
        <v>92</v>
      </c>
      <c r="B94" s="6" t="str">
        <v>贾苏哲</v>
      </c>
      <c r="C94" s="5" t="str">
        <v>TV1N1589921296173641728</v>
      </c>
      <c r="D94" s="5" t="str">
        <v>中国</v>
      </c>
      <c r="E94" s="5" t="str">
        <v>北京</v>
      </c>
      <c r="F94" s="5" t="str">
        <v>新加坡</v>
      </c>
      <c r="G94" s="5" t="str">
        <v>商务</v>
      </c>
      <c r="H94" s="5" t="str">
        <v>已出签</v>
      </c>
      <c r="I94" s="34">
        <v>155.234</v>
      </c>
      <c r="J94" s="33"/>
      <c r="K94" s="33">
        <v>11</v>
      </c>
      <c r="L94" s="2">
        <v>146</v>
      </c>
      <c r="M94" s="36">
        <v>0</v>
      </c>
      <c r="N94" s="33"/>
      <c r="O94" s="33"/>
      <c r="P94" s="36">
        <v>0</v>
      </c>
      <c r="Q94" s="33"/>
      <c r="R94" s="2">
        <f>M94*1.06</f>
      </c>
      <c r="S94" s="2">
        <f>I94+L94+R94</f>
      </c>
      <c r="T94" s="2">
        <f>I94+(L94+R94)*1.06</f>
      </c>
      <c r="U94" s="2">
        <f>(R94+L94)*0.06</f>
      </c>
      <c r="V94" s="2">
        <f>T94-U94</f>
      </c>
      <c r="W94" s="1">
        <f>I94</f>
      </c>
      <c r="X94" s="2">
        <f>(R94+L94)*1.06</f>
      </c>
      <c r="Y94" s="2">
        <f>P94</f>
      </c>
      <c r="Z94" s="2">
        <f>200-I94</f>
      </c>
      <c r="AA94" s="2">
        <f>(L94+R94)-Y94-Z94</f>
      </c>
      <c r="AB94" s="2">
        <f>AA94/2</f>
      </c>
      <c r="AC94" s="2">
        <f>AA94/2</f>
      </c>
    </row>
    <row r="95">
      <c r="A95" s="1">
        <v>93</v>
      </c>
      <c r="B95" s="6" t="str">
        <v>金英子</v>
      </c>
      <c r="C95" s="5" t="str">
        <v>TV1N1596392032895934464</v>
      </c>
      <c r="D95" s="5" t="str">
        <v>中国</v>
      </c>
      <c r="E95" s="5" t="str">
        <v>北京</v>
      </c>
      <c r="F95" s="5" t="str">
        <v>新加坡</v>
      </c>
      <c r="G95" s="5" t="str">
        <v>商务</v>
      </c>
      <c r="H95" s="5" t="str">
        <v>已出签</v>
      </c>
      <c r="I95" s="34">
        <v>154.152</v>
      </c>
      <c r="J95" s="33"/>
      <c r="K95" s="33">
        <v>7</v>
      </c>
      <c r="L95" s="2">
        <v>146</v>
      </c>
      <c r="M95" s="36">
        <v>0</v>
      </c>
      <c r="N95" s="33"/>
      <c r="O95" s="33"/>
      <c r="P95" s="36">
        <v>0</v>
      </c>
      <c r="Q95" s="33"/>
      <c r="R95" s="2">
        <f>M95*1.06</f>
      </c>
      <c r="S95" s="2">
        <f>I95+L95+R95</f>
      </c>
      <c r="T95" s="2">
        <f>I95+(L95+R95)*1.06</f>
      </c>
      <c r="U95" s="2">
        <f>(R95+L95)*0.06</f>
      </c>
      <c r="V95" s="2">
        <f>T95-U95</f>
      </c>
      <c r="W95" s="1">
        <f>I95</f>
      </c>
      <c r="X95" s="2">
        <f>(R95+L95)*1.06</f>
      </c>
      <c r="Y95" s="2">
        <f>P95</f>
      </c>
      <c r="Z95" s="2">
        <f>200-I95</f>
      </c>
      <c r="AA95" s="2">
        <f>(L95+R95)-Y95-Z95</f>
      </c>
      <c r="AB95" s="2">
        <f>AA95/2</f>
      </c>
      <c r="AC95" s="2">
        <f>AA95/2</f>
      </c>
    </row>
    <row r="96">
      <c r="A96" s="1">
        <v>94</v>
      </c>
      <c r="B96" s="6" t="str">
        <v>朴家睿</v>
      </c>
      <c r="C96" s="5" t="str">
        <v>TV1N1607618157144592384</v>
      </c>
      <c r="D96" s="5" t="str">
        <v>中国</v>
      </c>
      <c r="E96" s="5" t="str">
        <v>北京</v>
      </c>
      <c r="F96" s="5" t="str">
        <v>新加坡</v>
      </c>
      <c r="G96" s="5" t="str">
        <v>商务</v>
      </c>
      <c r="H96" s="5" t="str">
        <v>已出签</v>
      </c>
      <c r="I96" s="34">
        <v>155.234</v>
      </c>
      <c r="J96" s="33"/>
      <c r="K96" s="33">
        <v>11</v>
      </c>
      <c r="L96" s="2">
        <v>146</v>
      </c>
      <c r="M96" s="36">
        <v>0</v>
      </c>
      <c r="N96" s="33"/>
      <c r="O96" s="33"/>
      <c r="P96" s="36">
        <v>0</v>
      </c>
      <c r="Q96" s="33"/>
      <c r="R96" s="2">
        <f>M96*1.06</f>
      </c>
      <c r="S96" s="2">
        <f>I96+L96+R96</f>
      </c>
      <c r="T96" s="2">
        <f>I96+(L96+R96)*1.06</f>
      </c>
      <c r="U96" s="2">
        <f>(R96+L96)*0.06</f>
      </c>
      <c r="V96" s="2">
        <f>T96-U96</f>
      </c>
      <c r="W96" s="1">
        <f>I96</f>
      </c>
      <c r="X96" s="2">
        <f>(R96+L96)*1.06</f>
      </c>
      <c r="Y96" s="2">
        <f>P96</f>
      </c>
      <c r="Z96" s="2">
        <f>200-I96</f>
      </c>
      <c r="AA96" s="2">
        <f>(L96+R96)-Y96-Z96</f>
      </c>
      <c r="AB96" s="2">
        <f>AA96/2</f>
      </c>
      <c r="AC96" s="2">
        <f>AA96/2</f>
      </c>
    </row>
    <row r="97">
      <c r="A97" s="1">
        <v>95</v>
      </c>
      <c r="B97" s="6" t="str">
        <v>李森</v>
      </c>
      <c r="C97" s="5" t="str">
        <v>TV1N1605523656410288128</v>
      </c>
      <c r="D97" s="5" t="str">
        <v>中国</v>
      </c>
      <c r="E97" s="5" t="str">
        <v>北京</v>
      </c>
      <c r="F97" s="5" t="str">
        <v>新加坡</v>
      </c>
      <c r="G97" s="5" t="str">
        <v>商务</v>
      </c>
      <c r="H97" s="5" t="str">
        <v>已出签</v>
      </c>
      <c r="I97" s="34">
        <v>154.152</v>
      </c>
      <c r="J97" s="33"/>
      <c r="K97" s="33">
        <v>7</v>
      </c>
      <c r="L97" s="2">
        <v>146</v>
      </c>
      <c r="M97" s="36">
        <v>0</v>
      </c>
      <c r="N97" s="33"/>
      <c r="O97" s="33"/>
      <c r="P97" s="36">
        <v>0</v>
      </c>
      <c r="Q97" s="33"/>
      <c r="R97" s="2">
        <f>M97*1.06</f>
      </c>
      <c r="S97" s="2">
        <f>I97+L97+R97</f>
      </c>
      <c r="T97" s="2">
        <f>I97+(L97+R97)*1.06</f>
      </c>
      <c r="U97" s="2">
        <f>(R97+L97)*0.06</f>
      </c>
      <c r="V97" s="2">
        <f>T97-U97</f>
      </c>
      <c r="W97" s="1">
        <f>I97</f>
      </c>
      <c r="X97" s="2">
        <f>(R97+L97)*1.06</f>
      </c>
      <c r="Y97" s="2">
        <f>P97</f>
      </c>
      <c r="Z97" s="2">
        <f>200-I97</f>
      </c>
      <c r="AA97" s="2">
        <f>(L97+R97)-Y97-Z97</f>
      </c>
      <c r="AB97" s="2">
        <f>AA97/2</f>
      </c>
      <c r="AC97" s="2">
        <f>AA97/2</f>
      </c>
    </row>
    <row r="98">
      <c r="A98" s="1">
        <v>96</v>
      </c>
      <c r="B98" s="6" t="str">
        <v>何易非</v>
      </c>
      <c r="C98" s="5" t="str">
        <v>TV1N1597519857548169216</v>
      </c>
      <c r="D98" s="5" t="str">
        <v>中国</v>
      </c>
      <c r="E98" s="5" t="str">
        <v>北京</v>
      </c>
      <c r="F98" s="5" t="str">
        <v>新加坡</v>
      </c>
      <c r="G98" s="5" t="str">
        <v>商务</v>
      </c>
      <c r="H98" s="5" t="str">
        <v>已出签</v>
      </c>
      <c r="I98" s="34">
        <v>154.152</v>
      </c>
      <c r="J98" s="33"/>
      <c r="K98" s="33">
        <v>7</v>
      </c>
      <c r="L98" s="2">
        <v>146</v>
      </c>
      <c r="M98" s="36">
        <v>0</v>
      </c>
      <c r="N98" s="33"/>
      <c r="O98" s="33"/>
      <c r="P98" s="36">
        <v>0</v>
      </c>
      <c r="Q98" s="33"/>
      <c r="R98" s="2">
        <f>M98*1.06</f>
      </c>
      <c r="S98" s="2">
        <f>I98+L98+R98</f>
      </c>
      <c r="T98" s="2">
        <f>I98+(L98+R98)*1.06</f>
      </c>
      <c r="U98" s="2">
        <f>(R98+L98)*0.06</f>
      </c>
      <c r="V98" s="2">
        <f>T98-U98</f>
      </c>
      <c r="W98" s="1">
        <f>I98</f>
      </c>
      <c r="X98" s="2">
        <f>(R98+L98)*1.06</f>
      </c>
      <c r="Y98" s="2">
        <f>P98</f>
      </c>
      <c r="Z98" s="2">
        <f>200-I98</f>
      </c>
      <c r="AA98" s="2">
        <f>(L98+R98)-Y98-Z98</f>
      </c>
      <c r="AB98" s="2">
        <f>AA98/2</f>
      </c>
      <c r="AC98" s="2">
        <f>AA98/2</f>
      </c>
    </row>
    <row r="99">
      <c r="A99" s="1">
        <v>97</v>
      </c>
      <c r="B99" s="6" t="str">
        <v>姚柳合</v>
      </c>
      <c r="C99" s="5" t="str">
        <v>TV1N1601103319156908032</v>
      </c>
      <c r="D99" s="5" t="str">
        <v>中国</v>
      </c>
      <c r="E99" s="5" t="str">
        <v>北京</v>
      </c>
      <c r="F99" s="5" t="str">
        <v>新加坡</v>
      </c>
      <c r="G99" s="5" t="str">
        <v>商务</v>
      </c>
      <c r="H99" s="5" t="str">
        <v>已出签</v>
      </c>
      <c r="I99" s="34">
        <v>154.016</v>
      </c>
      <c r="J99" s="33"/>
      <c r="K99" s="33">
        <v>6</v>
      </c>
      <c r="L99" s="2">
        <v>146</v>
      </c>
      <c r="M99" s="36">
        <v>0</v>
      </c>
      <c r="N99" s="33"/>
      <c r="O99" s="33"/>
      <c r="P99" s="36">
        <v>0</v>
      </c>
      <c r="Q99" s="33"/>
      <c r="R99" s="2">
        <f>M99*1.06</f>
      </c>
      <c r="S99" s="2">
        <f>I99+L99+R99</f>
      </c>
      <c r="T99" s="2">
        <f>I99+(L99+R99)*1.06</f>
      </c>
      <c r="U99" s="2">
        <f>(R99+L99)*0.06</f>
      </c>
      <c r="V99" s="2">
        <f>T99-U99</f>
      </c>
      <c r="W99" s="1">
        <f>I99</f>
      </c>
      <c r="X99" s="2">
        <f>(R99+L99)*1.06</f>
      </c>
      <c r="Y99" s="2">
        <f>P99</f>
      </c>
      <c r="Z99" s="2">
        <f>200-I99</f>
      </c>
      <c r="AA99" s="2">
        <f>(L99+R99)-Y99-Z99</f>
      </c>
      <c r="AB99" s="2">
        <f>AA99/2</f>
      </c>
      <c r="AC99" s="2">
        <f>AA99/2</f>
      </c>
    </row>
    <row r="100">
      <c r="A100" s="1">
        <v>98</v>
      </c>
      <c r="B100" s="6" t="str">
        <v>李金星</v>
      </c>
      <c r="C100" s="5" t="str">
        <v>TV1N1582334971928481792</v>
      </c>
      <c r="D100" s="5" t="str">
        <v>中国</v>
      </c>
      <c r="E100" s="5" t="str">
        <v>北京</v>
      </c>
      <c r="F100" s="5" t="str">
        <v>新加坡</v>
      </c>
      <c r="G100" s="5" t="str">
        <v>商务</v>
      </c>
      <c r="H100" s="5" t="str">
        <v>已出签</v>
      </c>
      <c r="I100" s="34">
        <v>154.016</v>
      </c>
      <c r="J100" s="33"/>
      <c r="K100" s="33">
        <v>6</v>
      </c>
      <c r="L100" s="2">
        <v>146</v>
      </c>
      <c r="M100" s="36">
        <v>0</v>
      </c>
      <c r="N100" s="33"/>
      <c r="O100" s="33"/>
      <c r="P100" s="36">
        <v>0</v>
      </c>
      <c r="Q100" s="33"/>
      <c r="R100" s="2">
        <f>M100*1.06</f>
      </c>
      <c r="S100" s="2">
        <f>I100+L100+R100</f>
      </c>
      <c r="T100" s="2">
        <f>I100+(L100+R100)*1.06</f>
      </c>
      <c r="U100" s="2">
        <f>(R100+L100)*0.06</f>
      </c>
      <c r="V100" s="2">
        <f>T100-U100</f>
      </c>
      <c r="W100" s="1">
        <f>I100</f>
      </c>
      <c r="X100" s="2">
        <f>(R100+L100)*1.06</f>
      </c>
      <c r="Y100" s="2">
        <f>P100</f>
      </c>
      <c r="Z100" s="2">
        <f>200-I100</f>
      </c>
      <c r="AA100" s="2">
        <f>(L100+R100)-Y100-Z100</f>
      </c>
      <c r="AB100" s="2">
        <f>AA100/2</f>
      </c>
      <c r="AC100" s="2">
        <f>AA100/2</f>
      </c>
    </row>
    <row r="101">
      <c r="A101" s="1">
        <v>99</v>
      </c>
      <c r="B101" s="6" t="str">
        <v>高庭</v>
      </c>
      <c r="C101" s="5" t="str" xml:space="preserve">
        <v>TV1N1607285657755037696 </v>
      </c>
      <c r="D101" s="5" t="str">
        <v>中国</v>
      </c>
      <c r="E101" s="5" t="str">
        <v>北京</v>
      </c>
      <c r="F101" s="5" t="str">
        <v>埃及</v>
      </c>
      <c r="G101" s="5" t="str">
        <v>商务</v>
      </c>
      <c r="H101" s="5" t="str">
        <v>已出签</v>
      </c>
      <c r="I101" s="34">
        <v>0</v>
      </c>
      <c r="J101" s="33"/>
      <c r="K101" s="33"/>
      <c r="L101" s="36">
        <v>2800</v>
      </c>
      <c r="M101" s="36">
        <v>15</v>
      </c>
      <c r="N101" s="37" t="str">
        <v>快递费</v>
      </c>
      <c r="O101" s="33"/>
      <c r="P101" s="40">
        <v>2288</v>
      </c>
      <c r="Q101" s="33"/>
      <c r="R101" s="2">
        <f>M101*1.06</f>
      </c>
      <c r="S101" s="2">
        <f>I101+L101+R101</f>
      </c>
      <c r="T101" s="2">
        <f>I101+(L101+R101)*1.06</f>
      </c>
      <c r="U101" s="2">
        <f>(R101+L101)*0.06</f>
      </c>
      <c r="V101" s="2">
        <f>T101-U101</f>
      </c>
      <c r="W101" s="1">
        <f>I101</f>
      </c>
      <c r="X101" s="2">
        <f>(R101+L101)*1.06</f>
      </c>
      <c r="Y101" s="2">
        <f>P101</f>
      </c>
      <c r="Z101" s="2">
        <v>0</v>
      </c>
      <c r="AA101" s="2">
        <f>(L101+R101)-Y101-Z101</f>
      </c>
      <c r="AB101" s="2">
        <f>AA101/2</f>
      </c>
      <c r="AC101" s="2">
        <f>AA101/2</f>
      </c>
    </row>
    <row r="102">
      <c r="A102" s="1">
        <v>100</v>
      </c>
      <c r="B102" s="6" t="str">
        <v>陈冠桥</v>
      </c>
      <c r="C102" s="5" t="str">
        <v>TV1N1606215440551469056</v>
      </c>
      <c r="D102" s="5" t="str">
        <v>中国</v>
      </c>
      <c r="E102" s="5" t="str">
        <v>北京</v>
      </c>
      <c r="F102" s="5" t="str">
        <v>爱尔兰</v>
      </c>
      <c r="G102" s="5" t="str">
        <v>商务</v>
      </c>
      <c r="H102" s="5" t="str">
        <v>已预约</v>
      </c>
      <c r="I102" s="34">
        <v>740</v>
      </c>
      <c r="J102" s="33"/>
      <c r="K102" s="33"/>
      <c r="L102" s="36">
        <v>400</v>
      </c>
      <c r="M102" s="36">
        <v>480</v>
      </c>
      <c r="N102" s="37" t="str">
        <v>交通费20+签证中心服务费460</v>
      </c>
      <c r="O102" s="33"/>
      <c r="P102" s="36">
        <v>480</v>
      </c>
      <c r="Q102" s="33"/>
      <c r="R102" s="2">
        <f>M102*1.06</f>
      </c>
      <c r="S102" s="2">
        <f>I102+L102+R102</f>
      </c>
      <c r="T102" s="2">
        <f>I102+(L102+R102)*1.06</f>
      </c>
      <c r="U102" s="2">
        <f>(R102+L102)*0.06</f>
      </c>
      <c r="V102" s="2">
        <f>T102-U102</f>
      </c>
      <c r="W102" s="1">
        <f>I102</f>
      </c>
      <c r="X102" s="2">
        <f>(R102+L102)*1.06</f>
      </c>
      <c r="Y102" s="2">
        <f>P102</f>
      </c>
      <c r="Z102" s="2">
        <v>60</v>
      </c>
      <c r="AA102" s="2">
        <f>(L102+R102)-Y102-Z102</f>
      </c>
      <c r="AB102" s="2">
        <f>AA102/2</f>
      </c>
      <c r="AC102" s="2">
        <f>AA102/2</f>
      </c>
    </row>
    <row customHeight="true" ht="81" r="103">
      <c r="A103" s="1">
        <v>101</v>
      </c>
      <c r="B103" s="6" t="str">
        <v>范璇</v>
      </c>
      <c r="C103" s="5" t="str">
        <v>TV1N1594943254087352320</v>
      </c>
      <c r="D103" s="5" t="str">
        <v>中国</v>
      </c>
      <c r="E103" s="5" t="str">
        <v>北京</v>
      </c>
      <c r="F103" s="5" t="str">
        <v>英国</v>
      </c>
      <c r="G103" s="5" t="str">
        <v>商务</v>
      </c>
      <c r="H103" s="5" t="str">
        <v>已预约</v>
      </c>
      <c r="I103" s="34">
        <v>854</v>
      </c>
      <c r="J103" s="33"/>
      <c r="K103" s="33"/>
      <c r="L103" s="2">
        <v>400</v>
      </c>
      <c r="M103" s="36">
        <v>8632</v>
      </c>
      <c r="N103" s="37" t="str">
        <v>24小时加急449+贵宾号8163+交通20</v>
      </c>
      <c r="O103" s="33" t="s">
        <v>1</v>
      </c>
      <c r="P103" s="36">
        <v>8632</v>
      </c>
      <c r="Q103" s="33"/>
      <c r="R103" s="2">
        <f>M103*1.06</f>
      </c>
      <c r="S103" s="2">
        <f>I103+L103+R103</f>
      </c>
      <c r="T103" s="2">
        <f>I103+(L103+R103)*1.06</f>
      </c>
      <c r="U103" s="2">
        <f>(R103+L103)*0.06</f>
      </c>
      <c r="V103" s="2">
        <f>T103-U103</f>
      </c>
      <c r="W103" s="1">
        <f>I103</f>
      </c>
      <c r="X103" s="2">
        <f>(R103+L103)*1.06</f>
      </c>
      <c r="Y103" s="2">
        <f>P103</f>
      </c>
      <c r="Z103" s="2">
        <v>60</v>
      </c>
      <c r="AA103" s="2">
        <f>(L103+R103)-Y103-Z103</f>
      </c>
      <c r="AB103" s="2">
        <f>AA103/2</f>
      </c>
      <c r="AC103" s="2">
        <f>AA103/2</f>
      </c>
    </row>
    <row r="104">
      <c r="A104" s="1">
        <v>102</v>
      </c>
      <c r="B104" s="6" t="str">
        <v>付莹</v>
      </c>
      <c r="C104" s="5" t="str">
        <v>TV1N1600690813913575424</v>
      </c>
      <c r="D104" s="5" t="str">
        <v>中国</v>
      </c>
      <c r="E104" s="5" t="str">
        <v>北京</v>
      </c>
      <c r="F104" s="5" t="str">
        <v>英国</v>
      </c>
      <c r="G104" s="5" t="str">
        <v>商务</v>
      </c>
      <c r="H104" s="5" t="str">
        <v>已预约</v>
      </c>
      <c r="I104" s="34">
        <v>865</v>
      </c>
      <c r="J104" s="33"/>
      <c r="K104" s="33"/>
      <c r="L104" s="2">
        <v>400</v>
      </c>
      <c r="M104" s="36">
        <v>667</v>
      </c>
      <c r="N104" s="37" t="str">
        <v>快递费+借护照</v>
      </c>
      <c r="O104" s="33"/>
      <c r="P104" s="36">
        <v>667</v>
      </c>
      <c r="Q104" s="33"/>
      <c r="R104" s="2">
        <f>M104*1.06</f>
      </c>
      <c r="S104" s="2">
        <f>I104+L104+R104</f>
      </c>
      <c r="T104" s="2">
        <f>I104+(L104+R104)*1.06</f>
      </c>
      <c r="U104" s="2">
        <f>(R104+L104)*0.06</f>
      </c>
      <c r="V104" s="2">
        <f>T104-U104</f>
      </c>
      <c r="W104" s="1">
        <f>I104</f>
      </c>
      <c r="X104" s="2">
        <f>(R104+L104)*1.06</f>
      </c>
      <c r="Y104" s="2">
        <f>P104</f>
      </c>
      <c r="Z104" s="2">
        <v>60</v>
      </c>
      <c r="AA104" s="2">
        <f>(L104+R104)-Y104-Z104</f>
      </c>
      <c r="AB104" s="2">
        <f>AA104/2</f>
      </c>
      <c r="AC104" s="2">
        <f>AA104/2</f>
      </c>
    </row>
    <row r="105">
      <c r="A105" s="1">
        <v>103</v>
      </c>
      <c r="B105" s="6" t="str">
        <v>戴乐-李青泽</v>
      </c>
      <c r="C105" s="5" t="str">
        <v>TV1N1597458525708718080</v>
      </c>
      <c r="D105" s="5" t="str">
        <v>中国</v>
      </c>
      <c r="E105" s="5" t="str">
        <v>北京</v>
      </c>
      <c r="F105" s="5" t="str">
        <v>英国</v>
      </c>
      <c r="G105" s="5" t="str">
        <v>商务</v>
      </c>
      <c r="H105" s="5" t="str">
        <v>已预约</v>
      </c>
      <c r="I105" s="34">
        <v>865</v>
      </c>
      <c r="J105" s="33"/>
      <c r="K105" s="33"/>
      <c r="L105" s="2">
        <v>400</v>
      </c>
      <c r="M105" s="36">
        <v>0</v>
      </c>
      <c r="N105" s="33"/>
      <c r="O105" s="33"/>
      <c r="P105" s="36">
        <v>0</v>
      </c>
      <c r="Q105" s="33"/>
      <c r="R105" s="2">
        <f>M105*1.06</f>
      </c>
      <c r="S105" s="2">
        <f>I105+L105+R105</f>
      </c>
      <c r="T105" s="2">
        <f>I105+(L105+R105)*1.06</f>
      </c>
      <c r="U105" s="2">
        <f>(R105+L105)*0.06</f>
      </c>
      <c r="V105" s="2">
        <f>T105-U105</f>
      </c>
      <c r="W105" s="1">
        <f>I105</f>
      </c>
      <c r="X105" s="2">
        <f>(R105+L105)*1.06</f>
      </c>
      <c r="Y105" s="2">
        <f>P105</f>
      </c>
      <c r="Z105" s="2">
        <v>60</v>
      </c>
      <c r="AA105" s="2">
        <f>(L105+R105)-Y105-Z105</f>
      </c>
      <c r="AB105" s="2">
        <f>AA105/2</f>
      </c>
      <c r="AC105" s="2">
        <f>AA105/2</f>
      </c>
    </row>
    <row r="106">
      <c r="A106" s="1">
        <v>104</v>
      </c>
      <c r="B106" s="6" t="str">
        <v>胡阳芷</v>
      </c>
      <c r="C106" s="5" t="str">
        <v>TV1N1608424768150999040</v>
      </c>
      <c r="D106" s="5" t="str">
        <v>中国</v>
      </c>
      <c r="E106" s="5" t="str">
        <v>上海</v>
      </c>
      <c r="F106" s="5" t="str">
        <v>英国</v>
      </c>
      <c r="G106" s="5" t="str">
        <v>商务</v>
      </c>
      <c r="H106" s="5" t="str">
        <v>已预约</v>
      </c>
      <c r="I106" s="34">
        <v>865</v>
      </c>
      <c r="J106" s="33"/>
      <c r="K106" s="33"/>
      <c r="L106" s="2">
        <v>400</v>
      </c>
      <c r="M106" s="36">
        <v>575</v>
      </c>
      <c r="N106" s="37" t="str">
        <v>借护照</v>
      </c>
      <c r="O106" s="33"/>
      <c r="P106" s="36">
        <v>575</v>
      </c>
      <c r="Q106" s="33"/>
      <c r="R106" s="2">
        <f>M106*1.06</f>
      </c>
      <c r="S106" s="2">
        <f>I106+L106+R106</f>
      </c>
      <c r="T106" s="2">
        <f>I106+(L106+R106)*1.06</f>
      </c>
      <c r="U106" s="2">
        <f>(R106+L106)*0.06</f>
      </c>
      <c r="V106" s="2">
        <f>T106-U106</f>
      </c>
      <c r="W106" s="1">
        <f>I106</f>
      </c>
      <c r="X106" s="2">
        <f>(R106+L106)*1.06</f>
      </c>
      <c r="Y106" s="2">
        <f>P106</f>
      </c>
      <c r="Z106" s="2">
        <v>60</v>
      </c>
      <c r="AA106" s="2">
        <f>(L106+R106)-Y106-Z106</f>
      </c>
      <c r="AB106" s="2">
        <f>AA106/2</f>
      </c>
      <c r="AC106" s="2">
        <f>AA106/2</f>
      </c>
    </row>
    <row r="107">
      <c r="A107" s="1">
        <v>105</v>
      </c>
      <c r="B107" s="6" t="str">
        <v>隋信杰</v>
      </c>
      <c r="C107" s="5" t="str">
        <v>TV1N1608707551029108736</v>
      </c>
      <c r="D107" s="5" t="str">
        <v>中国</v>
      </c>
      <c r="E107" s="5" t="str">
        <v>北京</v>
      </c>
      <c r="F107" s="5" t="str">
        <v>英国</v>
      </c>
      <c r="G107" s="5" t="str">
        <v>商务</v>
      </c>
      <c r="H107" s="5" t="str">
        <v>已预约</v>
      </c>
      <c r="I107" s="34">
        <v>865</v>
      </c>
      <c r="J107" s="33"/>
      <c r="K107" s="33"/>
      <c r="L107" s="2">
        <v>400</v>
      </c>
      <c r="M107" s="36">
        <v>92</v>
      </c>
      <c r="N107" s="37" t="str">
        <v>快递费</v>
      </c>
      <c r="O107" s="33"/>
      <c r="P107" s="36">
        <v>92</v>
      </c>
      <c r="Q107" s="33"/>
      <c r="R107" s="2">
        <f>M107*1.06</f>
      </c>
      <c r="S107" s="2">
        <f>I107+L107+R107</f>
      </c>
      <c r="T107" s="2">
        <f>I107+(L107+R107)*1.06</f>
      </c>
      <c r="U107" s="2">
        <f>(R107+L107)*0.06</f>
      </c>
      <c r="V107" s="2">
        <f>T107-U107</f>
      </c>
      <c r="W107" s="1">
        <f>I107</f>
      </c>
      <c r="X107" s="2">
        <f>(R107+L107)*1.06</f>
      </c>
      <c r="Y107" s="2">
        <f>P107</f>
      </c>
      <c r="Z107" s="2">
        <v>60</v>
      </c>
      <c r="AA107" s="2">
        <f>(L107+R107)-Y107-Z107</f>
      </c>
      <c r="AB107" s="2">
        <f>AA107/2</f>
      </c>
      <c r="AC107" s="2">
        <f>AA107/2</f>
      </c>
    </row>
    <row r="108">
      <c r="A108" s="1">
        <v>106</v>
      </c>
      <c r="B108" s="6" t="str">
        <v>袁心梦</v>
      </c>
      <c r="C108" s="5" t="str">
        <v>TV1N1601106972475506688</v>
      </c>
      <c r="D108" s="5" t="str">
        <v>中国</v>
      </c>
      <c r="E108" s="5" t="str">
        <v>北京</v>
      </c>
      <c r="F108" s="5" t="str">
        <v>英国</v>
      </c>
      <c r="G108" s="5" t="str">
        <v>商务</v>
      </c>
      <c r="H108" s="5" t="str">
        <v>已预约</v>
      </c>
      <c r="I108" s="34">
        <v>865</v>
      </c>
      <c r="J108" s="33"/>
      <c r="K108" s="33"/>
      <c r="L108" s="2">
        <v>400</v>
      </c>
      <c r="M108" s="36">
        <v>92</v>
      </c>
      <c r="N108" s="37" t="str">
        <v>快递费</v>
      </c>
      <c r="O108" s="33"/>
      <c r="P108" s="36">
        <v>92</v>
      </c>
      <c r="Q108" s="33"/>
      <c r="R108" s="2">
        <f>M108*1.06</f>
      </c>
      <c r="S108" s="2">
        <f>I108+L108+R108</f>
      </c>
      <c r="T108" s="2">
        <f>I108+(L108+R108)*1.06</f>
      </c>
      <c r="U108" s="2">
        <f>(R108+L108)*0.06</f>
      </c>
      <c r="V108" s="2">
        <f>T108-U108</f>
      </c>
      <c r="W108" s="1">
        <f>I108</f>
      </c>
      <c r="X108" s="2">
        <f>(R108+L108)*1.06</f>
      </c>
      <c r="Y108" s="2">
        <f>P108</f>
      </c>
      <c r="Z108" s="2">
        <v>60</v>
      </c>
      <c r="AA108" s="2">
        <f>(L108+R108)-Y108-Z108</f>
      </c>
      <c r="AB108" s="2">
        <f>AA108/2</f>
      </c>
      <c r="AC108" s="2">
        <f>AA108/2</f>
      </c>
    </row>
    <row r="109">
      <c r="A109" s="1">
        <v>107</v>
      </c>
      <c r="B109" s="35" t="str">
        <v>张艳娜</v>
      </c>
      <c r="C109" s="5" t="str">
        <v>TV1N1610438155718406144</v>
      </c>
      <c r="D109" s="5" t="str">
        <v>中国</v>
      </c>
      <c r="E109" s="5" t="str">
        <v>深圳</v>
      </c>
      <c r="F109" s="5" t="str">
        <v>英国</v>
      </c>
      <c r="G109" s="5" t="str">
        <v>商务</v>
      </c>
      <c r="H109" s="5" t="str">
        <v>已预约</v>
      </c>
      <c r="I109" s="34">
        <v>865</v>
      </c>
      <c r="J109" s="33"/>
      <c r="K109" s="33"/>
      <c r="L109" s="2">
        <v>400</v>
      </c>
      <c r="M109" s="36">
        <v>667</v>
      </c>
      <c r="N109" s="37" t="str">
        <v>快递费+借护照</v>
      </c>
      <c r="O109" s="33"/>
      <c r="P109" s="36">
        <v>667</v>
      </c>
      <c r="Q109" s="33"/>
      <c r="R109" s="2">
        <f>M109*1.06</f>
      </c>
      <c r="S109" s="2">
        <f>I109+L109+R109</f>
      </c>
      <c r="T109" s="2">
        <f>I109+(L109+R109)*1.06</f>
      </c>
      <c r="U109" s="2">
        <f>(R109+L109)*0.06</f>
      </c>
      <c r="V109" s="2">
        <f>T109-U109</f>
      </c>
      <c r="W109" s="1">
        <f>I109</f>
      </c>
      <c r="X109" s="2">
        <f>(R109+L109)*1.06</f>
      </c>
      <c r="Y109" s="2">
        <f>P109</f>
      </c>
      <c r="Z109" s="2">
        <v>60</v>
      </c>
      <c r="AA109" s="2">
        <f>(L109+R109)-Y109-Z109</f>
      </c>
      <c r="AB109" s="2">
        <f>AA109/2</f>
      </c>
      <c r="AC109" s="2">
        <f>AA109/2</f>
      </c>
    </row>
    <row r="110">
      <c r="A110" s="1">
        <v>108</v>
      </c>
      <c r="B110" s="35" t="str">
        <v>王小宇</v>
      </c>
      <c r="C110" s="5" t="str">
        <v>TV1N1610952150506475520</v>
      </c>
      <c r="D110" s="5" t="str">
        <v>中国</v>
      </c>
      <c r="E110" s="5" t="str">
        <v>北京</v>
      </c>
      <c r="F110" s="5" t="str">
        <v>英国</v>
      </c>
      <c r="G110" s="5" t="str">
        <v>商务</v>
      </c>
      <c r="H110" s="5" t="str">
        <v>已预约</v>
      </c>
      <c r="I110" s="34">
        <v>865</v>
      </c>
      <c r="J110" s="33"/>
      <c r="K110" s="33"/>
      <c r="L110" s="2">
        <v>400</v>
      </c>
      <c r="M110" s="36">
        <v>575</v>
      </c>
      <c r="N110" s="37" t="str">
        <v>快递费+借护照</v>
      </c>
      <c r="O110" s="33"/>
      <c r="P110" s="36">
        <v>575</v>
      </c>
      <c r="Q110" s="33"/>
      <c r="R110" s="2">
        <f>M110*1.06</f>
      </c>
      <c r="S110" s="2">
        <f>I110+L110+R110</f>
      </c>
      <c r="T110" s="2">
        <f>I110+(L110+R110)*1.06</f>
      </c>
      <c r="U110" s="2">
        <f>(R110+L110)*0.06</f>
      </c>
      <c r="V110" s="2">
        <f>T110-U110</f>
      </c>
      <c r="W110" s="1">
        <f>I110</f>
      </c>
      <c r="X110" s="2">
        <f>(R110+L110)*1.06</f>
      </c>
      <c r="Y110" s="2">
        <f>P110</f>
      </c>
      <c r="Z110" s="2">
        <v>60</v>
      </c>
      <c r="AA110" s="2">
        <f>(L110+R110)-Y110-Z110</f>
      </c>
      <c r="AB110" s="2">
        <f>AA110/2</f>
      </c>
      <c r="AC110" s="2">
        <f>AA110/2</f>
      </c>
    </row>
    <row r="111">
      <c r="A111" s="1">
        <v>109</v>
      </c>
      <c r="B111" s="35" t="str">
        <v>夏立翀</v>
      </c>
      <c r="C111" s="5" t="str">
        <v>TV1N1610611810155114496</v>
      </c>
      <c r="D111" s="5" t="str">
        <v>中国</v>
      </c>
      <c r="E111" s="5" t="str">
        <v>上海</v>
      </c>
      <c r="F111" s="5" t="str">
        <v>英国</v>
      </c>
      <c r="G111" s="5" t="str">
        <v>商务</v>
      </c>
      <c r="H111" s="5" t="str">
        <v>已预约</v>
      </c>
      <c r="I111" s="34">
        <v>865</v>
      </c>
      <c r="J111" s="33"/>
      <c r="K111" s="33"/>
      <c r="L111" s="2">
        <v>400</v>
      </c>
      <c r="M111" s="36">
        <v>667</v>
      </c>
      <c r="N111" s="37" t="str">
        <v>快递费+借护照</v>
      </c>
      <c r="O111" s="33"/>
      <c r="P111" s="36">
        <v>667</v>
      </c>
      <c r="Q111" s="33"/>
      <c r="R111" s="2">
        <f>M111*1.06</f>
      </c>
      <c r="S111" s="2">
        <f>I111+L111+R111</f>
      </c>
      <c r="T111" s="2">
        <f>I111+(L111+R111)*1.06</f>
      </c>
      <c r="U111" s="2">
        <f>(R111+L111)*0.06</f>
      </c>
      <c r="V111" s="2">
        <f>T111-U111</f>
      </c>
      <c r="W111" s="1">
        <f>I111</f>
      </c>
      <c r="X111" s="2">
        <f>(R111+L111)*1.06</f>
      </c>
      <c r="Y111" s="2">
        <f>P111</f>
      </c>
      <c r="Z111" s="2">
        <v>60</v>
      </c>
      <c r="AA111" s="2">
        <f>(L111+R111)-Y111-Z111</f>
      </c>
      <c r="AB111" s="2">
        <f>AA111/2</f>
      </c>
      <c r="AC111" s="2">
        <f>AA111/2</f>
      </c>
    </row>
    <row r="112">
      <c r="A112" s="1">
        <v>110</v>
      </c>
      <c r="B112" s="35" t="str">
        <v>陈柏炜</v>
      </c>
      <c r="C112" s="5" t="str">
        <v>TV1N1603235310921003008</v>
      </c>
      <c r="D112" s="5" t="str">
        <v>中国</v>
      </c>
      <c r="E112" s="5" t="str">
        <v>广州</v>
      </c>
      <c r="F112" s="5" t="str">
        <v>英国</v>
      </c>
      <c r="G112" s="5" t="str">
        <v>商务</v>
      </c>
      <c r="H112" s="5" t="str">
        <v>已预约</v>
      </c>
      <c r="I112" s="34">
        <v>865</v>
      </c>
      <c r="J112" s="33"/>
      <c r="K112" s="33"/>
      <c r="L112" s="2">
        <v>400</v>
      </c>
      <c r="M112" s="36">
        <v>8358</v>
      </c>
      <c r="N112" s="37" t="str">
        <v>24小时加急</v>
      </c>
      <c r="O112" s="33"/>
      <c r="P112" s="36">
        <v>8358</v>
      </c>
      <c r="Q112" s="33"/>
      <c r="R112" s="2">
        <f>M112*1.06</f>
      </c>
      <c r="S112" s="2">
        <f>I112+L112+R112</f>
      </c>
      <c r="T112" s="2">
        <f>I112+(L112+R112)*1.06</f>
      </c>
      <c r="U112" s="2">
        <f>(R112+L112)*0.06</f>
      </c>
      <c r="V112" s="2">
        <f>T112-U112</f>
      </c>
      <c r="W112" s="1">
        <f>I112</f>
      </c>
      <c r="X112" s="2">
        <f>(R112+L112)*1.06</f>
      </c>
      <c r="Y112" s="2">
        <f>P112</f>
      </c>
      <c r="Z112" s="2">
        <v>60</v>
      </c>
      <c r="AA112" s="2">
        <f>(L112+R112)-Y112-Z112</f>
      </c>
      <c r="AB112" s="2">
        <f>AA112/2</f>
      </c>
      <c r="AC112" s="2">
        <f>AA112/2</f>
      </c>
    </row>
    <row r="113">
      <c r="A113" s="1">
        <v>111</v>
      </c>
      <c r="B113" s="35" t="str">
        <v>叶婧茹</v>
      </c>
      <c r="C113" s="5" t="str">
        <v>TV1N1610843217028636672</v>
      </c>
      <c r="D113" s="5" t="str">
        <v>中国</v>
      </c>
      <c r="E113" s="5" t="str">
        <v>北京</v>
      </c>
      <c r="F113" s="5" t="str">
        <v>新加坡</v>
      </c>
      <c r="G113" s="5" t="str">
        <v>商务</v>
      </c>
      <c r="H113" s="5" t="str">
        <v>已出签</v>
      </c>
      <c r="I113" s="34">
        <v>155.234</v>
      </c>
      <c r="J113" s="33"/>
      <c r="K113" s="33">
        <v>11</v>
      </c>
      <c r="L113" s="2">
        <v>146</v>
      </c>
      <c r="M113" s="36">
        <v>0</v>
      </c>
      <c r="N113" s="33"/>
      <c r="O113" s="33"/>
      <c r="P113" s="36">
        <v>0</v>
      </c>
      <c r="Q113" s="33"/>
      <c r="R113" s="2">
        <f>M113*1.06</f>
      </c>
      <c r="S113" s="2">
        <f>I113+L113+R113</f>
      </c>
      <c r="T113" s="2">
        <f>I113+(L113+R113)*1.06</f>
      </c>
      <c r="U113" s="2">
        <f>(R113+L113)*0.06</f>
      </c>
      <c r="V113" s="2">
        <f>T113-U113</f>
      </c>
      <c r="W113" s="1">
        <f>I113</f>
      </c>
      <c r="X113" s="2">
        <f>(R113+L113)*1.06</f>
      </c>
      <c r="Y113" s="2">
        <f>P113</f>
      </c>
      <c r="Z113" s="2">
        <f>200-I113</f>
      </c>
      <c r="AA113" s="2">
        <f>(L113+R113)-Y113-Z113</f>
      </c>
      <c r="AB113" s="2">
        <f>AA113/2</f>
      </c>
      <c r="AC113" s="2">
        <f>AA113/2</f>
      </c>
    </row>
    <row r="114">
      <c r="A114" s="1">
        <v>112</v>
      </c>
      <c r="B114" s="35" t="str">
        <v>郝明非</v>
      </c>
      <c r="C114" s="5" t="str">
        <v>TV1N1610242022283071488</v>
      </c>
      <c r="D114" s="5" t="str">
        <v>中国</v>
      </c>
      <c r="E114" s="5" t="str">
        <v>北京</v>
      </c>
      <c r="F114" s="5" t="str">
        <v>新加坡</v>
      </c>
      <c r="G114" s="5" t="str">
        <v>商务</v>
      </c>
      <c r="H114" s="5" t="str">
        <v>已出签</v>
      </c>
      <c r="I114" s="34">
        <v>155.234</v>
      </c>
      <c r="J114" s="33"/>
      <c r="K114" s="33">
        <v>11</v>
      </c>
      <c r="L114" s="2">
        <v>146</v>
      </c>
      <c r="M114" s="36">
        <v>0</v>
      </c>
      <c r="N114" s="33"/>
      <c r="O114" s="33"/>
      <c r="P114" s="36">
        <v>0</v>
      </c>
      <c r="Q114" s="33"/>
      <c r="R114" s="2">
        <f>M114*1.06</f>
      </c>
      <c r="S114" s="2">
        <f>I114+L114+R114</f>
      </c>
      <c r="T114" s="2">
        <f>I114+(L114+R114)*1.06</f>
      </c>
      <c r="U114" s="2">
        <f>(R114+L114)*0.06</f>
      </c>
      <c r="V114" s="2">
        <f>T114-U114</f>
      </c>
      <c r="W114" s="1">
        <f>I114</f>
      </c>
      <c r="X114" s="2">
        <f>(R114+L114)*1.06</f>
      </c>
      <c r="Y114" s="2">
        <f>P114</f>
      </c>
      <c r="Z114" s="2">
        <f>200-I114</f>
      </c>
      <c r="AA114" s="2">
        <f>(L114+R114)-Y114-Z114</f>
      </c>
      <c r="AB114" s="2">
        <f>AA114/2</f>
      </c>
      <c r="AC114" s="2">
        <f>AA114/2</f>
      </c>
    </row>
    <row r="115">
      <c r="A115" s="1">
        <v>113</v>
      </c>
      <c r="B115" s="35" t="str">
        <v>康蕊</v>
      </c>
      <c r="C115" s="5" t="str">
        <v>TV1N1592120400790495232</v>
      </c>
      <c r="D115" s="5" t="str">
        <v>中国</v>
      </c>
      <c r="E115" s="5" t="str">
        <v>北京</v>
      </c>
      <c r="F115" s="5" t="str">
        <v>新加坡</v>
      </c>
      <c r="G115" s="5" t="str">
        <v>商务</v>
      </c>
      <c r="H115" s="5" t="str">
        <v>已出签</v>
      </c>
      <c r="I115" s="34">
        <v>155.234</v>
      </c>
      <c r="J115" s="33"/>
      <c r="K115" s="33">
        <v>11</v>
      </c>
      <c r="L115" s="2">
        <v>146</v>
      </c>
      <c r="M115" s="36">
        <v>0</v>
      </c>
      <c r="N115" s="33"/>
      <c r="O115" s="33"/>
      <c r="P115" s="36">
        <v>0</v>
      </c>
      <c r="Q115" s="33"/>
      <c r="R115" s="2">
        <f>M115*1.06</f>
      </c>
      <c r="S115" s="2">
        <f>I115+L115+R115</f>
      </c>
      <c r="T115" s="2">
        <f>I115+(L115+R115)*1.06</f>
      </c>
      <c r="U115" s="2">
        <f>(R115+L115)*0.06</f>
      </c>
      <c r="V115" s="2">
        <f>T115-U115</f>
      </c>
      <c r="W115" s="1">
        <f>I115</f>
      </c>
      <c r="X115" s="2">
        <f>(R115+L115)*1.06</f>
      </c>
      <c r="Y115" s="2">
        <f>P115</f>
      </c>
      <c r="Z115" s="2">
        <f>200-I115</f>
      </c>
      <c r="AA115" s="2">
        <f>(L115+R115)-Y115-Z115</f>
      </c>
      <c r="AB115" s="2">
        <f>AA115/2</f>
      </c>
      <c r="AC115" s="2">
        <f>AA115/2</f>
      </c>
    </row>
    <row customHeight="true" ht="19" r="116">
      <c r="A116" s="1">
        <v>114</v>
      </c>
      <c r="B116" s="35" t="str">
        <v>欧晓平</v>
      </c>
      <c r="C116" s="5" t="str">
        <v>TV1N1610893938096889856</v>
      </c>
      <c r="D116" s="5" t="str">
        <v>中国</v>
      </c>
      <c r="E116" s="5" t="str">
        <v>北京</v>
      </c>
      <c r="F116" s="5" t="str">
        <v>新加坡</v>
      </c>
      <c r="G116" s="5" t="str">
        <v>转移签</v>
      </c>
      <c r="H116" s="5" t="str">
        <v>已出签</v>
      </c>
      <c r="I116" s="34">
        <v>0</v>
      </c>
      <c r="J116" s="33"/>
      <c r="K116" s="33"/>
      <c r="L116" s="2">
        <v>150</v>
      </c>
      <c r="M116" s="36">
        <v>15</v>
      </c>
      <c r="N116" s="37" t="str">
        <v>快递费</v>
      </c>
      <c r="O116" s="33"/>
      <c r="P116" s="36">
        <v>15</v>
      </c>
      <c r="Q116" s="33"/>
      <c r="R116" s="2">
        <f>M116*1.06</f>
      </c>
      <c r="S116" s="2">
        <f>I116+L116+R116</f>
      </c>
      <c r="T116" s="2">
        <f>I116+(L116+R116)*1.06</f>
      </c>
      <c r="U116" s="2">
        <f>(R116+L116)*0.06</f>
      </c>
      <c r="V116" s="2">
        <f>T116-U116</f>
      </c>
      <c r="W116" s="1">
        <f>I116</f>
      </c>
      <c r="X116" s="2">
        <f>(R116+L116)*1.06</f>
      </c>
      <c r="Y116" s="2">
        <f>P116</f>
      </c>
      <c r="Z116" s="2">
        <v>50</v>
      </c>
      <c r="AA116" s="2">
        <f>(L116+R116)-Y116-Z116</f>
      </c>
      <c r="AB116" s="2">
        <f>AA116/2</f>
      </c>
      <c r="AC116" s="2">
        <f>AA116/2</f>
      </c>
    </row>
    <row r="117">
      <c r="A117" s="1">
        <v>115</v>
      </c>
      <c r="B117" s="35" t="str">
        <v>张冲</v>
      </c>
      <c r="C117" s="5" t="str">
        <v>TV1N1608295034666520576</v>
      </c>
      <c r="D117" s="5" t="str">
        <v>中国</v>
      </c>
      <c r="E117" s="5" t="str">
        <v>北京</v>
      </c>
      <c r="F117" s="5" t="str">
        <v>新加坡</v>
      </c>
      <c r="G117" s="5" t="str">
        <v>商务</v>
      </c>
      <c r="H117" s="5" t="str">
        <v>已出签</v>
      </c>
      <c r="I117" s="34">
        <v>155.234</v>
      </c>
      <c r="J117" s="33"/>
      <c r="K117" s="33">
        <v>11</v>
      </c>
      <c r="L117" s="2">
        <v>146</v>
      </c>
      <c r="M117" s="36">
        <v>0</v>
      </c>
      <c r="N117" s="33"/>
      <c r="O117" s="33"/>
      <c r="P117" s="36">
        <v>0</v>
      </c>
      <c r="Q117" s="33"/>
      <c r="R117" s="2">
        <f>M117*1.06</f>
      </c>
      <c r="S117" s="2">
        <f>I117+L117+R117</f>
      </c>
      <c r="T117" s="2">
        <f>I117+(L117+R117)*1.06</f>
      </c>
      <c r="U117" s="2">
        <f>(R117+L117)*0.06</f>
      </c>
      <c r="V117" s="2">
        <f>T117-U117</f>
      </c>
      <c r="W117" s="1">
        <f>I117</f>
      </c>
      <c r="X117" s="2">
        <f>(R117+L117)*1.06</f>
      </c>
      <c r="Y117" s="2">
        <f>P117</f>
      </c>
      <c r="Z117" s="2">
        <f>200-I117</f>
      </c>
      <c r="AA117" s="2">
        <f>(L117+R117)-Y117-Z117</f>
      </c>
      <c r="AB117" s="2">
        <f>AA117/2</f>
      </c>
      <c r="AC117" s="2">
        <f>AA117/2</f>
      </c>
    </row>
    <row r="118">
      <c r="A118" s="1">
        <v>116</v>
      </c>
      <c r="B118" s="35" t="str">
        <v>许皓靓</v>
      </c>
      <c r="C118" s="5" t="str">
        <v>TV1N1609587111924924416</v>
      </c>
      <c r="D118" s="5" t="str">
        <v>中国</v>
      </c>
      <c r="E118" s="5" t="str">
        <v>北京</v>
      </c>
      <c r="F118" s="5" t="str">
        <v>法国</v>
      </c>
      <c r="G118" s="5" t="str">
        <v>商务</v>
      </c>
      <c r="H118" s="5" t="str">
        <v>已预约</v>
      </c>
      <c r="I118" s="34">
        <v>594</v>
      </c>
      <c r="J118" s="33"/>
      <c r="K118" s="33"/>
      <c r="L118" s="2">
        <v>300</v>
      </c>
      <c r="M118" s="36">
        <v>814</v>
      </c>
      <c r="N118" s="37" t="str">
        <v>签证中心服务费814</v>
      </c>
      <c r="O118" s="33"/>
      <c r="P118" s="36">
        <v>814</v>
      </c>
      <c r="Q118" s="33"/>
      <c r="R118" s="2">
        <f>M118*1.06</f>
      </c>
      <c r="S118" s="2">
        <f>I118+L118+R118</f>
      </c>
      <c r="T118" s="2">
        <f>I118+(L118+R118)*1.06</f>
      </c>
      <c r="U118" s="2">
        <f>(R118+L118)*0.06</f>
      </c>
      <c r="V118" s="2">
        <f>T118-U118</f>
      </c>
      <c r="W118" s="1">
        <f>I118</f>
      </c>
      <c r="X118" s="2">
        <f>(R118+L118)*1.06</f>
      </c>
      <c r="Y118" s="2">
        <f>P118</f>
      </c>
      <c r="Z118" s="2">
        <v>60</v>
      </c>
      <c r="AA118" s="2">
        <f>(L118+R118)-Y118-Z118</f>
      </c>
      <c r="AB118" s="2">
        <f>AA118/2</f>
      </c>
      <c r="AC118" s="2">
        <f>AA118/2</f>
      </c>
    </row>
    <row r="119">
      <c r="A119" s="1">
        <v>117</v>
      </c>
      <c r="B119" s="35" t="str">
        <v>龚阳</v>
      </c>
      <c r="C119" s="5" t="str">
        <v>TV1N1608083606953152512</v>
      </c>
      <c r="D119" s="5" t="str">
        <v>中国</v>
      </c>
      <c r="E119" s="5" t="str">
        <v>北京</v>
      </c>
      <c r="F119" s="5" t="str">
        <v>美国</v>
      </c>
      <c r="G119" s="5" t="str">
        <v>商务</v>
      </c>
      <c r="H119" s="5" t="str">
        <v>已预约</v>
      </c>
      <c r="I119" s="34">
        <v>1184</v>
      </c>
      <c r="J119" s="33"/>
      <c r="K119" s="33"/>
      <c r="L119" s="2">
        <v>300</v>
      </c>
      <c r="M119" s="36">
        <v>0</v>
      </c>
      <c r="N119" s="37"/>
      <c r="O119" s="33"/>
      <c r="P119" s="36">
        <v>0</v>
      </c>
      <c r="Q119" s="33"/>
      <c r="R119" s="2">
        <f>M119*1.06</f>
      </c>
      <c r="S119" s="2">
        <f>I119+L119+R119</f>
      </c>
      <c r="T119" s="2">
        <f>I119+(L119+R119)*1.06</f>
      </c>
      <c r="U119" s="2">
        <f>(R119+L119)*0.06</f>
      </c>
      <c r="V119" s="2">
        <f>T119-U119</f>
      </c>
      <c r="W119" s="1">
        <f>I119</f>
      </c>
      <c r="X119" s="2">
        <f>(R119+L119)*1.06</f>
      </c>
      <c r="Y119" s="2">
        <f>P119</f>
      </c>
      <c r="Z119" s="2">
        <v>60</v>
      </c>
      <c r="AA119" s="2">
        <f>(L119+R119)-Y119-Z119</f>
      </c>
      <c r="AB119" s="2">
        <f>AA119/2</f>
      </c>
      <c r="AC119" s="2">
        <f>AA119/2</f>
      </c>
    </row>
    <row r="120">
      <c r="A120" s="1">
        <v>118</v>
      </c>
      <c r="B120" s="35" t="str">
        <v>王胤儒</v>
      </c>
      <c r="C120" s="5" t="str">
        <v>TV1N1589524337403150336</v>
      </c>
      <c r="D120" s="5" t="str">
        <v>中国</v>
      </c>
      <c r="E120" s="5" t="str">
        <v>北京</v>
      </c>
      <c r="F120" s="5" t="str">
        <v>美国</v>
      </c>
      <c r="G120" s="5" t="str">
        <v>商务</v>
      </c>
      <c r="H120" s="5" t="str">
        <v>已预约</v>
      </c>
      <c r="I120" s="34">
        <v>1184</v>
      </c>
      <c r="J120" s="33"/>
      <c r="K120" s="33"/>
      <c r="L120" s="2">
        <v>300</v>
      </c>
      <c r="M120" s="36">
        <v>0</v>
      </c>
      <c r="N120" s="37"/>
      <c r="O120" s="33"/>
      <c r="P120" s="36">
        <v>0</v>
      </c>
      <c r="Q120" s="33"/>
      <c r="R120" s="2">
        <f>M120*1.06</f>
      </c>
      <c r="S120" s="2">
        <f>I120+L120+R120</f>
      </c>
      <c r="T120" s="2">
        <f>I120+(L120+R120)*1.06</f>
      </c>
      <c r="U120" s="2">
        <f>(R120+L120)*0.06</f>
      </c>
      <c r="V120" s="2">
        <f>T120-U120</f>
      </c>
      <c r="W120" s="1">
        <f>I120</f>
      </c>
      <c r="X120" s="2">
        <f>(R120+L120)*1.06</f>
      </c>
      <c r="Y120" s="2">
        <f>P120</f>
      </c>
      <c r="Z120" s="2">
        <v>60</v>
      </c>
      <c r="AA120" s="2">
        <f>(L120+R120)-Y120-Z120</f>
      </c>
      <c r="AB120" s="2">
        <f>AA120/2</f>
      </c>
      <c r="AC120" s="2">
        <f>AA120/2</f>
      </c>
    </row>
    <row r="121">
      <c r="A121" s="1">
        <v>119</v>
      </c>
      <c r="B121" s="35" t="str">
        <v>林伟能</v>
      </c>
      <c r="C121" s="5" t="str">
        <v>TV1N1608656086566666240</v>
      </c>
      <c r="D121" s="5" t="str">
        <v>中国</v>
      </c>
      <c r="E121" s="5" t="str">
        <v>北京</v>
      </c>
      <c r="F121" s="5" t="str">
        <v>美国</v>
      </c>
      <c r="G121" s="5" t="str">
        <v>商务</v>
      </c>
      <c r="H121" s="5" t="str">
        <v>已预约</v>
      </c>
      <c r="I121" s="34">
        <v>1184</v>
      </c>
      <c r="J121" s="33"/>
      <c r="K121" s="33"/>
      <c r="L121" s="2">
        <v>300</v>
      </c>
      <c r="M121" s="36">
        <v>0</v>
      </c>
      <c r="N121" s="37"/>
      <c r="O121" s="33"/>
      <c r="P121" s="36">
        <v>0</v>
      </c>
      <c r="Q121" s="33"/>
      <c r="R121" s="2">
        <f>M121*1.06</f>
      </c>
      <c r="S121" s="2">
        <f>I121+L121+R121</f>
      </c>
      <c r="T121" s="2">
        <f>I121+(L121+R121)*1.06</f>
      </c>
      <c r="U121" s="2">
        <f>(R121+L121)*0.06</f>
      </c>
      <c r="V121" s="2">
        <f>T121-U121</f>
      </c>
      <c r="W121" s="1">
        <f>I121</f>
      </c>
      <c r="X121" s="2">
        <f>(R121+L121)*1.06</f>
      </c>
      <c r="Y121" s="2">
        <f>P121</f>
      </c>
      <c r="Z121" s="2">
        <v>60</v>
      </c>
      <c r="AA121" s="2">
        <f>(L121+R121)-Y121-Z121</f>
      </c>
      <c r="AB121" s="2">
        <f>AA121/2</f>
      </c>
      <c r="AC121" s="2">
        <f>AA121/2</f>
      </c>
    </row>
    <row r="122">
      <c r="A122" s="1">
        <v>120</v>
      </c>
      <c r="B122" s="35" t="str">
        <v>庄一凡</v>
      </c>
      <c r="C122" s="5" t="str">
        <v>TV1N1595008327912779776</v>
      </c>
      <c r="D122" s="5" t="str">
        <v>中国</v>
      </c>
      <c r="E122" s="5" t="str">
        <v>北京</v>
      </c>
      <c r="F122" s="5" t="str">
        <v>美国</v>
      </c>
      <c r="G122" s="5" t="str">
        <v>商务</v>
      </c>
      <c r="H122" s="5" t="str">
        <v>已预约</v>
      </c>
      <c r="I122" s="34">
        <v>1184</v>
      </c>
      <c r="J122" s="33"/>
      <c r="K122" s="33"/>
      <c r="L122" s="2">
        <v>300</v>
      </c>
      <c r="M122" s="36">
        <v>0</v>
      </c>
      <c r="N122" s="37"/>
      <c r="O122" s="33"/>
      <c r="P122" s="36">
        <v>0</v>
      </c>
      <c r="Q122" s="33"/>
      <c r="R122" s="2">
        <f>M122*1.06</f>
      </c>
      <c r="S122" s="2">
        <f>I122+L122+R122</f>
      </c>
      <c r="T122" s="2">
        <f>I122+(L122+R122)*1.06</f>
      </c>
      <c r="U122" s="2">
        <f>(R122+L122)*0.06</f>
      </c>
      <c r="V122" s="2">
        <f>T122-U122</f>
      </c>
      <c r="W122" s="1">
        <f>I122</f>
      </c>
      <c r="X122" s="2">
        <f>(R122+L122)*1.06</f>
      </c>
      <c r="Y122" s="2">
        <f>P122</f>
      </c>
      <c r="Z122" s="2">
        <v>60</v>
      </c>
      <c r="AA122" s="2">
        <f>(L122+R122)-Y122-Z122</f>
      </c>
      <c r="AB122" s="2">
        <f>AA122/2</f>
      </c>
      <c r="AC122" s="2">
        <f>AA122/2</f>
      </c>
    </row>
    <row r="123">
      <c r="A123" s="1">
        <v>121</v>
      </c>
      <c r="B123" s="35" t="str">
        <v>刘伟</v>
      </c>
      <c r="C123" s="5" t="str">
        <v>TV1N1607989284089995264</v>
      </c>
      <c r="D123" s="5" t="str">
        <v>中国</v>
      </c>
      <c r="E123" s="5" t="str">
        <v>北京</v>
      </c>
      <c r="F123" s="5" t="str">
        <v>美国</v>
      </c>
      <c r="G123" s="5" t="str">
        <v>商务</v>
      </c>
      <c r="H123" s="5" t="str">
        <v>已预约</v>
      </c>
      <c r="I123" s="34">
        <v>1184</v>
      </c>
      <c r="J123" s="33"/>
      <c r="K123" s="33"/>
      <c r="L123" s="2">
        <v>300</v>
      </c>
      <c r="M123" s="36">
        <v>0</v>
      </c>
      <c r="N123" s="37"/>
      <c r="O123" s="33"/>
      <c r="P123" s="36">
        <v>0</v>
      </c>
      <c r="Q123" s="33"/>
      <c r="R123" s="2">
        <f>M123*1.06</f>
      </c>
      <c r="S123" s="2">
        <f>I123+L123+R123</f>
      </c>
      <c r="T123" s="2">
        <f>I123+(L123+R123)*1.06</f>
      </c>
      <c r="U123" s="2">
        <f>(R123+L123)*0.06</f>
      </c>
      <c r="V123" s="2">
        <f>T123-U123</f>
      </c>
      <c r="W123" s="1">
        <f>I123</f>
      </c>
      <c r="X123" s="2">
        <f>(R123+L123)*1.06</f>
      </c>
      <c r="Y123" s="2">
        <f>P123</f>
      </c>
      <c r="Z123" s="2">
        <v>60</v>
      </c>
      <c r="AA123" s="2">
        <f>(L123+R123)-Y123-Z123</f>
      </c>
      <c r="AB123" s="2">
        <f>AA123/2</f>
      </c>
      <c r="AC123" s="2">
        <f>AA123/2</f>
      </c>
    </row>
    <row r="124">
      <c r="A124" s="1">
        <v>122</v>
      </c>
      <c r="B124" s="35" t="str">
        <v>李远山-付强</v>
      </c>
      <c r="C124" s="5" t="str">
        <v>TV1N1610183285337812992</v>
      </c>
      <c r="D124" s="5" t="str">
        <v>中国</v>
      </c>
      <c r="E124" s="5" t="str">
        <v>北京</v>
      </c>
      <c r="F124" s="5" t="str">
        <v>美国</v>
      </c>
      <c r="G124" s="5" t="str">
        <v>商务</v>
      </c>
      <c r="H124" s="5" t="str">
        <v>已预约</v>
      </c>
      <c r="I124" s="34">
        <v>1184</v>
      </c>
      <c r="J124" s="33"/>
      <c r="K124" s="33"/>
      <c r="L124" s="2">
        <v>300</v>
      </c>
      <c r="M124" s="36">
        <v>0</v>
      </c>
      <c r="N124" s="37"/>
      <c r="O124" s="33"/>
      <c r="P124" s="36">
        <v>0</v>
      </c>
      <c r="Q124" s="33"/>
      <c r="R124" s="2">
        <f>M124*1.06</f>
      </c>
      <c r="S124" s="2">
        <f>I124+L124+R124</f>
      </c>
      <c r="T124" s="2">
        <f>I124+(L124+R124)*1.06</f>
      </c>
      <c r="U124" s="2">
        <f>(R124+L124)*0.06</f>
      </c>
      <c r="V124" s="2">
        <f>T124-U124</f>
      </c>
      <c r="W124" s="1">
        <f>I124</f>
      </c>
      <c r="X124" s="2">
        <f>(R124+L124)*1.06</f>
      </c>
      <c r="Y124" s="2">
        <f>P124</f>
      </c>
      <c r="Z124" s="2">
        <v>60</v>
      </c>
      <c r="AA124" s="2">
        <f>(L124+R124)-Y124-Z124</f>
      </c>
      <c r="AB124" s="2">
        <f>AA124/2</f>
      </c>
      <c r="AC124" s="2">
        <f>AA124/2</f>
      </c>
    </row>
    <row r="125">
      <c r="A125" s="1">
        <v>123</v>
      </c>
      <c r="B125" s="35" t="str">
        <v>王青竹</v>
      </c>
      <c r="C125" s="5" t="str">
        <v>TV1N1610151978851348480</v>
      </c>
      <c r="D125" s="5" t="str">
        <v>中国</v>
      </c>
      <c r="E125" s="5" t="str">
        <v>北京</v>
      </c>
      <c r="F125" s="5" t="str">
        <v>美国</v>
      </c>
      <c r="G125" s="5" t="str">
        <v>商务</v>
      </c>
      <c r="H125" s="5" t="str">
        <v>已预约</v>
      </c>
      <c r="I125" s="34">
        <v>1184</v>
      </c>
      <c r="J125" s="33"/>
      <c r="K125" s="33"/>
      <c r="L125" s="2">
        <v>300</v>
      </c>
      <c r="M125" s="36">
        <v>0</v>
      </c>
      <c r="N125" s="37"/>
      <c r="O125" s="33"/>
      <c r="P125" s="36">
        <v>0</v>
      </c>
      <c r="Q125" s="33"/>
      <c r="R125" s="2">
        <f>M125*1.06</f>
      </c>
      <c r="S125" s="2">
        <f>I125+L125+R125</f>
      </c>
      <c r="T125" s="2">
        <f>I125+(L125+R125)*1.06</f>
      </c>
      <c r="U125" s="2">
        <f>(R125+L125)*0.06</f>
      </c>
      <c r="V125" s="2">
        <f>T125-U125</f>
      </c>
      <c r="W125" s="1">
        <f>I125</f>
      </c>
      <c r="X125" s="2">
        <f>(R125+L125)*1.06</f>
      </c>
      <c r="Y125" s="2">
        <f>P125</f>
      </c>
      <c r="Z125" s="2">
        <v>60</v>
      </c>
      <c r="AA125" s="2">
        <f>(L125+R125)-Y125-Z125</f>
      </c>
      <c r="AB125" s="2">
        <f>AA125/2</f>
      </c>
      <c r="AC125" s="2">
        <f>AA125/2</f>
      </c>
    </row>
    <row r="126">
      <c r="A126" s="1">
        <v>124</v>
      </c>
      <c r="B126" s="35" t="str">
        <v>冯梦罗</v>
      </c>
      <c r="C126" s="5" t="str">
        <v>TV1N1608017349453201408</v>
      </c>
      <c r="D126" s="5" t="str">
        <v>中国</v>
      </c>
      <c r="E126" s="5" t="str">
        <v>北京</v>
      </c>
      <c r="F126" s="5" t="str">
        <v>美国</v>
      </c>
      <c r="G126" s="5" t="str">
        <v>商务</v>
      </c>
      <c r="H126" s="5" t="str">
        <v>已预约</v>
      </c>
      <c r="I126" s="34">
        <v>1184</v>
      </c>
      <c r="J126" s="33"/>
      <c r="K126" s="33"/>
      <c r="L126" s="2">
        <v>300</v>
      </c>
      <c r="M126" s="36">
        <v>0</v>
      </c>
      <c r="N126" s="37"/>
      <c r="O126" s="33"/>
      <c r="P126" s="36">
        <v>0</v>
      </c>
      <c r="Q126" s="33"/>
      <c r="R126" s="2">
        <f>M126*1.06</f>
      </c>
      <c r="S126" s="2">
        <f>I126+L126+R126</f>
      </c>
      <c r="T126" s="2">
        <f>I126+(L126+R126)*1.06</f>
      </c>
      <c r="U126" s="2">
        <f>(R126+L126)*0.06</f>
      </c>
      <c r="V126" s="2">
        <f>T126-U126</f>
      </c>
      <c r="W126" s="1">
        <f>I126</f>
      </c>
      <c r="X126" s="2">
        <f>(R126+L126)*1.06</f>
      </c>
      <c r="Y126" s="2">
        <f>P126</f>
      </c>
      <c r="Z126" s="2">
        <v>60</v>
      </c>
      <c r="AA126" s="2">
        <f>(L126+R126)-Y126-Z126</f>
      </c>
      <c r="AB126" s="2">
        <f>AA126/2</f>
      </c>
      <c r="AC126" s="2">
        <f>AA126/2</f>
      </c>
    </row>
    <row r="127">
      <c r="A127" s="1">
        <v>125</v>
      </c>
      <c r="B127" s="35" t="str">
        <v>杨坤</v>
      </c>
      <c r="C127" s="5" t="str">
        <v>TV1N1610121263396995072</v>
      </c>
      <c r="D127" s="5" t="str">
        <v>中国</v>
      </c>
      <c r="E127" s="5" t="str">
        <v>北京</v>
      </c>
      <c r="F127" s="5" t="str">
        <v>美国</v>
      </c>
      <c r="G127" s="5" t="str">
        <v>商务</v>
      </c>
      <c r="H127" s="5" t="str">
        <v>已预约</v>
      </c>
      <c r="I127" s="34">
        <v>1184</v>
      </c>
      <c r="J127" s="33"/>
      <c r="K127" s="33"/>
      <c r="L127" s="2">
        <v>300</v>
      </c>
      <c r="M127" s="36">
        <v>0</v>
      </c>
      <c r="N127" s="37"/>
      <c r="O127" s="33"/>
      <c r="P127" s="36">
        <v>0</v>
      </c>
      <c r="Q127" s="33"/>
      <c r="R127" s="2">
        <f>M127*1.06</f>
      </c>
      <c r="S127" s="2">
        <f>I127+L127+R127</f>
      </c>
      <c r="T127" s="2">
        <f>I127+(L127+R127)*1.06</f>
      </c>
      <c r="U127" s="2">
        <f>(R127+L127)*0.06</f>
      </c>
      <c r="V127" s="2">
        <f>T127-U127</f>
      </c>
      <c r="W127" s="1">
        <f>I127</f>
      </c>
      <c r="X127" s="2">
        <f>(R127+L127)*1.06</f>
      </c>
      <c r="Y127" s="2">
        <f>P127</f>
      </c>
      <c r="Z127" s="2">
        <v>60</v>
      </c>
      <c r="AA127" s="2">
        <f>(L127+R127)-Y127-Z127</f>
      </c>
      <c r="AB127" s="2">
        <f>AA127/2</f>
      </c>
      <c r="AC127" s="2">
        <f>AA127/2</f>
      </c>
    </row>
    <row r="128">
      <c r="A128" s="1">
        <v>126</v>
      </c>
      <c r="B128" s="35" t="str">
        <v>杨陈健</v>
      </c>
      <c r="C128" s="5" t="str">
        <v>TV1N1587478238693560320</v>
      </c>
      <c r="D128" s="5" t="str">
        <v>中国</v>
      </c>
      <c r="E128" s="5" t="str">
        <v>北京</v>
      </c>
      <c r="F128" s="5" t="str">
        <v>美国</v>
      </c>
      <c r="G128" s="5" t="str">
        <v>商务</v>
      </c>
      <c r="H128" s="5" t="str">
        <v>已预约</v>
      </c>
      <c r="I128" s="34">
        <v>1184</v>
      </c>
      <c r="J128" s="33"/>
      <c r="K128" s="33"/>
      <c r="L128" s="2">
        <v>300</v>
      </c>
      <c r="M128" s="36">
        <v>0</v>
      </c>
      <c r="N128" s="37"/>
      <c r="O128" s="33"/>
      <c r="P128" s="36">
        <v>0</v>
      </c>
      <c r="Q128" s="33"/>
      <c r="R128" s="2">
        <f>M128*1.06</f>
      </c>
      <c r="S128" s="2">
        <f>I128+L128+R128</f>
      </c>
      <c r="T128" s="2">
        <f>I128+(L128+R128)*1.06</f>
      </c>
      <c r="U128" s="2">
        <f>(R128+L128)*0.06</f>
      </c>
      <c r="V128" s="2">
        <f>T128-U128</f>
      </c>
      <c r="W128" s="1">
        <f>I128</f>
      </c>
      <c r="X128" s="2">
        <f>(R128+L128)*1.06</f>
      </c>
      <c r="Y128" s="2">
        <f>P128</f>
      </c>
      <c r="Z128" s="2">
        <v>60</v>
      </c>
      <c r="AA128" s="2">
        <f>(L128+R128)-Y128-Z128</f>
      </c>
      <c r="AB128" s="2">
        <f>AA128/2</f>
      </c>
      <c r="AC128" s="2">
        <f>AA128/2</f>
      </c>
    </row>
    <row r="129">
      <c r="A129" s="1">
        <v>127</v>
      </c>
      <c r="B129" s="35" t="str">
        <v>刘昆鹏</v>
      </c>
      <c r="C129" s="5" t="str">
        <v>TV1N1610168958610374656</v>
      </c>
      <c r="D129" s="5" t="str">
        <v>中国</v>
      </c>
      <c r="E129" s="5" t="str">
        <v>北京</v>
      </c>
      <c r="F129" s="5" t="str">
        <v>美国</v>
      </c>
      <c r="G129" s="5" t="str">
        <v>商务</v>
      </c>
      <c r="H129" s="5" t="str">
        <v>已预约</v>
      </c>
      <c r="I129" s="34">
        <v>1184</v>
      </c>
      <c r="J129" s="33"/>
      <c r="K129" s="33"/>
      <c r="L129" s="2">
        <v>300</v>
      </c>
      <c r="M129" s="36">
        <v>0</v>
      </c>
      <c r="N129" s="37"/>
      <c r="O129" s="33"/>
      <c r="P129" s="36">
        <v>0</v>
      </c>
      <c r="Q129" s="33"/>
      <c r="R129" s="2">
        <f>M129*1.06</f>
      </c>
      <c r="S129" s="2">
        <f>I129+L129+R129</f>
      </c>
      <c r="T129" s="2">
        <f>I129+(L129+R129)*1.06</f>
      </c>
      <c r="U129" s="2">
        <f>(R129+L129)*0.06</f>
      </c>
      <c r="V129" s="2">
        <f>T129-U129</f>
      </c>
      <c r="W129" s="1">
        <f>I129</f>
      </c>
      <c r="X129" s="2">
        <f>(R129+L129)*1.06</f>
      </c>
      <c r="Y129" s="2">
        <f>P129</f>
      </c>
      <c r="Z129" s="2">
        <v>60</v>
      </c>
      <c r="AA129" s="2">
        <f>(L129+R129)-Y129-Z129</f>
      </c>
      <c r="AB129" s="2">
        <f>AA129/2</f>
      </c>
      <c r="AC129" s="2">
        <f>AA129/2</f>
      </c>
    </row>
    <row r="130">
      <c r="A130" s="1">
        <v>128</v>
      </c>
      <c r="B130" s="35" t="str">
        <v>周婧仪</v>
      </c>
      <c r="C130" s="5" t="str">
        <v>TV1N1604319520301506560</v>
      </c>
      <c r="D130" s="5" t="str">
        <v>中国</v>
      </c>
      <c r="E130" s="5" t="str">
        <v>北京</v>
      </c>
      <c r="F130" s="5" t="str">
        <v>美国</v>
      </c>
      <c r="G130" s="5" t="str">
        <v>商务</v>
      </c>
      <c r="H130" s="5" t="str">
        <v>已预约</v>
      </c>
      <c r="I130" s="34">
        <v>1184</v>
      </c>
      <c r="J130" s="33"/>
      <c r="K130" s="33"/>
      <c r="L130" s="2">
        <v>300</v>
      </c>
      <c r="M130" s="36">
        <v>0</v>
      </c>
      <c r="N130" s="37"/>
      <c r="O130" s="33"/>
      <c r="P130" s="36">
        <v>0</v>
      </c>
      <c r="Q130" s="33"/>
      <c r="R130" s="2">
        <f>M130*1.06</f>
      </c>
      <c r="S130" s="2">
        <f>I130+L130+R130</f>
      </c>
      <c r="T130" s="2">
        <f>I130+(L130+R130)*1.06</f>
      </c>
      <c r="U130" s="2">
        <f>(R130+L130)*0.06</f>
      </c>
      <c r="V130" s="2">
        <f>T130-U130</f>
      </c>
      <c r="W130" s="1">
        <f>I130</f>
      </c>
      <c r="X130" s="2">
        <f>(R130+L130)*1.06</f>
      </c>
      <c r="Y130" s="2">
        <f>P130</f>
      </c>
      <c r="Z130" s="2">
        <v>60</v>
      </c>
      <c r="AA130" s="2">
        <f>(L130+R130)-Y130-Z130</f>
      </c>
      <c r="AB130" s="2">
        <f>AA130/2</f>
      </c>
      <c r="AC130" s="2">
        <f>AA130/2</f>
      </c>
    </row>
    <row r="131">
      <c r="A131" s="1">
        <v>129</v>
      </c>
      <c r="B131" s="35" t="str">
        <v>李潇然</v>
      </c>
      <c r="C131" s="5" t="str">
        <v>TV1N1610501121176461312</v>
      </c>
      <c r="D131" s="5" t="str">
        <v>中国</v>
      </c>
      <c r="E131" s="5" t="str">
        <v>北京</v>
      </c>
      <c r="F131" s="5" t="str">
        <v>美国</v>
      </c>
      <c r="G131" s="5" t="str">
        <v>商务</v>
      </c>
      <c r="H131" s="5" t="str">
        <v>已预约</v>
      </c>
      <c r="I131" s="34">
        <v>1184</v>
      </c>
      <c r="J131" s="33"/>
      <c r="K131" s="33"/>
      <c r="L131" s="2">
        <v>300</v>
      </c>
      <c r="M131" s="36">
        <v>0</v>
      </c>
      <c r="N131" s="37"/>
      <c r="O131" s="33"/>
      <c r="P131" s="36">
        <v>0</v>
      </c>
      <c r="Q131" s="33"/>
      <c r="R131" s="2">
        <f>M131*1.06</f>
      </c>
      <c r="S131" s="2">
        <f>I131+L131+R131</f>
      </c>
      <c r="T131" s="2">
        <f>I131+(L131+R131)*1.06</f>
      </c>
      <c r="U131" s="2">
        <f>(R131+L131)*0.06</f>
      </c>
      <c r="V131" s="2">
        <f>T131-U131</f>
      </c>
      <c r="W131" s="1">
        <f>I131</f>
      </c>
      <c r="X131" s="2">
        <f>(R131+L131)*1.06</f>
      </c>
      <c r="Y131" s="2">
        <f>P131</f>
      </c>
      <c r="Z131" s="2">
        <v>60</v>
      </c>
      <c r="AA131" s="2">
        <f>(L131+R131)-Y131-Z131</f>
      </c>
      <c r="AB131" s="2">
        <f>AA131/2</f>
      </c>
      <c r="AC131" s="2">
        <f>AA131/2</f>
      </c>
    </row>
    <row r="132">
      <c r="A132" s="1">
        <v>130</v>
      </c>
      <c r="B132" s="35" t="str">
        <v>刘晚林</v>
      </c>
      <c r="C132" s="5" t="str">
        <v>TV1N1600697613446516736</v>
      </c>
      <c r="D132" s="5" t="str">
        <v>中国</v>
      </c>
      <c r="E132" s="5" t="str">
        <v>北京</v>
      </c>
      <c r="F132" s="5" t="str">
        <v>美国</v>
      </c>
      <c r="G132" s="5" t="str">
        <v>商务</v>
      </c>
      <c r="H132" s="5" t="str">
        <v>已预约</v>
      </c>
      <c r="I132" s="34">
        <v>1184</v>
      </c>
      <c r="J132" s="33"/>
      <c r="K132" s="33"/>
      <c r="L132" s="2">
        <v>300</v>
      </c>
      <c r="M132" s="36">
        <v>0</v>
      </c>
      <c r="N132" s="37"/>
      <c r="O132" s="33"/>
      <c r="P132" s="36">
        <v>0</v>
      </c>
      <c r="Q132" s="33"/>
      <c r="R132" s="2">
        <f>M132*1.06</f>
      </c>
      <c r="S132" s="2">
        <f>I132+L132+R132</f>
      </c>
      <c r="T132" s="2">
        <f>I132+(L132+R132)*1.06</f>
      </c>
      <c r="U132" s="2">
        <f>(R132+L132)*0.06</f>
      </c>
      <c r="V132" s="2">
        <f>T132-U132</f>
      </c>
      <c r="W132" s="1">
        <f>I132</f>
      </c>
      <c r="X132" s="2">
        <f>(R132+L132)*1.06</f>
      </c>
      <c r="Y132" s="2">
        <f>P132</f>
      </c>
      <c r="Z132" s="2">
        <v>60</v>
      </c>
      <c r="AA132" s="2">
        <f>(L132+R132)-Y132-Z132</f>
      </c>
      <c r="AB132" s="2">
        <f>AA132/2</f>
      </c>
      <c r="AC132" s="2">
        <f>AA132/2</f>
      </c>
    </row>
    <row r="133">
      <c r="A133" s="1">
        <v>131</v>
      </c>
      <c r="B133" s="35" t="str">
        <v>赵子健</v>
      </c>
      <c r="C133" s="5" t="str">
        <v>TV1N1610862295701282816</v>
      </c>
      <c r="D133" s="5" t="str">
        <v>中国</v>
      </c>
      <c r="E133" s="5" t="str">
        <v>北京</v>
      </c>
      <c r="F133" s="5" t="str">
        <v>美国</v>
      </c>
      <c r="G133" s="5" t="str">
        <v>商务</v>
      </c>
      <c r="H133" s="5" t="str">
        <v>已预约</v>
      </c>
      <c r="I133" s="34">
        <v>1184</v>
      </c>
      <c r="J133" s="33"/>
      <c r="K133" s="33"/>
      <c r="L133" s="2">
        <v>300</v>
      </c>
      <c r="M133" s="36">
        <v>0</v>
      </c>
      <c r="N133" s="37"/>
      <c r="O133" s="33"/>
      <c r="P133" s="36">
        <v>0</v>
      </c>
      <c r="Q133" s="33"/>
      <c r="R133" s="2">
        <f>M133*1.06</f>
      </c>
      <c r="S133" s="2">
        <f>I133+L133+R133</f>
      </c>
      <c r="T133" s="2">
        <f>I133+(L133+R133)*1.06</f>
      </c>
      <c r="U133" s="2">
        <f>(R133+L133)*0.06</f>
      </c>
      <c r="V133" s="2">
        <f>T133-U133</f>
      </c>
      <c r="W133" s="1">
        <f>I133</f>
      </c>
      <c r="X133" s="2">
        <f>(R133+L133)*1.06</f>
      </c>
      <c r="Y133" s="2">
        <f>P133</f>
      </c>
      <c r="Z133" s="2">
        <v>60</v>
      </c>
      <c r="AA133" s="2">
        <f>(L133+R133)-Y133-Z133</f>
      </c>
      <c r="AB133" s="2">
        <f>AA133/2</f>
      </c>
      <c r="AC133" s="2">
        <f>AA133/2</f>
      </c>
    </row>
    <row r="134">
      <c r="A134" s="1">
        <v>132</v>
      </c>
      <c r="B134" s="35" t="str">
        <v>许雅玲</v>
      </c>
      <c r="C134" s="5" t="str">
        <v>TV1N1602946931700334592</v>
      </c>
      <c r="D134" s="5" t="str">
        <v>中国</v>
      </c>
      <c r="E134" s="5" t="str">
        <v>北京</v>
      </c>
      <c r="F134" s="5" t="str">
        <v>美国</v>
      </c>
      <c r="G134" s="5" t="str">
        <v>商务</v>
      </c>
      <c r="H134" s="5" t="str">
        <v>已预约</v>
      </c>
      <c r="I134" s="34">
        <v>1184</v>
      </c>
      <c r="J134" s="33"/>
      <c r="K134" s="33"/>
      <c r="L134" s="2">
        <v>300</v>
      </c>
      <c r="M134" s="36">
        <v>0</v>
      </c>
      <c r="N134" s="37"/>
      <c r="O134" s="33"/>
      <c r="P134" s="36">
        <v>0</v>
      </c>
      <c r="Q134" s="33"/>
      <c r="R134" s="2">
        <f>M134*1.06</f>
      </c>
      <c r="S134" s="2">
        <f>I134+L134+R134</f>
      </c>
      <c r="T134" s="2">
        <f>I134+(L134+R134)*1.06</f>
      </c>
      <c r="U134" s="2">
        <f>(R134+L134)*0.06</f>
      </c>
      <c r="V134" s="2">
        <f>T134-U134</f>
      </c>
      <c r="W134" s="1">
        <f>I134</f>
      </c>
      <c r="X134" s="2">
        <f>(R134+L134)*1.06</f>
      </c>
      <c r="Y134" s="2">
        <f>P134</f>
      </c>
      <c r="Z134" s="2">
        <v>60</v>
      </c>
      <c r="AA134" s="2">
        <f>(L134+R134)-Y134-Z134</f>
      </c>
      <c r="AB134" s="2">
        <f>AA134/2</f>
      </c>
      <c r="AC134" s="2">
        <f>AA134/2</f>
      </c>
    </row>
    <row r="135">
      <c r="A135" s="1">
        <v>133</v>
      </c>
      <c r="B135" s="35" t="str">
        <v>杨智勇</v>
      </c>
      <c r="C135" s="5" t="str">
        <v>TV1N1610862375342624768</v>
      </c>
      <c r="D135" s="5" t="str">
        <v>中国</v>
      </c>
      <c r="E135" s="5" t="str">
        <v>北京</v>
      </c>
      <c r="F135" s="5" t="str">
        <v>美国</v>
      </c>
      <c r="G135" s="5" t="str">
        <v>商务</v>
      </c>
      <c r="H135" s="5" t="str">
        <v>已预约</v>
      </c>
      <c r="I135" s="34">
        <v>1184</v>
      </c>
      <c r="J135" s="33"/>
      <c r="K135" s="33"/>
      <c r="L135" s="2">
        <v>300</v>
      </c>
      <c r="M135" s="36">
        <v>0</v>
      </c>
      <c r="N135" s="37"/>
      <c r="O135" s="33"/>
      <c r="P135" s="36">
        <v>0</v>
      </c>
      <c r="Q135" s="33"/>
      <c r="R135" s="2">
        <f>M135*1.06</f>
      </c>
      <c r="S135" s="2">
        <f>I135+L135+R135</f>
      </c>
      <c r="T135" s="2">
        <f>I135+(L135+R135)*1.06</f>
      </c>
      <c r="U135" s="2">
        <f>(R135+L135)*0.06</f>
      </c>
      <c r="V135" s="2">
        <f>T135-U135</f>
      </c>
      <c r="W135" s="1">
        <f>I135</f>
      </c>
      <c r="X135" s="2">
        <f>(R135+L135)*1.06</f>
      </c>
      <c r="Y135" s="2">
        <f>P135</f>
      </c>
      <c r="Z135" s="2">
        <v>60</v>
      </c>
      <c r="AA135" s="2">
        <f>(L135+R135)-Y135-Z135</f>
      </c>
      <c r="AB135" s="2">
        <f>AA135/2</f>
      </c>
      <c r="AC135" s="2">
        <f>AA135/2</f>
      </c>
    </row>
    <row r="136">
      <c r="A136" s="1">
        <v>134</v>
      </c>
      <c r="B136" s="35" t="str">
        <v>张光刘</v>
      </c>
      <c r="C136" s="5" t="str">
        <v>TV1N1610504191163535360</v>
      </c>
      <c r="D136" s="5" t="str">
        <v>中国</v>
      </c>
      <c r="E136" s="5" t="str">
        <v>北京</v>
      </c>
      <c r="F136" s="5" t="str">
        <v>美国</v>
      </c>
      <c r="G136" s="5" t="str">
        <v>商务</v>
      </c>
      <c r="H136" s="5" t="str">
        <v>已预约</v>
      </c>
      <c r="I136" s="34">
        <v>1184</v>
      </c>
      <c r="J136" s="33"/>
      <c r="K136" s="33"/>
      <c r="L136" s="2">
        <v>300</v>
      </c>
      <c r="M136" s="36">
        <v>0</v>
      </c>
      <c r="N136" s="37"/>
      <c r="O136" s="33"/>
      <c r="P136" s="36">
        <v>0</v>
      </c>
      <c r="Q136" s="33"/>
      <c r="R136" s="2">
        <f>M136*1.06</f>
      </c>
      <c r="S136" s="2">
        <f>I136+L136+R136</f>
      </c>
      <c r="T136" s="2">
        <f>I136+(L136+R136)*1.06</f>
      </c>
      <c r="U136" s="2">
        <f>(R136+L136)*0.06</f>
      </c>
      <c r="V136" s="2">
        <f>T136-U136</f>
      </c>
      <c r="W136" s="1">
        <f>I136</f>
      </c>
      <c r="X136" s="2">
        <f>(R136+L136)*1.06</f>
      </c>
      <c r="Y136" s="2">
        <f>P136</f>
      </c>
      <c r="Z136" s="2">
        <v>60</v>
      </c>
      <c r="AA136" s="2">
        <f>(L136+R136)-Y136-Z136</f>
      </c>
      <c r="AB136" s="2">
        <f>AA136/2</f>
      </c>
      <c r="AC136" s="2">
        <f>AA136/2</f>
      </c>
    </row>
    <row r="137">
      <c r="A137" s="1">
        <v>135</v>
      </c>
      <c r="B137" s="35" t="str">
        <v>武言博</v>
      </c>
      <c r="C137" s="5" t="str">
        <v>TV1N1610481089054576640</v>
      </c>
      <c r="D137" s="5" t="str">
        <v>中国</v>
      </c>
      <c r="E137" s="5" t="str">
        <v>北京</v>
      </c>
      <c r="F137" s="5" t="str">
        <v>美国</v>
      </c>
      <c r="G137" s="5" t="str">
        <v>商务</v>
      </c>
      <c r="H137" s="5" t="str">
        <v>已预约</v>
      </c>
      <c r="I137" s="34">
        <v>1184</v>
      </c>
      <c r="J137" s="33"/>
      <c r="K137" s="33"/>
      <c r="L137" s="2">
        <v>300</v>
      </c>
      <c r="M137" s="36">
        <v>0</v>
      </c>
      <c r="N137" s="37"/>
      <c r="O137" s="33"/>
      <c r="P137" s="36">
        <v>0</v>
      </c>
      <c r="Q137" s="33"/>
      <c r="R137" s="2">
        <f>M137*1.06</f>
      </c>
      <c r="S137" s="2">
        <f>I137+L137+R137</f>
      </c>
      <c r="T137" s="2">
        <f>I137+(L137+R137)*1.06</f>
      </c>
      <c r="U137" s="2">
        <f>(R137+L137)*0.06</f>
      </c>
      <c r="V137" s="2">
        <f>T137-U137</f>
      </c>
      <c r="W137" s="1">
        <f>I137</f>
      </c>
      <c r="X137" s="2">
        <f>(R137+L137)*1.06</f>
      </c>
      <c r="Y137" s="2">
        <f>P137</f>
      </c>
      <c r="Z137" s="2">
        <v>60</v>
      </c>
      <c r="AA137" s="2">
        <f>(L137+R137)-Y137-Z137</f>
      </c>
      <c r="AB137" s="2">
        <f>AA137/2</f>
      </c>
      <c r="AC137" s="2">
        <f>AA137/2</f>
      </c>
    </row>
    <row r="138">
      <c r="A138" s="1">
        <v>136</v>
      </c>
      <c r="B138" s="35" t="str">
        <v>严泽钰</v>
      </c>
      <c r="C138" s="5" t="str">
        <v>TV1N1612050586890940416</v>
      </c>
      <c r="D138" s="5" t="str">
        <v>中国</v>
      </c>
      <c r="E138" s="5" t="str">
        <v>北京</v>
      </c>
      <c r="F138" s="5" t="str">
        <v>美国</v>
      </c>
      <c r="G138" s="5" t="str">
        <v>商务</v>
      </c>
      <c r="H138" s="5" t="str">
        <v>已预约</v>
      </c>
      <c r="I138" s="34">
        <v>1184</v>
      </c>
      <c r="J138" s="33"/>
      <c r="K138" s="33"/>
      <c r="L138" s="2">
        <v>300</v>
      </c>
      <c r="M138" s="36">
        <v>0</v>
      </c>
      <c r="N138" s="37"/>
      <c r="O138" s="33"/>
      <c r="P138" s="36">
        <v>0</v>
      </c>
      <c r="Q138" s="33"/>
      <c r="R138" s="2">
        <f>M138*1.06</f>
      </c>
      <c r="S138" s="2">
        <f>I138+L138+R138</f>
      </c>
      <c r="T138" s="2">
        <f>I138+(L138+R138)*1.06</f>
      </c>
      <c r="U138" s="2">
        <f>(R138+L138)*0.06</f>
      </c>
      <c r="V138" s="2">
        <f>T138-U138</f>
      </c>
      <c r="W138" s="1">
        <f>I138</f>
      </c>
      <c r="X138" s="2">
        <f>(R138+L138)*1.06</f>
      </c>
      <c r="Y138" s="2">
        <f>P138</f>
      </c>
      <c r="Z138" s="2">
        <v>60</v>
      </c>
      <c r="AA138" s="2">
        <f>(L138+R138)-Y138-Z138</f>
      </c>
      <c r="AB138" s="2">
        <f>AA138/2</f>
      </c>
      <c r="AC138" s="2">
        <f>AA138/2</f>
      </c>
    </row>
    <row r="139">
      <c r="A139" s="1">
        <v>137</v>
      </c>
      <c r="B139" s="35" t="str">
        <v>李时挺</v>
      </c>
      <c r="C139" s="5" t="str">
        <v>TV1N1610119461968531456</v>
      </c>
      <c r="D139" s="5" t="str">
        <v>中国</v>
      </c>
      <c r="E139" s="5" t="str">
        <v>北京</v>
      </c>
      <c r="F139" s="5" t="str">
        <v>美国</v>
      </c>
      <c r="G139" s="5" t="str">
        <v>商务</v>
      </c>
      <c r="H139" s="5" t="str">
        <v>已预约</v>
      </c>
      <c r="I139" s="34">
        <v>1184</v>
      </c>
      <c r="J139" s="33"/>
      <c r="K139" s="33"/>
      <c r="L139" s="2">
        <v>300</v>
      </c>
      <c r="M139" s="36">
        <v>0</v>
      </c>
      <c r="N139" s="37"/>
      <c r="O139" s="33"/>
      <c r="P139" s="36">
        <v>0</v>
      </c>
      <c r="Q139" s="33"/>
      <c r="R139" s="2">
        <f>M139*1.06</f>
      </c>
      <c r="S139" s="2">
        <f>I139+L139+R139</f>
      </c>
      <c r="T139" s="2">
        <f>I139+(L139+R139)*1.06</f>
      </c>
      <c r="U139" s="2">
        <f>(R139+L139)*0.06</f>
      </c>
      <c r="V139" s="2">
        <f>T139-U139</f>
      </c>
      <c r="W139" s="1">
        <f>I139</f>
      </c>
      <c r="X139" s="2">
        <f>(R139+L139)*1.06</f>
      </c>
      <c r="Y139" s="2">
        <f>P139</f>
      </c>
      <c r="Z139" s="2">
        <v>60</v>
      </c>
      <c r="AA139" s="2">
        <f>(L139+R139)-Y139-Z139</f>
      </c>
      <c r="AB139" s="2">
        <f>AA139/2</f>
      </c>
      <c r="AC139" s="2">
        <f>AA139/2</f>
      </c>
    </row>
    <row r="140">
      <c r="A140" s="1">
        <v>138</v>
      </c>
      <c r="B140" s="35" t="str">
        <v>矫欣蕊</v>
      </c>
      <c r="C140" s="5" t="str">
        <v>TV1N1612317542508314624</v>
      </c>
      <c r="D140" s="5" t="str">
        <v>中国</v>
      </c>
      <c r="E140" s="5" t="str">
        <v>北京</v>
      </c>
      <c r="F140" s="5" t="str">
        <v>美国</v>
      </c>
      <c r="G140" s="5" t="str">
        <v>商务</v>
      </c>
      <c r="H140" s="5" t="str">
        <v>已预约</v>
      </c>
      <c r="I140" s="34">
        <v>1184</v>
      </c>
      <c r="J140" s="33"/>
      <c r="K140" s="33"/>
      <c r="L140" s="2">
        <v>300</v>
      </c>
      <c r="M140" s="36">
        <v>0</v>
      </c>
      <c r="N140" s="37"/>
      <c r="O140" s="33"/>
      <c r="P140" s="36">
        <v>0</v>
      </c>
      <c r="Q140" s="33"/>
      <c r="R140" s="2">
        <f>M140*1.06</f>
      </c>
      <c r="S140" s="2">
        <f>I140+L140+R140</f>
      </c>
      <c r="T140" s="2">
        <f>I140+(L140+R140)*1.06</f>
      </c>
      <c r="U140" s="2">
        <f>(R140+L140)*0.06</f>
      </c>
      <c r="V140" s="2">
        <f>T140-U140</f>
      </c>
      <c r="W140" s="1">
        <f>I140</f>
      </c>
      <c r="X140" s="2">
        <f>(R140+L140)*1.06</f>
      </c>
      <c r="Y140" s="2">
        <f>P140</f>
      </c>
      <c r="Z140" s="2">
        <v>60</v>
      </c>
      <c r="AA140" s="2">
        <f>(L140+R140)-Y140-Z140</f>
      </c>
      <c r="AB140" s="2">
        <f>AA140/2</f>
      </c>
      <c r="AC140" s="2">
        <f>AA140/2</f>
      </c>
    </row>
    <row r="141">
      <c r="A141" s="1">
        <v>139</v>
      </c>
      <c r="B141" s="35" t="str">
        <v>许鹏</v>
      </c>
      <c r="C141" s="5" t="str">
        <v>TV1N1610118907640905728</v>
      </c>
      <c r="D141" s="5" t="str">
        <v>中国</v>
      </c>
      <c r="E141" s="5" t="str">
        <v>北京</v>
      </c>
      <c r="F141" s="5" t="str">
        <v>美国</v>
      </c>
      <c r="G141" s="5" t="str">
        <v>商务</v>
      </c>
      <c r="H141" s="5" t="str">
        <v>已预约</v>
      </c>
      <c r="I141" s="34">
        <v>1184</v>
      </c>
      <c r="J141" s="33"/>
      <c r="K141" s="33"/>
      <c r="L141" s="2">
        <v>300</v>
      </c>
      <c r="M141" s="36">
        <v>0</v>
      </c>
      <c r="N141" s="37"/>
      <c r="O141" s="33"/>
      <c r="P141" s="36">
        <v>0</v>
      </c>
      <c r="Q141" s="33"/>
      <c r="R141" s="2">
        <f>M141*1.06</f>
      </c>
      <c r="S141" s="2">
        <f>I141+L141+R141</f>
      </c>
      <c r="T141" s="2">
        <f>I141+(L141+R141)*1.06</f>
      </c>
      <c r="U141" s="2">
        <f>(R141+L141)*0.06</f>
      </c>
      <c r="V141" s="2">
        <f>T141-U141</f>
      </c>
      <c r="W141" s="1">
        <f>I141</f>
      </c>
      <c r="X141" s="2">
        <f>(R141+L141)*1.06</f>
      </c>
      <c r="Y141" s="2">
        <f>P141</f>
      </c>
      <c r="Z141" s="2">
        <v>60</v>
      </c>
      <c r="AA141" s="2">
        <f>(L141+R141)-Y141-Z141</f>
      </c>
      <c r="AB141" s="2">
        <f>AA141/2</f>
      </c>
      <c r="AC141" s="2">
        <f>AA141/2</f>
      </c>
    </row>
    <row r="142">
      <c r="A142" s="1">
        <v>140</v>
      </c>
      <c r="B142" s="35" t="str">
        <v>刘涛</v>
      </c>
      <c r="C142" s="5" t="str">
        <v>TV1N1610864497912147968</v>
      </c>
      <c r="D142" s="5" t="str">
        <v>中国</v>
      </c>
      <c r="E142" s="5" t="str">
        <v>北京</v>
      </c>
      <c r="F142" s="5" t="str">
        <v>美国</v>
      </c>
      <c r="G142" s="5" t="str">
        <v>商务</v>
      </c>
      <c r="H142" s="5" t="str">
        <v>已预约</v>
      </c>
      <c r="I142" s="34">
        <v>1184</v>
      </c>
      <c r="J142" s="33"/>
      <c r="K142" s="33"/>
      <c r="L142" s="2">
        <v>300</v>
      </c>
      <c r="M142" s="36">
        <v>0</v>
      </c>
      <c r="N142" s="37"/>
      <c r="O142" s="33"/>
      <c r="P142" s="36">
        <v>0</v>
      </c>
      <c r="Q142" s="33"/>
      <c r="R142" s="2">
        <f>M142*1.06</f>
      </c>
      <c r="S142" s="2">
        <f>I142+L142+R142</f>
      </c>
      <c r="T142" s="2">
        <f>I142+(L142+R142)*1.06</f>
      </c>
      <c r="U142" s="2">
        <f>(R142+L142)*0.06</f>
      </c>
      <c r="V142" s="2">
        <f>T142-U142</f>
      </c>
      <c r="W142" s="1">
        <f>I142</f>
      </c>
      <c r="X142" s="2">
        <f>(R142+L142)*1.06</f>
      </c>
      <c r="Y142" s="2">
        <f>P142</f>
      </c>
      <c r="Z142" s="2">
        <v>60</v>
      </c>
      <c r="AA142" s="2">
        <f>(L142+R142)-Y142-Z142</f>
      </c>
      <c r="AB142" s="2">
        <f>AA142/2</f>
      </c>
      <c r="AC142" s="2">
        <f>AA142/2</f>
      </c>
    </row>
    <row r="143">
      <c r="A143" s="1">
        <v>141</v>
      </c>
      <c r="B143" s="35" t="str">
        <v>杨凡</v>
      </c>
      <c r="C143" s="5" t="str">
        <v>TV1N1611285842634448896</v>
      </c>
      <c r="D143" s="5" t="str">
        <v>中国</v>
      </c>
      <c r="E143" s="5" t="str">
        <v>北京</v>
      </c>
      <c r="F143" s="5" t="str">
        <v>美国</v>
      </c>
      <c r="G143" s="5" t="str">
        <v>商务</v>
      </c>
      <c r="H143" s="5" t="str">
        <v>已预约</v>
      </c>
      <c r="I143" s="34">
        <v>1184</v>
      </c>
      <c r="J143" s="33"/>
      <c r="K143" s="33"/>
      <c r="L143" s="2">
        <v>300</v>
      </c>
      <c r="M143" s="36">
        <v>0</v>
      </c>
      <c r="N143" s="37"/>
      <c r="O143" s="33"/>
      <c r="P143" s="36">
        <v>0</v>
      </c>
      <c r="Q143" s="33"/>
      <c r="R143" s="2">
        <f>M143*1.06</f>
      </c>
      <c r="S143" s="2">
        <f>I143+L143+R143</f>
      </c>
      <c r="T143" s="2">
        <f>I143+(L143+R143)*1.06</f>
      </c>
      <c r="U143" s="2">
        <f>(R143+L143)*0.06</f>
      </c>
      <c r="V143" s="2">
        <f>T143-U143</f>
      </c>
      <c r="W143" s="1">
        <f>I143</f>
      </c>
      <c r="X143" s="2">
        <f>(R143+L143)*1.06</f>
      </c>
      <c r="Y143" s="2">
        <f>P143</f>
      </c>
      <c r="Z143" s="2">
        <v>60</v>
      </c>
      <c r="AA143" s="2">
        <f>(L143+R143)-Y143-Z143</f>
      </c>
      <c r="AB143" s="2">
        <f>AA143/2</f>
      </c>
      <c r="AC143" s="2">
        <f>AA143/2</f>
      </c>
    </row>
    <row r="144">
      <c r="A144" s="1">
        <v>142</v>
      </c>
      <c r="B144" s="35" t="str">
        <v>马格格</v>
      </c>
      <c r="C144" s="5" t="str">
        <v>TV1N1590676751938269184</v>
      </c>
      <c r="D144" s="5" t="str">
        <v>中国</v>
      </c>
      <c r="E144" s="5" t="str">
        <v>北京</v>
      </c>
      <c r="F144" s="5" t="str">
        <v>美国</v>
      </c>
      <c r="G144" s="5" t="str">
        <v>商务</v>
      </c>
      <c r="H144" s="5" t="str">
        <v>已预约</v>
      </c>
      <c r="I144" s="34">
        <v>1184</v>
      </c>
      <c r="J144" s="33"/>
      <c r="K144" s="33"/>
      <c r="L144" s="2">
        <v>300</v>
      </c>
      <c r="M144" s="36">
        <v>0</v>
      </c>
      <c r="N144" s="37"/>
      <c r="O144" s="33"/>
      <c r="P144" s="36">
        <v>0</v>
      </c>
      <c r="Q144" s="33"/>
      <c r="R144" s="2">
        <f>M144*1.06</f>
      </c>
      <c r="S144" s="2">
        <f>I144+L144+R144</f>
      </c>
      <c r="T144" s="2">
        <f>I144+(L144+R144)*1.06</f>
      </c>
      <c r="U144" s="2">
        <f>(R144+L144)*0.06</f>
      </c>
      <c r="V144" s="2">
        <f>T144-U144</f>
      </c>
      <c r="W144" s="1">
        <f>I144</f>
      </c>
      <c r="X144" s="2">
        <f>(R144+L144)*1.06</f>
      </c>
      <c r="Y144" s="2">
        <f>P144</f>
      </c>
      <c r="Z144" s="2">
        <v>60</v>
      </c>
      <c r="AA144" s="2">
        <f>(L144+R144)-Y144-Z144</f>
      </c>
      <c r="AB144" s="2">
        <f>AA144/2</f>
      </c>
      <c r="AC144" s="2">
        <f>AA144/2</f>
      </c>
    </row>
    <row r="145">
      <c r="A145" s="1">
        <v>143</v>
      </c>
      <c r="B145" s="35" t="str">
        <v>李元浩</v>
      </c>
      <c r="C145" s="5" t="str">
        <v>TV1N1600478884863451136</v>
      </c>
      <c r="D145" s="5" t="str">
        <v>中国</v>
      </c>
      <c r="E145" s="5" t="str">
        <v>北京</v>
      </c>
      <c r="F145" s="5" t="str">
        <v>美国</v>
      </c>
      <c r="G145" s="5" t="str">
        <v>商务</v>
      </c>
      <c r="H145" s="5" t="str">
        <v>已预约</v>
      </c>
      <c r="I145" s="34">
        <v>1184</v>
      </c>
      <c r="J145" s="33"/>
      <c r="K145" s="33"/>
      <c r="L145" s="2">
        <v>300</v>
      </c>
      <c r="M145" s="36">
        <v>0</v>
      </c>
      <c r="N145" s="37"/>
      <c r="O145" s="33"/>
      <c r="P145" s="36">
        <v>0</v>
      </c>
      <c r="Q145" s="33"/>
      <c r="R145" s="2">
        <f>M145*1.06</f>
      </c>
      <c r="S145" s="2">
        <f>I145+L145+R145</f>
      </c>
      <c r="T145" s="2">
        <f>I145+(L145+R145)*1.06</f>
      </c>
      <c r="U145" s="2">
        <f>(R145+L145)*0.06</f>
      </c>
      <c r="V145" s="2">
        <f>T145-U145</f>
      </c>
      <c r="W145" s="1">
        <f>I145</f>
      </c>
      <c r="X145" s="2">
        <f>(R145+L145)*1.06</f>
      </c>
      <c r="Y145" s="2">
        <f>P145</f>
      </c>
      <c r="Z145" s="2">
        <v>60</v>
      </c>
      <c r="AA145" s="2">
        <f>(L145+R145)-Y145-Z145</f>
      </c>
      <c r="AB145" s="2">
        <f>AA145/2</f>
      </c>
      <c r="AC145" s="2">
        <f>AA145/2</f>
      </c>
    </row>
    <row r="146">
      <c r="A146" s="1">
        <v>144</v>
      </c>
      <c r="B146" s="35" t="str">
        <v>曾小中</v>
      </c>
      <c r="C146" s="5" t="str">
        <v>TV1N1605869630576029696</v>
      </c>
      <c r="D146" s="5" t="str">
        <v>中国</v>
      </c>
      <c r="E146" s="5" t="str">
        <v>北京</v>
      </c>
      <c r="F146" s="5" t="str">
        <v>美国</v>
      </c>
      <c r="G146" s="5" t="str">
        <v>商务</v>
      </c>
      <c r="H146" s="5" t="str">
        <v>已预约</v>
      </c>
      <c r="I146" s="34">
        <v>1184</v>
      </c>
      <c r="J146" s="33"/>
      <c r="K146" s="33"/>
      <c r="L146" s="2">
        <v>300</v>
      </c>
      <c r="M146" s="36">
        <v>0</v>
      </c>
      <c r="N146" s="37"/>
      <c r="O146" s="33"/>
      <c r="P146" s="36">
        <v>0</v>
      </c>
      <c r="Q146" s="33"/>
      <c r="R146" s="2">
        <f>M146*1.06</f>
      </c>
      <c r="S146" s="2">
        <f>I146+L146+R146</f>
      </c>
      <c r="T146" s="2">
        <f>I146+(L146+R146)*1.06</f>
      </c>
      <c r="U146" s="2">
        <f>(R146+L146)*0.06</f>
      </c>
      <c r="V146" s="2">
        <f>T146-U146</f>
      </c>
      <c r="W146" s="1">
        <f>I146</f>
      </c>
      <c r="X146" s="2">
        <f>(R146+L146)*1.06</f>
      </c>
      <c r="Y146" s="2">
        <f>P146</f>
      </c>
      <c r="Z146" s="2">
        <v>60</v>
      </c>
      <c r="AA146" s="2">
        <f>(L146+R146)-Y146-Z146</f>
      </c>
      <c r="AB146" s="2">
        <f>AA146/2</f>
      </c>
      <c r="AC146" s="2">
        <f>AA146/2</f>
      </c>
    </row>
    <row r="147">
      <c r="A147" s="1">
        <v>145</v>
      </c>
      <c r="B147" s="35" t="str">
        <v>朱江澜</v>
      </c>
      <c r="C147" s="5" t="str">
        <v>TV1N1612367790568116224</v>
      </c>
      <c r="D147" s="5" t="str">
        <v>中国</v>
      </c>
      <c r="E147" s="5" t="str">
        <v>北京</v>
      </c>
      <c r="F147" s="5" t="str">
        <v>美国</v>
      </c>
      <c r="G147" s="5" t="str">
        <v>商务</v>
      </c>
      <c r="H147" s="5" t="str">
        <v>已预约</v>
      </c>
      <c r="I147" s="34">
        <v>1184</v>
      </c>
      <c r="J147" s="33"/>
      <c r="K147" s="33"/>
      <c r="L147" s="2">
        <v>300</v>
      </c>
      <c r="M147" s="36">
        <v>0</v>
      </c>
      <c r="N147" s="37"/>
      <c r="O147" s="33"/>
      <c r="P147" s="36">
        <v>0</v>
      </c>
      <c r="Q147" s="33"/>
      <c r="R147" s="2">
        <f>M147*1.06</f>
      </c>
      <c r="S147" s="2">
        <f>I147+L147+R147</f>
      </c>
      <c r="T147" s="2">
        <f>I147+(L147+R147)*1.06</f>
      </c>
      <c r="U147" s="2">
        <f>(R147+L147)*0.06</f>
      </c>
      <c r="V147" s="2">
        <f>T147-U147</f>
      </c>
      <c r="W147" s="1">
        <f>I147</f>
      </c>
      <c r="X147" s="2">
        <f>(R147+L147)*1.06</f>
      </c>
      <c r="Y147" s="2">
        <f>P147</f>
      </c>
      <c r="Z147" s="2">
        <v>60</v>
      </c>
      <c r="AA147" s="2">
        <f>(L147+R147)-Y147-Z147</f>
      </c>
      <c r="AB147" s="2">
        <f>AA147/2</f>
      </c>
      <c r="AC147" s="2">
        <f>AA147/2</f>
      </c>
    </row>
    <row r="148">
      <c r="A148" s="1">
        <v>146</v>
      </c>
      <c r="B148" s="35" t="str">
        <v>祝硕宏</v>
      </c>
      <c r="C148" s="5" t="str">
        <v>TV1N1607606132825731072</v>
      </c>
      <c r="D148" s="5" t="str">
        <v>中国</v>
      </c>
      <c r="E148" s="5" t="str">
        <v>北京</v>
      </c>
      <c r="F148" s="5" t="str">
        <v>美国</v>
      </c>
      <c r="G148" s="5" t="str">
        <v>商务</v>
      </c>
      <c r="H148" s="5" t="str">
        <v>已预约</v>
      </c>
      <c r="I148" s="34">
        <v>1184</v>
      </c>
      <c r="J148" s="33"/>
      <c r="K148" s="33"/>
      <c r="L148" s="2">
        <v>300</v>
      </c>
      <c r="M148" s="36">
        <v>0</v>
      </c>
      <c r="N148" s="37"/>
      <c r="O148" s="33"/>
      <c r="P148" s="36">
        <v>0</v>
      </c>
      <c r="Q148" s="33"/>
      <c r="R148" s="2">
        <f>M148*1.06</f>
      </c>
      <c r="S148" s="2">
        <f>I148+L148+R148</f>
      </c>
      <c r="T148" s="2">
        <f>I148+(L148+R148)*1.06</f>
      </c>
      <c r="U148" s="2">
        <f>(R148+L148)*0.06</f>
      </c>
      <c r="V148" s="2">
        <f>T148-U148</f>
      </c>
      <c r="W148" s="1">
        <f>I148</f>
      </c>
      <c r="X148" s="2">
        <f>(R148+L148)*1.06</f>
      </c>
      <c r="Y148" s="2">
        <f>P148</f>
      </c>
      <c r="Z148" s="2">
        <v>60</v>
      </c>
      <c r="AA148" s="2">
        <f>(L148+R148)-Y148-Z148</f>
      </c>
      <c r="AB148" s="2">
        <f>AA148/2</f>
      </c>
      <c r="AC148" s="2">
        <f>AA148/2</f>
      </c>
    </row>
    <row r="149">
      <c r="A149" s="1">
        <v>147</v>
      </c>
      <c r="B149" s="35" t="str">
        <v>黄艳玲</v>
      </c>
      <c r="C149" s="5" t="str">
        <v>TV1N1610121584391270400</v>
      </c>
      <c r="D149" s="5" t="str">
        <v>中国</v>
      </c>
      <c r="E149" s="5" t="str">
        <v>北京</v>
      </c>
      <c r="F149" s="5" t="str">
        <v>美国</v>
      </c>
      <c r="G149" s="5" t="str">
        <v>商务</v>
      </c>
      <c r="H149" s="5" t="str">
        <v>已预约</v>
      </c>
      <c r="I149" s="34">
        <v>1184</v>
      </c>
      <c r="J149" s="33"/>
      <c r="K149" s="33"/>
      <c r="L149" s="2">
        <v>300</v>
      </c>
      <c r="M149" s="36">
        <v>0</v>
      </c>
      <c r="N149" s="37"/>
      <c r="O149" s="33"/>
      <c r="P149" s="36">
        <v>0</v>
      </c>
      <c r="Q149" s="33"/>
      <c r="R149" s="2">
        <f>M149*1.06</f>
      </c>
      <c r="S149" s="2">
        <f>I149+L149+R149</f>
      </c>
      <c r="T149" s="2">
        <f>I149+(L149+R149)*1.06</f>
      </c>
      <c r="U149" s="2">
        <f>(R149+L149)*0.06</f>
      </c>
      <c r="V149" s="2">
        <f>T149-U149</f>
      </c>
      <c r="W149" s="1">
        <f>I149</f>
      </c>
      <c r="X149" s="2">
        <f>(R149+L149)*1.06</f>
      </c>
      <c r="Y149" s="2">
        <f>P149</f>
      </c>
      <c r="Z149" s="2">
        <v>60</v>
      </c>
      <c r="AA149" s="2">
        <f>(L149+R149)-Y149-Z149</f>
      </c>
      <c r="AB149" s="2">
        <f>AA149/2</f>
      </c>
      <c r="AC149" s="2">
        <f>AA149/2</f>
      </c>
    </row>
    <row r="150">
      <c r="A150" s="1">
        <v>148</v>
      </c>
      <c r="B150" s="35" t="str">
        <v>陈沁悦</v>
      </c>
      <c r="C150" s="5" t="str">
        <v>TV1N1607962077334429696</v>
      </c>
      <c r="D150" s="5" t="str">
        <v>中国</v>
      </c>
      <c r="E150" s="5" t="str">
        <v>北京</v>
      </c>
      <c r="F150" s="5" t="str">
        <v>美国</v>
      </c>
      <c r="G150" s="5" t="str">
        <v>商务</v>
      </c>
      <c r="H150" s="5" t="str">
        <v>已预约</v>
      </c>
      <c r="I150" s="34">
        <v>1184</v>
      </c>
      <c r="J150" s="33"/>
      <c r="K150" s="33"/>
      <c r="L150" s="2">
        <v>300</v>
      </c>
      <c r="M150" s="36">
        <v>0</v>
      </c>
      <c r="N150" s="37"/>
      <c r="O150" s="33"/>
      <c r="P150" s="36">
        <v>0</v>
      </c>
      <c r="Q150" s="33"/>
      <c r="R150" s="2">
        <f>M150*1.06</f>
      </c>
      <c r="S150" s="2">
        <f>I150+L150+R150</f>
      </c>
      <c r="T150" s="2">
        <f>I150+(L150+R150)*1.06</f>
      </c>
      <c r="U150" s="2">
        <f>(R150+L150)*0.06</f>
      </c>
      <c r="V150" s="2">
        <f>T150-U150</f>
      </c>
      <c r="W150" s="1">
        <f>I150</f>
      </c>
      <c r="X150" s="2">
        <f>(R150+L150)*1.06</f>
      </c>
      <c r="Y150" s="2">
        <f>P150</f>
      </c>
      <c r="Z150" s="2">
        <v>60</v>
      </c>
      <c r="AA150" s="2">
        <f>(L150+R150)-Y150-Z150</f>
      </c>
      <c r="AB150" s="2">
        <f>AA150/2</f>
      </c>
      <c r="AC150" s="2">
        <f>AA150/2</f>
      </c>
    </row>
    <row r="151">
      <c r="A151" s="1">
        <v>149</v>
      </c>
      <c r="B151" s="35" t="str">
        <v>姚丹</v>
      </c>
      <c r="C151" s="5" t="str">
        <v>TV1N1610165200014811136</v>
      </c>
      <c r="D151" s="5" t="str">
        <v>中国</v>
      </c>
      <c r="E151" s="5" t="str">
        <v>北京</v>
      </c>
      <c r="F151" s="5" t="str">
        <v>美国</v>
      </c>
      <c r="G151" s="5" t="str">
        <v>商务</v>
      </c>
      <c r="H151" s="5" t="str">
        <v>已预约</v>
      </c>
      <c r="I151" s="34">
        <v>1184</v>
      </c>
      <c r="J151" s="33"/>
      <c r="K151" s="33"/>
      <c r="L151" s="2">
        <v>300</v>
      </c>
      <c r="M151" s="36">
        <v>0</v>
      </c>
      <c r="N151" s="37"/>
      <c r="O151" s="33"/>
      <c r="P151" s="36">
        <v>0</v>
      </c>
      <c r="Q151" s="33"/>
      <c r="R151" s="2">
        <f>M151*1.06</f>
      </c>
      <c r="S151" s="2">
        <f>I151+L151+R151</f>
      </c>
      <c r="T151" s="2">
        <f>I151+(L151+R151)*1.06</f>
      </c>
      <c r="U151" s="2">
        <f>(R151+L151)*0.06</f>
      </c>
      <c r="V151" s="2">
        <f>T151-U151</f>
      </c>
      <c r="W151" s="1">
        <f>I151</f>
      </c>
      <c r="X151" s="2">
        <f>(R151+L151)*1.06</f>
      </c>
      <c r="Y151" s="2">
        <f>P151</f>
      </c>
      <c r="Z151" s="2">
        <v>60</v>
      </c>
      <c r="AA151" s="2">
        <f>(L151+R151)-Y151-Z151</f>
      </c>
      <c r="AB151" s="2">
        <f>AA151/2</f>
      </c>
      <c r="AC151" s="2">
        <f>AA151/2</f>
      </c>
    </row>
    <row r="152">
      <c r="A152" s="1">
        <v>150</v>
      </c>
      <c r="B152" s="35" t="str">
        <v>张彩</v>
      </c>
      <c r="C152" s="5" t="str">
        <v>TV1N1610629519383117824</v>
      </c>
      <c r="D152" s="5" t="str">
        <v>中国</v>
      </c>
      <c r="E152" s="5" t="str">
        <v>北京</v>
      </c>
      <c r="F152" s="5" t="str">
        <v>美国</v>
      </c>
      <c r="G152" s="5" t="str">
        <v>商务</v>
      </c>
      <c r="H152" s="5" t="str">
        <v>已预约</v>
      </c>
      <c r="I152" s="34">
        <v>1184</v>
      </c>
      <c r="J152" s="33"/>
      <c r="K152" s="33"/>
      <c r="L152" s="2">
        <v>300</v>
      </c>
      <c r="M152" s="36">
        <v>0</v>
      </c>
      <c r="N152" s="37"/>
      <c r="O152" s="33"/>
      <c r="P152" s="36">
        <v>0</v>
      </c>
      <c r="Q152" s="33"/>
      <c r="R152" s="2">
        <f>M152*1.06</f>
      </c>
      <c r="S152" s="2">
        <f>I152+L152+R152</f>
      </c>
      <c r="T152" s="2">
        <f>I152+(L152+R152)*1.06</f>
      </c>
      <c r="U152" s="2">
        <f>(R152+L152)*0.06</f>
      </c>
      <c r="V152" s="2">
        <f>T152-U152</f>
      </c>
      <c r="W152" s="1">
        <f>I152</f>
      </c>
      <c r="X152" s="2">
        <f>(R152+L152)*1.06</f>
      </c>
      <c r="Y152" s="2">
        <f>P152</f>
      </c>
      <c r="Z152" s="2">
        <v>60</v>
      </c>
      <c r="AA152" s="2">
        <f>(L152+R152)-Y152-Z152</f>
      </c>
      <c r="AB152" s="2">
        <f>AA152/2</f>
      </c>
      <c r="AC152" s="2">
        <f>AA152/2</f>
      </c>
    </row>
    <row r="153">
      <c r="A153" s="1">
        <v>151</v>
      </c>
      <c r="B153" s="35" t="str">
        <v>顾尉琳</v>
      </c>
      <c r="C153" s="5" t="str">
        <v>TV1N1611622040116596736</v>
      </c>
      <c r="D153" s="5" t="str">
        <v>中国</v>
      </c>
      <c r="E153" s="5" t="str">
        <v>北京</v>
      </c>
      <c r="F153" s="5" t="str">
        <v>美国</v>
      </c>
      <c r="G153" s="5" t="str">
        <v>商务</v>
      </c>
      <c r="H153" s="5" t="str">
        <v>已预约</v>
      </c>
      <c r="I153" s="34">
        <v>1184</v>
      </c>
      <c r="J153" s="33"/>
      <c r="K153" s="33"/>
      <c r="L153" s="2">
        <v>300</v>
      </c>
      <c r="M153" s="36">
        <v>0</v>
      </c>
      <c r="N153" s="37"/>
      <c r="O153" s="33"/>
      <c r="P153" s="36">
        <v>0</v>
      </c>
      <c r="Q153" s="33"/>
      <c r="R153" s="2">
        <f>M153*1.06</f>
      </c>
      <c r="S153" s="2">
        <f>I153+L153+R153</f>
      </c>
      <c r="T153" s="2">
        <f>I153+(L153+R153)*1.06</f>
      </c>
      <c r="U153" s="2">
        <f>(R153+L153)*0.06</f>
      </c>
      <c r="V153" s="2">
        <f>T153-U153</f>
      </c>
      <c r="W153" s="1">
        <f>I153</f>
      </c>
      <c r="X153" s="2">
        <f>(R153+L153)*1.06</f>
      </c>
      <c r="Y153" s="2">
        <f>P153</f>
      </c>
      <c r="Z153" s="2">
        <v>60</v>
      </c>
      <c r="AA153" s="2">
        <f>(L153+R153)-Y153-Z153</f>
      </c>
      <c r="AB153" s="2">
        <f>AA153/2</f>
      </c>
      <c r="AC153" s="2">
        <f>AA153/2</f>
      </c>
    </row>
    <row r="154">
      <c r="A154" s="1">
        <v>152</v>
      </c>
      <c r="B154" s="35" t="str">
        <v>朱丹</v>
      </c>
      <c r="C154" s="5" t="str">
        <v>TV1N1612759964996624384</v>
      </c>
      <c r="D154" s="5" t="str">
        <v>中国</v>
      </c>
      <c r="E154" s="5" t="str">
        <v>北京</v>
      </c>
      <c r="F154" s="5" t="str">
        <v>美国</v>
      </c>
      <c r="G154" s="5" t="str">
        <v>商务</v>
      </c>
      <c r="H154" s="5" t="str">
        <v>已预约</v>
      </c>
      <c r="I154" s="34">
        <v>1184</v>
      </c>
      <c r="J154" s="33"/>
      <c r="K154" s="33"/>
      <c r="L154" s="2">
        <v>300</v>
      </c>
      <c r="M154" s="36">
        <v>0</v>
      </c>
      <c r="N154" s="37"/>
      <c r="O154" s="33"/>
      <c r="P154" s="36">
        <v>0</v>
      </c>
      <c r="Q154" s="33"/>
      <c r="R154" s="2">
        <f>M154*1.06</f>
      </c>
      <c r="S154" s="2">
        <f>I154+L154+R154</f>
      </c>
      <c r="T154" s="2">
        <f>I154+(L154+R154)*1.06</f>
      </c>
      <c r="U154" s="2">
        <f>(R154+L154)*0.06</f>
      </c>
      <c r="V154" s="2">
        <f>T154-U154</f>
      </c>
      <c r="W154" s="1">
        <f>I154</f>
      </c>
      <c r="X154" s="2">
        <f>(R154+L154)*1.06</f>
      </c>
      <c r="Y154" s="2">
        <f>P154</f>
      </c>
      <c r="Z154" s="2">
        <v>60</v>
      </c>
      <c r="AA154" s="2">
        <f>(L154+R154)-Y154-Z154</f>
      </c>
      <c r="AB154" s="2">
        <f>AA154/2</f>
      </c>
      <c r="AC154" s="2">
        <f>AA154/2</f>
      </c>
    </row>
    <row r="155">
      <c r="A155" s="1">
        <v>153</v>
      </c>
      <c r="B155" s="35" t="str">
        <v>梁沁</v>
      </c>
      <c r="C155" s="5" t="str">
        <v>TV1N1608060368982265856</v>
      </c>
      <c r="D155" s="5" t="str">
        <v>中国</v>
      </c>
      <c r="E155" s="5" t="str">
        <v>北京</v>
      </c>
      <c r="F155" s="5" t="str">
        <v>美国</v>
      </c>
      <c r="G155" s="5" t="str">
        <v>商务</v>
      </c>
      <c r="H155" s="5" t="str">
        <v>已预约</v>
      </c>
      <c r="I155" s="34">
        <v>1184</v>
      </c>
      <c r="J155" s="33"/>
      <c r="K155" s="33"/>
      <c r="L155" s="2">
        <v>300</v>
      </c>
      <c r="M155" s="36">
        <v>0</v>
      </c>
      <c r="N155" s="37"/>
      <c r="O155" s="33"/>
      <c r="P155" s="36">
        <v>0</v>
      </c>
      <c r="Q155" s="33"/>
      <c r="R155" s="2">
        <f>M155*1.06</f>
      </c>
      <c r="S155" s="2">
        <f>I155+L155+R155</f>
      </c>
      <c r="T155" s="2">
        <f>I155+(L155+R155)*1.06</f>
      </c>
      <c r="U155" s="2">
        <f>(R155+L155)*0.06</f>
      </c>
      <c r="V155" s="2">
        <f>T155-U155</f>
      </c>
      <c r="W155" s="1">
        <f>I155</f>
      </c>
      <c r="X155" s="2">
        <f>(R155+L155)*1.06</f>
      </c>
      <c r="Y155" s="2">
        <f>P155</f>
      </c>
      <c r="Z155" s="2">
        <v>60</v>
      </c>
      <c r="AA155" s="2">
        <f>(L155+R155)-Y155-Z155</f>
      </c>
      <c r="AB155" s="2">
        <f>AA155/2</f>
      </c>
      <c r="AC155" s="2">
        <f>AA155/2</f>
      </c>
    </row>
    <row r="156">
      <c r="A156" s="1">
        <v>154</v>
      </c>
      <c r="B156" s="35" t="str">
        <v>刘念</v>
      </c>
      <c r="C156" s="5" t="str">
        <v>TV1N1611245152101740544</v>
      </c>
      <c r="D156" s="5" t="str">
        <v>中国</v>
      </c>
      <c r="E156" s="5" t="str">
        <v>北京</v>
      </c>
      <c r="F156" s="5" t="str">
        <v>美国</v>
      </c>
      <c r="G156" s="5" t="str">
        <v>商务</v>
      </c>
      <c r="H156" s="5" t="str">
        <v>已预约</v>
      </c>
      <c r="I156" s="34">
        <v>1184</v>
      </c>
      <c r="J156" s="33"/>
      <c r="K156" s="33"/>
      <c r="L156" s="2">
        <v>300</v>
      </c>
      <c r="M156" s="36">
        <v>0</v>
      </c>
      <c r="N156" s="37"/>
      <c r="O156" s="33"/>
      <c r="P156" s="36">
        <v>0</v>
      </c>
      <c r="Q156" s="33"/>
      <c r="R156" s="2">
        <f>M156*1.06</f>
      </c>
      <c r="S156" s="2">
        <f>I156+L156+R156</f>
      </c>
      <c r="T156" s="2">
        <f>I156+(L156+R156)*1.06</f>
      </c>
      <c r="U156" s="2">
        <f>(R156+L156)*0.06</f>
      </c>
      <c r="V156" s="2">
        <f>T156-U156</f>
      </c>
      <c r="W156" s="1">
        <f>I156</f>
      </c>
      <c r="X156" s="2">
        <f>(R156+L156)*1.06</f>
      </c>
      <c r="Y156" s="2">
        <f>P156</f>
      </c>
      <c r="Z156" s="2">
        <v>60</v>
      </c>
      <c r="AA156" s="2">
        <f>(L156+R156)-Y156-Z156</f>
      </c>
      <c r="AB156" s="2">
        <f>AA156/2</f>
      </c>
      <c r="AC156" s="2">
        <f>AA156/2</f>
      </c>
    </row>
    <row r="157">
      <c r="A157" s="1">
        <v>155</v>
      </c>
      <c r="B157" s="35" t="str">
        <v>孙诗瑶</v>
      </c>
      <c r="C157" s="5" t="str">
        <v>TV1N1612281393500897280</v>
      </c>
      <c r="D157" s="5" t="str">
        <v>中国</v>
      </c>
      <c r="E157" s="5" t="str">
        <v>北京</v>
      </c>
      <c r="F157" s="5" t="str">
        <v>美国</v>
      </c>
      <c r="G157" s="5" t="str">
        <v>商务</v>
      </c>
      <c r="H157" s="5" t="str">
        <v>已预约</v>
      </c>
      <c r="I157" s="34">
        <v>1184</v>
      </c>
      <c r="J157" s="33"/>
      <c r="K157" s="33"/>
      <c r="L157" s="2">
        <v>300</v>
      </c>
      <c r="M157" s="36">
        <v>0</v>
      </c>
      <c r="N157" s="37"/>
      <c r="O157" s="33"/>
      <c r="P157" s="36">
        <v>0</v>
      </c>
      <c r="Q157" s="33"/>
      <c r="R157" s="2">
        <f>M157*1.06</f>
      </c>
      <c r="S157" s="2">
        <f>I157+L157+R157</f>
      </c>
      <c r="T157" s="2">
        <f>I157+(L157+R157)*1.06</f>
      </c>
      <c r="U157" s="2">
        <f>(R157+L157)*0.06</f>
      </c>
      <c r="V157" s="2">
        <f>T157-U157</f>
      </c>
      <c r="W157" s="1">
        <f>I157</f>
      </c>
      <c r="X157" s="2">
        <f>(R157+L157)*1.06</f>
      </c>
      <c r="Y157" s="2">
        <f>P157</f>
      </c>
      <c r="Z157" s="2">
        <v>60</v>
      </c>
      <c r="AA157" s="2">
        <f>(L157+R157)-Y157-Z157</f>
      </c>
      <c r="AB157" s="2">
        <f>AA157/2</f>
      </c>
      <c r="AC157" s="2">
        <f>AA157/2</f>
      </c>
    </row>
    <row r="158">
      <c r="A158" s="1">
        <v>156</v>
      </c>
      <c r="B158" s="35" t="str">
        <v>杨帆</v>
      </c>
      <c r="C158" s="5" t="str">
        <v>TV1N1611278561532469248</v>
      </c>
      <c r="D158" s="5" t="str">
        <v>中国</v>
      </c>
      <c r="E158" s="5" t="str">
        <v>北京</v>
      </c>
      <c r="F158" s="5" t="str">
        <v>美国</v>
      </c>
      <c r="G158" s="5" t="str">
        <v>商务</v>
      </c>
      <c r="H158" s="5" t="str">
        <v>已预约</v>
      </c>
      <c r="I158" s="34">
        <v>1184</v>
      </c>
      <c r="J158" s="33"/>
      <c r="K158" s="33"/>
      <c r="L158" s="2">
        <v>300</v>
      </c>
      <c r="M158" s="36">
        <v>0</v>
      </c>
      <c r="N158" s="37"/>
      <c r="O158" s="33"/>
      <c r="P158" s="36">
        <v>0</v>
      </c>
      <c r="Q158" s="33"/>
      <c r="R158" s="2">
        <f>M158*1.06</f>
      </c>
      <c r="S158" s="2">
        <f>I158+L158+R158</f>
      </c>
      <c r="T158" s="2">
        <f>I158+(L158+R158)*1.06</f>
      </c>
      <c r="U158" s="2">
        <f>(R158+L158)*0.06</f>
      </c>
      <c r="V158" s="2">
        <f>T158-U158</f>
      </c>
      <c r="W158" s="1">
        <f>I158</f>
      </c>
      <c r="X158" s="2">
        <f>(R158+L158)*1.06</f>
      </c>
      <c r="Y158" s="2">
        <f>P158</f>
      </c>
      <c r="Z158" s="2">
        <v>60</v>
      </c>
      <c r="AA158" s="2">
        <f>(L158+R158)-Y158-Z158</f>
      </c>
      <c r="AB158" s="2">
        <f>AA158/2</f>
      </c>
      <c r="AC158" s="2">
        <f>AA158/2</f>
      </c>
    </row>
    <row r="159">
      <c r="A159" s="1">
        <v>157</v>
      </c>
      <c r="B159" s="35" t="str">
        <v>林钦培</v>
      </c>
      <c r="C159" s="5" t="str">
        <v>TV1N1613084569053523968</v>
      </c>
      <c r="D159" s="5" t="str">
        <v>中国</v>
      </c>
      <c r="E159" s="5" t="str">
        <v>北京</v>
      </c>
      <c r="F159" s="5" t="str">
        <v>美国</v>
      </c>
      <c r="G159" s="5" t="str">
        <v>商务</v>
      </c>
      <c r="H159" s="5" t="str">
        <v>已预约</v>
      </c>
      <c r="I159" s="34">
        <v>1184</v>
      </c>
      <c r="J159" s="33"/>
      <c r="K159" s="33"/>
      <c r="L159" s="2">
        <v>300</v>
      </c>
      <c r="M159" s="36">
        <v>0</v>
      </c>
      <c r="N159" s="37"/>
      <c r="O159" s="33"/>
      <c r="P159" s="36">
        <v>0</v>
      </c>
      <c r="Q159" s="33"/>
      <c r="R159" s="2">
        <f>M159*1.06</f>
      </c>
      <c r="S159" s="2">
        <f>I159+L159+R159</f>
      </c>
      <c r="T159" s="2">
        <f>I159+(L159+R159)*1.06</f>
      </c>
      <c r="U159" s="2">
        <f>(R159+L159)*0.06</f>
      </c>
      <c r="V159" s="2">
        <f>T159-U159</f>
      </c>
      <c r="W159" s="1">
        <f>I159</f>
      </c>
      <c r="X159" s="2">
        <f>(R159+L159)*1.06</f>
      </c>
      <c r="Y159" s="2">
        <f>P159</f>
      </c>
      <c r="Z159" s="2">
        <v>60</v>
      </c>
      <c r="AA159" s="2">
        <f>(L159+R159)-Y159-Z159</f>
      </c>
      <c r="AB159" s="2">
        <f>AA159/2</f>
      </c>
      <c r="AC159" s="2">
        <f>AA159/2</f>
      </c>
    </row>
    <row r="160">
      <c r="A160" s="1">
        <v>158</v>
      </c>
      <c r="B160" s="35" t="str">
        <v>许冉</v>
      </c>
      <c r="C160" s="5" t="str">
        <v>TV1N1613010751257513984</v>
      </c>
      <c r="D160" s="5" t="str">
        <v>中国</v>
      </c>
      <c r="E160" s="5" t="str">
        <v>北京</v>
      </c>
      <c r="F160" s="5" t="str">
        <v>美国</v>
      </c>
      <c r="G160" s="5" t="str">
        <v>商务</v>
      </c>
      <c r="H160" s="5" t="str">
        <v>已预约</v>
      </c>
      <c r="I160" s="34">
        <v>1184</v>
      </c>
      <c r="J160" s="33"/>
      <c r="K160" s="33"/>
      <c r="L160" s="2">
        <v>300</v>
      </c>
      <c r="M160" s="36">
        <v>0</v>
      </c>
      <c r="N160" s="37"/>
      <c r="O160" s="33"/>
      <c r="P160" s="36">
        <v>0</v>
      </c>
      <c r="Q160" s="33"/>
      <c r="R160" s="2">
        <f>M160*1.06</f>
      </c>
      <c r="S160" s="2">
        <f>I160+L160+R160</f>
      </c>
      <c r="T160" s="2">
        <f>I160+(L160+R160)*1.06</f>
      </c>
      <c r="U160" s="2">
        <f>(R160+L160)*0.06</f>
      </c>
      <c r="V160" s="2">
        <f>T160-U160</f>
      </c>
      <c r="W160" s="1">
        <f>I160</f>
      </c>
      <c r="X160" s="2">
        <f>(R160+L160)*1.06</f>
      </c>
      <c r="Y160" s="2">
        <f>P160</f>
      </c>
      <c r="Z160" s="2">
        <v>60</v>
      </c>
      <c r="AA160" s="2">
        <f>(L160+R160)-Y160-Z160</f>
      </c>
      <c r="AB160" s="2">
        <f>AA160/2</f>
      </c>
      <c r="AC160" s="2">
        <f>AA160/2</f>
      </c>
    </row>
    <row r="161">
      <c r="A161" s="1">
        <v>159</v>
      </c>
      <c r="B161" s="35" t="str">
        <v>徐欣悦</v>
      </c>
      <c r="C161" s="5" t="str">
        <v>TV1N1610904449437937664</v>
      </c>
      <c r="D161" s="5" t="str">
        <v>中国</v>
      </c>
      <c r="E161" s="5" t="str">
        <v>北京</v>
      </c>
      <c r="F161" s="5" t="str">
        <v>美国</v>
      </c>
      <c r="G161" s="5" t="str">
        <v>商务</v>
      </c>
      <c r="H161" s="5" t="str">
        <v>已预约</v>
      </c>
      <c r="I161" s="34">
        <v>1184</v>
      </c>
      <c r="J161" s="33"/>
      <c r="K161" s="33"/>
      <c r="L161" s="2">
        <v>300</v>
      </c>
      <c r="M161" s="36">
        <v>0</v>
      </c>
      <c r="N161" s="37"/>
      <c r="O161" s="33"/>
      <c r="P161" s="36">
        <v>0</v>
      </c>
      <c r="Q161" s="33"/>
      <c r="R161" s="2">
        <f>M161*1.06</f>
      </c>
      <c r="S161" s="2">
        <f>I161+L161+R161</f>
      </c>
      <c r="T161" s="2">
        <f>I161+(L161+R161)*1.06</f>
      </c>
      <c r="U161" s="2">
        <f>(R161+L161)*0.06</f>
      </c>
      <c r="V161" s="2">
        <f>T161-U161</f>
      </c>
      <c r="W161" s="1">
        <f>I161</f>
      </c>
      <c r="X161" s="2">
        <f>(R161+L161)*1.06</f>
      </c>
      <c r="Y161" s="2">
        <f>P161</f>
      </c>
      <c r="Z161" s="2">
        <v>60</v>
      </c>
      <c r="AA161" s="2">
        <f>(L161+R161)-Y161-Z161</f>
      </c>
      <c r="AB161" s="2">
        <f>AA161/2</f>
      </c>
      <c r="AC161" s="2">
        <f>AA161/2</f>
      </c>
    </row>
    <row r="162">
      <c r="A162" s="1">
        <v>160</v>
      </c>
      <c r="B162" s="35" t="str">
        <v>倪一嘉</v>
      </c>
      <c r="C162" s="5" t="str">
        <v>TV1N1612290928651304960</v>
      </c>
      <c r="D162" s="5" t="str">
        <v>中国</v>
      </c>
      <c r="E162" s="5" t="str">
        <v>北京</v>
      </c>
      <c r="F162" s="5" t="str">
        <v>美国</v>
      </c>
      <c r="G162" s="5" t="str">
        <v>商务</v>
      </c>
      <c r="H162" s="5" t="str">
        <v>已预约</v>
      </c>
      <c r="I162" s="34">
        <v>1184</v>
      </c>
      <c r="J162" s="33"/>
      <c r="K162" s="33"/>
      <c r="L162" s="2">
        <v>300</v>
      </c>
      <c r="M162" s="36">
        <v>0</v>
      </c>
      <c r="N162" s="37"/>
      <c r="O162" s="33"/>
      <c r="P162" s="36">
        <v>0</v>
      </c>
      <c r="Q162" s="33"/>
      <c r="R162" s="2">
        <f>M162*1.06</f>
      </c>
      <c r="S162" s="2">
        <f>I162+L162+R162</f>
      </c>
      <c r="T162" s="2">
        <f>I162+(L162+R162)*1.06</f>
      </c>
      <c r="U162" s="2">
        <f>(R162+L162)*0.06</f>
      </c>
      <c r="V162" s="2">
        <f>T162-U162</f>
      </c>
      <c r="W162" s="1">
        <f>I162</f>
      </c>
      <c r="X162" s="2">
        <f>(R162+L162)*1.06</f>
      </c>
      <c r="Y162" s="2">
        <f>P162</f>
      </c>
      <c r="Z162" s="2">
        <v>60</v>
      </c>
      <c r="AA162" s="2">
        <f>(L162+R162)-Y162-Z162</f>
      </c>
      <c r="AB162" s="2">
        <f>AA162/2</f>
      </c>
      <c r="AC162" s="2">
        <f>AA162/2</f>
      </c>
    </row>
    <row r="163">
      <c r="A163" s="1">
        <v>161</v>
      </c>
      <c r="B163" s="35" t="str">
        <v>宋芳</v>
      </c>
      <c r="C163" s="5" t="str">
        <v>TV1N1612446399882362880</v>
      </c>
      <c r="D163" s="5" t="str">
        <v>中国</v>
      </c>
      <c r="E163" s="5" t="str">
        <v>北京</v>
      </c>
      <c r="F163" s="5" t="str">
        <v>美国</v>
      </c>
      <c r="G163" s="5" t="str">
        <v>商务</v>
      </c>
      <c r="H163" s="5" t="str">
        <v>已预约</v>
      </c>
      <c r="I163" s="34">
        <v>1184</v>
      </c>
      <c r="J163" s="33"/>
      <c r="K163" s="33"/>
      <c r="L163" s="2">
        <v>300</v>
      </c>
      <c r="M163" s="36">
        <v>0</v>
      </c>
      <c r="N163" s="37"/>
      <c r="O163" s="33"/>
      <c r="P163" s="36">
        <v>0</v>
      </c>
      <c r="Q163" s="33"/>
      <c r="R163" s="2">
        <f>M163*1.06</f>
      </c>
      <c r="S163" s="2">
        <f>I163+L163+R163</f>
      </c>
      <c r="T163" s="2">
        <f>I163+(L163+R163)*1.06</f>
      </c>
      <c r="U163" s="2">
        <f>(R163+L163)*0.06</f>
      </c>
      <c r="V163" s="2">
        <f>T163-U163</f>
      </c>
      <c r="W163" s="1">
        <f>I163</f>
      </c>
      <c r="X163" s="2">
        <f>(R163+L163)*1.06</f>
      </c>
      <c r="Y163" s="2">
        <f>P163</f>
      </c>
      <c r="Z163" s="2">
        <v>60</v>
      </c>
      <c r="AA163" s="2">
        <f>(L163+R163)-Y163-Z163</f>
      </c>
      <c r="AB163" s="2">
        <f>AA163/2</f>
      </c>
      <c r="AC163" s="2">
        <f>AA163/2</f>
      </c>
    </row>
    <row r="164">
      <c r="A164" s="1">
        <v>162</v>
      </c>
      <c r="B164" s="35" t="str">
        <v>刘宁</v>
      </c>
      <c r="C164" s="5" t="str">
        <v>TV1N1612446812824166400</v>
      </c>
      <c r="D164" s="5" t="str">
        <v>中国</v>
      </c>
      <c r="E164" s="5" t="str">
        <v>北京</v>
      </c>
      <c r="F164" s="5" t="str">
        <v>美国</v>
      </c>
      <c r="G164" s="5" t="str">
        <v>商务</v>
      </c>
      <c r="H164" s="5" t="str">
        <v>已预约</v>
      </c>
      <c r="I164" s="34">
        <v>1184</v>
      </c>
      <c r="J164" s="33"/>
      <c r="K164" s="33"/>
      <c r="L164" s="2">
        <v>300</v>
      </c>
      <c r="M164" s="36">
        <v>0</v>
      </c>
      <c r="N164" s="37"/>
      <c r="O164" s="33"/>
      <c r="P164" s="36">
        <v>0</v>
      </c>
      <c r="Q164" s="33"/>
      <c r="R164" s="2">
        <f>M164*1.06</f>
      </c>
      <c r="S164" s="2">
        <f>I164+L164+R164</f>
      </c>
      <c r="T164" s="2">
        <f>I164+(L164+R164)*1.06</f>
      </c>
      <c r="U164" s="2">
        <f>(R164+L164)*0.06</f>
      </c>
      <c r="V164" s="2">
        <f>T164-U164</f>
      </c>
      <c r="W164" s="1">
        <f>I164</f>
      </c>
      <c r="X164" s="2">
        <f>(R164+L164)*1.06</f>
      </c>
      <c r="Y164" s="2">
        <f>P164</f>
      </c>
      <c r="Z164" s="2">
        <v>60</v>
      </c>
      <c r="AA164" s="2">
        <f>(L164+R164)-Y164-Z164</f>
      </c>
      <c r="AB164" s="2">
        <f>AA164/2</f>
      </c>
      <c r="AC164" s="2">
        <f>AA164/2</f>
      </c>
    </row>
    <row r="165">
      <c r="A165" s="1">
        <v>163</v>
      </c>
      <c r="B165" s="35" t="str">
        <v>马佳敏</v>
      </c>
      <c r="C165" s="5" t="str">
        <v>TV1N1599735560493871104</v>
      </c>
      <c r="D165" s="5" t="str">
        <v>中国</v>
      </c>
      <c r="E165" s="5" t="str">
        <v>北京</v>
      </c>
      <c r="F165" s="5" t="str">
        <v>美国</v>
      </c>
      <c r="G165" s="5" t="str">
        <v>商务</v>
      </c>
      <c r="H165" s="5" t="str">
        <v>已预约</v>
      </c>
      <c r="I165" s="34">
        <v>1184</v>
      </c>
      <c r="J165" s="33"/>
      <c r="K165" s="33"/>
      <c r="L165" s="2">
        <v>300</v>
      </c>
      <c r="M165" s="36">
        <v>0</v>
      </c>
      <c r="N165" s="37"/>
      <c r="O165" s="33"/>
      <c r="P165" s="36">
        <v>0</v>
      </c>
      <c r="Q165" s="33"/>
      <c r="R165" s="2">
        <f>M165*1.06</f>
      </c>
      <c r="S165" s="2">
        <f>I165+L165+R165</f>
      </c>
      <c r="T165" s="2">
        <f>I165+(L165+R165)*1.06</f>
      </c>
      <c r="U165" s="2">
        <f>(R165+L165)*0.06</f>
      </c>
      <c r="V165" s="2">
        <f>T165-U165</f>
      </c>
      <c r="W165" s="1">
        <f>I165</f>
      </c>
      <c r="X165" s="2">
        <f>(R165+L165)*1.06</f>
      </c>
      <c r="Y165" s="2">
        <f>P165</f>
      </c>
      <c r="Z165" s="2">
        <v>60</v>
      </c>
      <c r="AA165" s="2">
        <f>(L165+R165)-Y165-Z165</f>
      </c>
      <c r="AB165" s="2">
        <f>AA165/2</f>
      </c>
      <c r="AC165" s="2">
        <f>AA165/2</f>
      </c>
    </row>
    <row r="166">
      <c r="A166" s="1">
        <v>164</v>
      </c>
      <c r="B166" s="35" t="str">
        <v>韩楚虹</v>
      </c>
      <c r="C166" s="5" t="str">
        <v>TV1N1613804755897380864</v>
      </c>
      <c r="D166" s="5" t="str">
        <v>中国</v>
      </c>
      <c r="E166" s="5" t="str">
        <v>北京</v>
      </c>
      <c r="F166" s="5" t="str">
        <v>美国</v>
      </c>
      <c r="G166" s="5" t="str">
        <v>商务</v>
      </c>
      <c r="H166" s="5" t="str">
        <v>已预约</v>
      </c>
      <c r="I166" s="34">
        <v>1184</v>
      </c>
      <c r="J166" s="33"/>
      <c r="K166" s="33"/>
      <c r="L166" s="2">
        <v>300</v>
      </c>
      <c r="M166" s="36">
        <v>0</v>
      </c>
      <c r="N166" s="37"/>
      <c r="O166" s="33"/>
      <c r="P166" s="36">
        <v>0</v>
      </c>
      <c r="Q166" s="33"/>
      <c r="R166" s="2">
        <f>M166*1.06</f>
      </c>
      <c r="S166" s="2">
        <f>I166+L166+R166</f>
      </c>
      <c r="T166" s="2">
        <f>I166+(L166+R166)*1.06</f>
      </c>
      <c r="U166" s="2">
        <f>(R166+L166)*0.06</f>
      </c>
      <c r="V166" s="2">
        <f>T166-U166</f>
      </c>
      <c r="W166" s="1">
        <f>I166</f>
      </c>
      <c r="X166" s="2">
        <f>(R166+L166)*1.06</f>
      </c>
      <c r="Y166" s="2">
        <f>P166</f>
      </c>
      <c r="Z166" s="2">
        <v>60</v>
      </c>
      <c r="AA166" s="2">
        <f>(L166+R166)-Y166-Z166</f>
      </c>
      <c r="AB166" s="2">
        <f>AA166/2</f>
      </c>
      <c r="AC166" s="2">
        <f>AA166/2</f>
      </c>
    </row>
    <row r="167">
      <c r="A167" s="1">
        <v>165</v>
      </c>
      <c r="B167" s="35" t="str">
        <v>刘森</v>
      </c>
      <c r="C167" s="5" t="str">
        <v>TV1N1614841642762035200</v>
      </c>
      <c r="D167" s="5" t="str">
        <v>中国</v>
      </c>
      <c r="E167" s="5" t="str">
        <v>北京</v>
      </c>
      <c r="F167" s="5" t="str">
        <v>美国</v>
      </c>
      <c r="G167" s="5" t="str">
        <v>商务</v>
      </c>
      <c r="H167" s="5" t="str">
        <v>已预约</v>
      </c>
      <c r="I167" s="34">
        <v>1184</v>
      </c>
      <c r="J167" s="33"/>
      <c r="K167" s="33"/>
      <c r="L167" s="2">
        <v>300</v>
      </c>
      <c r="M167" s="36">
        <v>0</v>
      </c>
      <c r="N167" s="37"/>
      <c r="O167" s="33"/>
      <c r="P167" s="36">
        <v>0</v>
      </c>
      <c r="Q167" s="33"/>
      <c r="R167" s="2">
        <f>M167*1.06</f>
      </c>
      <c r="S167" s="2">
        <f>I167+L167+R167</f>
      </c>
      <c r="T167" s="2">
        <f>I167+(L167+R167)*1.06</f>
      </c>
      <c r="U167" s="2">
        <f>(R167+L167)*0.06</f>
      </c>
      <c r="V167" s="2">
        <f>T167-U167</f>
      </c>
      <c r="W167" s="1">
        <f>I167</f>
      </c>
      <c r="X167" s="2">
        <f>(R167+L167)*1.06</f>
      </c>
      <c r="Y167" s="2">
        <f>P167</f>
      </c>
      <c r="Z167" s="2">
        <v>60</v>
      </c>
      <c r="AA167" s="2">
        <f>(L167+R167)-Y167-Z167</f>
      </c>
      <c r="AB167" s="2">
        <f>AA167/2</f>
      </c>
      <c r="AC167" s="2">
        <f>AA167/2</f>
      </c>
    </row>
    <row r="168">
      <c r="A168" s="1">
        <v>166</v>
      </c>
      <c r="B168" s="35" t="str">
        <v>康蕊</v>
      </c>
      <c r="C168" s="5" t="str">
        <v>TV1N1592122316475928576</v>
      </c>
      <c r="D168" s="5" t="str">
        <v>中国</v>
      </c>
      <c r="E168" s="5" t="str">
        <v>北京</v>
      </c>
      <c r="F168" s="5" t="str">
        <v>美国</v>
      </c>
      <c r="G168" s="5" t="str">
        <v>商务</v>
      </c>
      <c r="H168" s="5" t="str">
        <v>已预约</v>
      </c>
      <c r="I168" s="34">
        <v>1184</v>
      </c>
      <c r="J168" s="33"/>
      <c r="K168" s="33"/>
      <c r="L168" s="2">
        <v>300</v>
      </c>
      <c r="M168" s="36">
        <v>0</v>
      </c>
      <c r="N168" s="37"/>
      <c r="O168" s="33"/>
      <c r="P168" s="36">
        <v>0</v>
      </c>
      <c r="Q168" s="33"/>
      <c r="R168" s="2">
        <f>M168*1.06</f>
      </c>
      <c r="S168" s="2">
        <f>I168+L168+R168</f>
      </c>
      <c r="T168" s="2">
        <f>I168+(L168+R168)*1.06</f>
      </c>
      <c r="U168" s="2">
        <f>(R168+L168)*0.06</f>
      </c>
      <c r="V168" s="2">
        <f>T168-U168</f>
      </c>
      <c r="W168" s="1">
        <f>I168</f>
      </c>
      <c r="X168" s="2">
        <f>(R168+L168)*1.06</f>
      </c>
      <c r="Y168" s="2">
        <f>P168</f>
      </c>
      <c r="Z168" s="2">
        <v>60</v>
      </c>
      <c r="AA168" s="2">
        <f>(L168+R168)-Y168-Z168</f>
      </c>
      <c r="AB168" s="2">
        <f>AA168/2</f>
      </c>
      <c r="AC168" s="2">
        <f>AA168/2</f>
      </c>
    </row>
    <row r="169">
      <c r="A169" s="1">
        <v>167</v>
      </c>
      <c r="B169" s="35" t="str">
        <v>崔海抒</v>
      </c>
      <c r="C169" s="5" t="str">
        <v>TV1N1612735895798542336</v>
      </c>
      <c r="D169" s="5" t="str">
        <v>中国</v>
      </c>
      <c r="E169" s="5" t="str">
        <v>北京</v>
      </c>
      <c r="F169" s="5" t="str">
        <v>美国</v>
      </c>
      <c r="G169" s="5" t="str">
        <v>商务</v>
      </c>
      <c r="H169" s="5" t="str">
        <v>已预约</v>
      </c>
      <c r="I169" s="34">
        <v>1184</v>
      </c>
      <c r="J169" s="33"/>
      <c r="K169" s="33"/>
      <c r="L169" s="2">
        <v>300</v>
      </c>
      <c r="M169" s="36">
        <v>0</v>
      </c>
      <c r="N169" s="37"/>
      <c r="O169" s="33"/>
      <c r="P169" s="36">
        <v>0</v>
      </c>
      <c r="Q169" s="33"/>
      <c r="R169" s="2">
        <f>M169*1.06</f>
      </c>
      <c r="S169" s="2">
        <f>I169+L169+R169</f>
      </c>
      <c r="T169" s="2">
        <f>I169+(L169+R169)*1.06</f>
      </c>
      <c r="U169" s="2">
        <f>(R169+L169)*0.06</f>
      </c>
      <c r="V169" s="2">
        <f>T169-U169</f>
      </c>
      <c r="W169" s="1">
        <f>I169</f>
      </c>
      <c r="X169" s="2">
        <f>(R169+L169)*1.06</f>
      </c>
      <c r="Y169" s="2">
        <f>P169</f>
      </c>
      <c r="Z169" s="2">
        <v>60</v>
      </c>
      <c r="AA169" s="2">
        <f>(L169+R169)-Y169-Z169</f>
      </c>
      <c r="AB169" s="2">
        <f>AA169/2</f>
      </c>
      <c r="AC169" s="2">
        <f>AA169/2</f>
      </c>
    </row>
    <row customHeight="true" ht="19" r="170">
      <c r="A170" s="1">
        <v>168</v>
      </c>
      <c r="B170" s="35" t="str" xml:space="preserve">
        <v>张鹏跃 </v>
      </c>
      <c r="C170" s="5" t="str">
        <v>TV1N1603696261872730112</v>
      </c>
      <c r="D170" s="5" t="str">
        <v>中国</v>
      </c>
      <c r="E170" s="5" t="str">
        <v>北京</v>
      </c>
      <c r="F170" s="5" t="str">
        <v>新加坡</v>
      </c>
      <c r="G170" s="5" t="str">
        <v>商务</v>
      </c>
      <c r="H170" s="5" t="str">
        <v>已出签</v>
      </c>
      <c r="I170" s="34">
        <v>155.099</v>
      </c>
      <c r="J170" s="33"/>
      <c r="K170" s="33">
        <v>12</v>
      </c>
      <c r="L170" s="36">
        <v>146</v>
      </c>
      <c r="M170" s="36">
        <v>0</v>
      </c>
      <c r="N170" s="33"/>
      <c r="O170" s="33"/>
      <c r="P170" s="36">
        <v>0</v>
      </c>
      <c r="Q170" s="33"/>
      <c r="R170" s="2">
        <f>M170*1.06</f>
      </c>
      <c r="S170" s="2">
        <f>I170+L170+R170</f>
      </c>
      <c r="T170" s="2">
        <f>I170+(L170+R170)*1.06</f>
      </c>
      <c r="U170" s="2">
        <f>(R170+L170)*0.06</f>
      </c>
      <c r="V170" s="2">
        <f>T170-U170</f>
      </c>
      <c r="W170" s="1">
        <f>I170</f>
      </c>
      <c r="X170" s="2">
        <f>(R170+L170)*1.06</f>
      </c>
      <c r="Y170" s="2">
        <f>P170</f>
      </c>
      <c r="Z170" s="2">
        <f>200-I170</f>
      </c>
      <c r="AA170" s="2">
        <f>(L170+R170)-Y170-Z170</f>
      </c>
      <c r="AB170" s="2">
        <f>AA170/2</f>
      </c>
      <c r="AC170" s="2">
        <f>AA170/2</f>
      </c>
    </row>
    <row customHeight="true" ht="19" r="171">
      <c r="A171" s="1">
        <v>169</v>
      </c>
      <c r="B171" s="35" t="str">
        <v>张金铭</v>
      </c>
      <c r="C171" s="5" t="str">
        <v>TV1N1611265611564240896</v>
      </c>
      <c r="D171" s="5" t="str">
        <v>中国</v>
      </c>
      <c r="E171" s="5" t="str">
        <v>北京</v>
      </c>
      <c r="F171" s="5" t="str">
        <v>新加坡</v>
      </c>
      <c r="G171" s="5" t="str">
        <v>商务</v>
      </c>
      <c r="H171" s="5" t="str">
        <v>已出签</v>
      </c>
      <c r="I171" s="34">
        <v>155.099</v>
      </c>
      <c r="J171" s="33"/>
      <c r="K171" s="33">
        <v>12</v>
      </c>
      <c r="L171" s="36">
        <v>146</v>
      </c>
      <c r="M171" s="36">
        <v>0</v>
      </c>
      <c r="N171" s="33"/>
      <c r="O171" s="33"/>
      <c r="P171" s="36">
        <v>0</v>
      </c>
      <c r="Q171" s="33"/>
      <c r="R171" s="2">
        <f>M171*1.06</f>
      </c>
      <c r="S171" s="2">
        <f>I171+L171+R171</f>
      </c>
      <c r="T171" s="2">
        <f>I171+(L171+R171)*1.06</f>
      </c>
      <c r="U171" s="2">
        <f>(R171+L171)*0.06</f>
      </c>
      <c r="V171" s="2">
        <f>T171-U171</f>
      </c>
      <c r="W171" s="1">
        <f>I171</f>
      </c>
      <c r="X171" s="2">
        <f>(R171+L171)*1.06</f>
      </c>
      <c r="Y171" s="2">
        <f>P171</f>
      </c>
      <c r="Z171" s="2">
        <f>200-I171</f>
      </c>
      <c r="AA171" s="2">
        <f>(L171+R171)-Y171-Z171</f>
      </c>
      <c r="AB171" s="2">
        <f>AA171/2</f>
      </c>
      <c r="AC171" s="2">
        <f>AA171/2</f>
      </c>
    </row>
    <row customHeight="true" ht="19" r="172">
      <c r="A172" s="1">
        <v>170</v>
      </c>
      <c r="B172" s="41" t="str">
        <v>胡溪</v>
      </c>
      <c r="C172" s="5" t="str">
        <v>TV1N1610154140016898048</v>
      </c>
      <c r="D172" s="5" t="str">
        <v>中国</v>
      </c>
      <c r="E172" s="5" t="str">
        <v>北京</v>
      </c>
      <c r="F172" s="5" t="str">
        <v>新加坡</v>
      </c>
      <c r="G172" s="5" t="str">
        <v>商务</v>
      </c>
      <c r="H172" s="5" t="str">
        <v>已出签</v>
      </c>
      <c r="I172" s="34">
        <v>156.25</v>
      </c>
      <c r="J172" s="33"/>
      <c r="K172" s="33">
        <v>16</v>
      </c>
      <c r="L172" s="36">
        <v>146</v>
      </c>
      <c r="M172" s="36">
        <v>0</v>
      </c>
      <c r="N172" s="33"/>
      <c r="O172" s="33"/>
      <c r="P172" s="36">
        <v>0</v>
      </c>
      <c r="Q172" s="33"/>
      <c r="R172" s="2">
        <f>M172*1.06</f>
      </c>
      <c r="S172" s="2">
        <f>I172+L172+R172</f>
      </c>
      <c r="T172" s="2">
        <f>I172+(L172+R172)*1.06</f>
      </c>
      <c r="U172" s="2">
        <f>(R172+L172)*0.06</f>
      </c>
      <c r="V172" s="2">
        <f>T172-U172</f>
      </c>
      <c r="W172" s="1">
        <f>I172</f>
      </c>
      <c r="X172" s="2">
        <f>(R172+L172)*1.06</f>
      </c>
      <c r="Y172" s="2">
        <f>P172</f>
      </c>
      <c r="Z172" s="2">
        <f>200-I172</f>
      </c>
      <c r="AA172" s="2">
        <f>(L172+R172)-Y172-Z172</f>
      </c>
      <c r="AB172" s="2">
        <f>AA172/2</f>
      </c>
      <c r="AC172" s="2">
        <f>AA172/2</f>
      </c>
    </row>
    <row customHeight="true" ht="19" r="173">
      <c r="A173" s="1">
        <v>171</v>
      </c>
      <c r="B173" s="35" t="str">
        <v>张飞</v>
      </c>
      <c r="C173" s="5" t="str">
        <v>TV1N1611960733058654208</v>
      </c>
      <c r="D173" s="5" t="str">
        <v>中国</v>
      </c>
      <c r="E173" s="5" t="str">
        <v>北京</v>
      </c>
      <c r="F173" s="5" t="str">
        <v>新加坡</v>
      </c>
      <c r="G173" s="5" t="str">
        <v>商务</v>
      </c>
      <c r="H173" s="5" t="str">
        <v>已出签</v>
      </c>
      <c r="I173" s="34">
        <v>156.656</v>
      </c>
      <c r="J173" s="33"/>
      <c r="K173" s="33">
        <v>17</v>
      </c>
      <c r="L173" s="36">
        <v>146</v>
      </c>
      <c r="M173" s="36">
        <v>0</v>
      </c>
      <c r="N173" s="33"/>
      <c r="O173" s="33"/>
      <c r="P173" s="36">
        <v>0</v>
      </c>
      <c r="Q173" s="33"/>
      <c r="R173" s="2">
        <f>M173*1.06</f>
      </c>
      <c r="S173" s="2">
        <f>I173+L173+R173</f>
      </c>
      <c r="T173" s="2">
        <f>I173+(L173+R173)*1.06</f>
      </c>
      <c r="U173" s="2">
        <f>(R173+L173)*0.06</f>
      </c>
      <c r="V173" s="2">
        <f>T173-U173</f>
      </c>
      <c r="W173" s="1">
        <f>I173</f>
      </c>
      <c r="X173" s="2">
        <f>(R173+L173)*1.06</f>
      </c>
      <c r="Y173" s="2">
        <f>P173</f>
      </c>
      <c r="Z173" s="2">
        <f>200-I173</f>
      </c>
      <c r="AA173" s="2">
        <f>(L173+R173)-Y173-Z173</f>
      </c>
      <c r="AB173" s="2">
        <f>AA173/2</f>
      </c>
      <c r="AC173" s="2">
        <f>AA173/2</f>
      </c>
    </row>
    <row customHeight="true" ht="19" r="174">
      <c r="A174" s="1">
        <v>172</v>
      </c>
      <c r="B174" s="35" t="str">
        <v>郑春雨</v>
      </c>
      <c r="C174" s="5" t="str">
        <v>TV1N1611516948289908736</v>
      </c>
      <c r="D174" s="5" t="str">
        <v>中国</v>
      </c>
      <c r="E174" s="5" t="str">
        <v>北京</v>
      </c>
      <c r="F174" s="5" t="str">
        <v>新加坡</v>
      </c>
      <c r="G174" s="5" t="str">
        <v>商务</v>
      </c>
      <c r="H174" s="5" t="str">
        <v>已出签</v>
      </c>
      <c r="I174" s="34">
        <v>155.911</v>
      </c>
      <c r="J174" s="33"/>
      <c r="K174" s="33">
        <v>13</v>
      </c>
      <c r="L174" s="36">
        <v>146</v>
      </c>
      <c r="M174" s="36">
        <v>0</v>
      </c>
      <c r="N174" s="33"/>
      <c r="O174" s="33"/>
      <c r="P174" s="36">
        <v>0</v>
      </c>
      <c r="Q174" s="33"/>
      <c r="R174" s="2">
        <f>M174*1.06</f>
      </c>
      <c r="S174" s="2">
        <f>I174+L174+R174</f>
      </c>
      <c r="T174" s="2">
        <f>I174+(L174+R174)*1.06</f>
      </c>
      <c r="U174" s="2">
        <f>(R174+L174)*0.06</f>
      </c>
      <c r="V174" s="2">
        <f>T174-U174</f>
      </c>
      <c r="W174" s="1">
        <f>I174</f>
      </c>
      <c r="X174" s="2">
        <f>(R174+L174)*1.06</f>
      </c>
      <c r="Y174" s="2">
        <f>P174</f>
      </c>
      <c r="Z174" s="2">
        <f>200-I174</f>
      </c>
      <c r="AA174" s="2">
        <f>(L174+R174)-Y174-Z174</f>
      </c>
      <c r="AB174" s="2">
        <f>AA174/2</f>
      </c>
      <c r="AC174" s="2">
        <f>AA174/2</f>
      </c>
    </row>
    <row customHeight="true" ht="19" r="175">
      <c r="A175" s="1">
        <v>173</v>
      </c>
      <c r="B175" s="41" t="str">
        <v>衡珊</v>
      </c>
      <c r="C175" s="5" t="str">
        <v>TV1N1612257422671835136</v>
      </c>
      <c r="D175" s="5" t="str">
        <v>中国</v>
      </c>
      <c r="E175" s="5" t="str">
        <v>北京</v>
      </c>
      <c r="F175" s="5" t="str">
        <v>新加坡</v>
      </c>
      <c r="G175" s="5" t="str">
        <v>商务</v>
      </c>
      <c r="H175" s="5" t="str">
        <v>已出签</v>
      </c>
      <c r="I175" s="34">
        <v>156.656</v>
      </c>
      <c r="J175" s="33"/>
      <c r="K175" s="33">
        <v>17</v>
      </c>
      <c r="L175" s="36">
        <v>146</v>
      </c>
      <c r="M175" s="36">
        <v>0</v>
      </c>
      <c r="N175" s="33"/>
      <c r="O175" s="33"/>
      <c r="P175" s="36">
        <v>0</v>
      </c>
      <c r="Q175" s="33"/>
      <c r="R175" s="2">
        <f>M175*1.06</f>
      </c>
      <c r="S175" s="2">
        <f>I175+L175+R175</f>
      </c>
      <c r="T175" s="2">
        <f>I175+(L175+R175)*1.06</f>
      </c>
      <c r="U175" s="2">
        <f>(R175+L175)*0.06</f>
      </c>
      <c r="V175" s="2">
        <f>T175-U175</f>
      </c>
      <c r="W175" s="1">
        <f>I175</f>
      </c>
      <c r="X175" s="2">
        <f>(R175+L175)*1.06</f>
      </c>
      <c r="Y175" s="2">
        <f>P175</f>
      </c>
      <c r="Z175" s="2">
        <f>200-I175</f>
      </c>
      <c r="AA175" s="2">
        <f>(L175+R175)-Y175-Z175</f>
      </c>
      <c r="AB175" s="2">
        <f>AA175/2</f>
      </c>
      <c r="AC175" s="2">
        <f>AA175/2</f>
      </c>
    </row>
    <row customHeight="true" ht="19" r="176">
      <c r="A176" s="1">
        <v>174</v>
      </c>
      <c r="B176" s="35" t="str">
        <v>孙红全</v>
      </c>
      <c r="C176" s="5" t="str">
        <v>TV1N1605761750548004864</v>
      </c>
      <c r="D176" s="5" t="str">
        <v>中国</v>
      </c>
      <c r="E176" s="5" t="str">
        <v>北京</v>
      </c>
      <c r="F176" s="5" t="str">
        <v>新加坡</v>
      </c>
      <c r="G176" s="5" t="str">
        <v>商务</v>
      </c>
      <c r="H176" s="5" t="str">
        <v>已出签</v>
      </c>
      <c r="I176" s="34">
        <v>156.25</v>
      </c>
      <c r="J176" s="33"/>
      <c r="K176" s="33">
        <v>16</v>
      </c>
      <c r="L176" s="36">
        <v>146</v>
      </c>
      <c r="M176" s="36">
        <v>0</v>
      </c>
      <c r="N176" s="33"/>
      <c r="O176" s="33"/>
      <c r="P176" s="36">
        <v>0</v>
      </c>
      <c r="Q176" s="33"/>
      <c r="R176" s="2">
        <f>M176*1.06</f>
      </c>
      <c r="S176" s="2">
        <f>I176+L176+R176</f>
      </c>
      <c r="T176" s="2">
        <f>I176+(L176+R176)*1.06</f>
      </c>
      <c r="U176" s="2">
        <f>(R176+L176)*0.06</f>
      </c>
      <c r="V176" s="2">
        <f>T176-U176</f>
      </c>
      <c r="W176" s="1">
        <f>I176</f>
      </c>
      <c r="X176" s="2">
        <f>(R176+L176)*1.06</f>
      </c>
      <c r="Y176" s="2">
        <f>P176</f>
      </c>
      <c r="Z176" s="2">
        <f>200-I176</f>
      </c>
      <c r="AA176" s="2">
        <f>(L176+R176)-Y176-Z176</f>
      </c>
      <c r="AB176" s="2">
        <f>AA176/2</f>
      </c>
      <c r="AC176" s="2">
        <f>AA176/2</f>
      </c>
    </row>
    <row customHeight="true" ht="19" r="177">
      <c r="A177" s="1">
        <v>175</v>
      </c>
      <c r="B177" s="35" t="str">
        <v>孙亚雯</v>
      </c>
      <c r="C177" s="5" t="str">
        <v>TV1N1611258098492121088</v>
      </c>
      <c r="D177" s="5" t="str">
        <v>中国</v>
      </c>
      <c r="E177" s="5" t="str">
        <v>北京</v>
      </c>
      <c r="F177" s="5" t="str">
        <v>新加坡</v>
      </c>
      <c r="G177" s="5" t="str">
        <v>商务</v>
      </c>
      <c r="H177" s="5" t="str">
        <v>已出签</v>
      </c>
      <c r="I177" s="34">
        <v>156.656</v>
      </c>
      <c r="J177" s="33"/>
      <c r="K177" s="33">
        <v>17</v>
      </c>
      <c r="L177" s="36">
        <v>146</v>
      </c>
      <c r="M177" s="36">
        <v>0</v>
      </c>
      <c r="N177" s="33"/>
      <c r="O177" s="33"/>
      <c r="P177" s="36">
        <v>0</v>
      </c>
      <c r="Q177" s="33"/>
      <c r="R177" s="2">
        <f>M177*1.06</f>
      </c>
      <c r="S177" s="2">
        <f>I177+L177+R177</f>
      </c>
      <c r="T177" s="2">
        <f>I177+(L177+R177)*1.06</f>
      </c>
      <c r="U177" s="2">
        <f>(R177+L177)*0.06</f>
      </c>
      <c r="V177" s="2">
        <f>T177-U177</f>
      </c>
      <c r="W177" s="1">
        <f>I177</f>
      </c>
      <c r="X177" s="2">
        <f>(R177+L177)*1.06</f>
      </c>
      <c r="Y177" s="2">
        <f>P177</f>
      </c>
      <c r="Z177" s="2">
        <f>200-I177</f>
      </c>
      <c r="AA177" s="2">
        <f>(L177+R177)-Y177-Z177</f>
      </c>
      <c r="AB177" s="2">
        <f>AA177/2</f>
      </c>
      <c r="AC177" s="2">
        <f>AA177/2</f>
      </c>
    </row>
    <row customHeight="true" ht="19" r="178">
      <c r="A178" s="1">
        <v>176</v>
      </c>
      <c r="B178" s="35" t="str">
        <v>杨帆</v>
      </c>
      <c r="C178" s="5" t="str">
        <v>TV1N1610878622281220096</v>
      </c>
      <c r="D178" s="5" t="str">
        <v>中国</v>
      </c>
      <c r="E178" s="5" t="str">
        <v>北京</v>
      </c>
      <c r="F178" s="5" t="str">
        <v>新加坡</v>
      </c>
      <c r="G178" s="5" t="str">
        <v>商务</v>
      </c>
      <c r="H178" s="5" t="str">
        <v>已出签</v>
      </c>
      <c r="I178" s="34">
        <v>156.25</v>
      </c>
      <c r="J178" s="33"/>
      <c r="K178" s="33">
        <v>16</v>
      </c>
      <c r="L178" s="36">
        <v>146</v>
      </c>
      <c r="M178" s="36">
        <v>0</v>
      </c>
      <c r="N178" s="33"/>
      <c r="O178" s="33"/>
      <c r="P178" s="36">
        <v>0</v>
      </c>
      <c r="Q178" s="33"/>
      <c r="R178" s="2">
        <f>M178*1.06</f>
      </c>
      <c r="S178" s="2">
        <f>I178+L178+R178</f>
      </c>
      <c r="T178" s="2">
        <f>I178+(L178+R178)*1.06</f>
      </c>
      <c r="U178" s="2">
        <f>(R178+L178)*0.06</f>
      </c>
      <c r="V178" s="2">
        <f>T178-U178</f>
      </c>
      <c r="W178" s="1">
        <f>I178</f>
      </c>
      <c r="X178" s="2">
        <f>(R178+L178)*1.06</f>
      </c>
      <c r="Y178" s="2">
        <f>P178</f>
      </c>
      <c r="Z178" s="2">
        <f>200-I178</f>
      </c>
      <c r="AA178" s="2">
        <f>(L178+R178)-Y178-Z178</f>
      </c>
      <c r="AB178" s="2">
        <f>AA178/2</f>
      </c>
      <c r="AC178" s="2">
        <f>AA178/2</f>
      </c>
    </row>
    <row customHeight="true" ht="19" r="179">
      <c r="A179" s="1">
        <v>177</v>
      </c>
      <c r="B179" s="35" t="str">
        <v>杨凡</v>
      </c>
      <c r="C179" s="5" t="str">
        <v>TV1N1611285635943362560</v>
      </c>
      <c r="D179" s="5" t="str">
        <v>中国</v>
      </c>
      <c r="E179" s="5" t="str">
        <v>北京</v>
      </c>
      <c r="F179" s="5" t="str">
        <v>新加坡</v>
      </c>
      <c r="G179" s="5" t="str">
        <v>商务</v>
      </c>
      <c r="H179" s="5" t="str">
        <v>已出签</v>
      </c>
      <c r="I179" s="34">
        <v>156.926</v>
      </c>
      <c r="J179" s="33"/>
      <c r="K179" s="33">
        <v>19</v>
      </c>
      <c r="L179" s="36">
        <v>146</v>
      </c>
      <c r="M179" s="36">
        <v>0</v>
      </c>
      <c r="N179" s="33"/>
      <c r="O179" s="33"/>
      <c r="P179" s="36">
        <v>0</v>
      </c>
      <c r="Q179" s="33"/>
      <c r="R179" s="2">
        <f>M179*1.06</f>
      </c>
      <c r="S179" s="2">
        <f>I179+L179+R179</f>
      </c>
      <c r="T179" s="2">
        <f>I179+(L179+R179)*1.06</f>
      </c>
      <c r="U179" s="2">
        <f>(R179+L179)*0.06</f>
      </c>
      <c r="V179" s="2">
        <f>T179-U179</f>
      </c>
      <c r="W179" s="1">
        <f>I179</f>
      </c>
      <c r="X179" s="2">
        <f>(R179+L179)*1.06</f>
      </c>
      <c r="Y179" s="2">
        <f>P179</f>
      </c>
      <c r="Z179" s="2">
        <f>200-I179</f>
      </c>
      <c r="AA179" s="2">
        <f>(L179+R179)-Y179-Z179</f>
      </c>
      <c r="AB179" s="2">
        <f>AA179/2</f>
      </c>
      <c r="AC179" s="2">
        <f>AA179/2</f>
      </c>
    </row>
    <row r="180">
      <c r="A180" s="1">
        <v>178</v>
      </c>
      <c r="B180" s="35" t="str">
        <v>张禹可</v>
      </c>
      <c r="C180" s="5" t="str">
        <v>TV1N1612827435799601152</v>
      </c>
      <c r="D180" s="5" t="str">
        <v>中国</v>
      </c>
      <c r="E180" s="5" t="str">
        <v>北京</v>
      </c>
      <c r="F180" s="5" t="str">
        <v>新加坡</v>
      </c>
      <c r="G180" s="5" t="str">
        <v>商务</v>
      </c>
      <c r="H180" s="5" t="str">
        <v>已出签</v>
      </c>
      <c r="I180" s="34">
        <v>156.25</v>
      </c>
      <c r="J180" s="33"/>
      <c r="K180" s="33">
        <v>16</v>
      </c>
      <c r="L180" s="36">
        <v>146</v>
      </c>
      <c r="M180" s="36">
        <v>0</v>
      </c>
      <c r="N180" s="33"/>
      <c r="O180" s="33"/>
      <c r="P180" s="36">
        <v>0</v>
      </c>
      <c r="Q180" s="33"/>
      <c r="R180" s="2">
        <f>M180*1.06</f>
      </c>
      <c r="S180" s="2">
        <f>I180+L180+R180</f>
      </c>
      <c r="T180" s="2">
        <f>I180+(L180+R180)*1.06</f>
      </c>
      <c r="U180" s="2">
        <f>(R180+L180)*0.06</f>
      </c>
      <c r="V180" s="2">
        <f>T180-U180</f>
      </c>
      <c r="W180" s="1">
        <f>I180</f>
      </c>
      <c r="X180" s="2">
        <f>(R180+L180)*1.06</f>
      </c>
      <c r="Y180" s="2">
        <f>P180</f>
      </c>
      <c r="Z180" s="2">
        <f>200-I180</f>
      </c>
      <c r="AA180" s="2">
        <f>(L180+R180)-Y180-Z180</f>
      </c>
      <c r="AB180" s="2">
        <f>AA180/2</f>
      </c>
      <c r="AC180" s="2">
        <f>AA180/2</f>
      </c>
    </row>
    <row r="181">
      <c r="A181" s="1">
        <v>179</v>
      </c>
      <c r="B181" s="35" t="str">
        <v>王若尘</v>
      </c>
      <c r="C181" s="5" t="str">
        <v>TV1N1612775221638950912</v>
      </c>
      <c r="D181" s="5" t="str">
        <v>中国</v>
      </c>
      <c r="E181" s="5" t="str">
        <v>北京</v>
      </c>
      <c r="F181" s="5" t="str">
        <v>新加坡</v>
      </c>
      <c r="G181" s="5" t="str">
        <v>商务</v>
      </c>
      <c r="H181" s="5" t="str">
        <v>已出签</v>
      </c>
      <c r="I181" s="34">
        <v>156.25</v>
      </c>
      <c r="J181" s="33"/>
      <c r="K181" s="33">
        <v>16</v>
      </c>
      <c r="L181" s="36">
        <v>146</v>
      </c>
      <c r="M181" s="36">
        <v>0</v>
      </c>
      <c r="N181" s="33"/>
      <c r="O181" s="33"/>
      <c r="P181" s="36">
        <v>0</v>
      </c>
      <c r="Q181" s="33"/>
      <c r="R181" s="2">
        <f>M181*1.06</f>
      </c>
      <c r="S181" s="2">
        <f>I181+L181+R181</f>
      </c>
      <c r="T181" s="2">
        <f>I181+(L181+R181)*1.06</f>
      </c>
      <c r="U181" s="2">
        <f>(R181+L181)*0.06</f>
      </c>
      <c r="V181" s="2">
        <f>T181-U181</f>
      </c>
      <c r="W181" s="1">
        <f>I181</f>
      </c>
      <c r="X181" s="2">
        <f>(R181+L181)*1.06</f>
      </c>
      <c r="Y181" s="2">
        <f>P181</f>
      </c>
      <c r="Z181" s="2">
        <f>200-I181</f>
      </c>
      <c r="AA181" s="2">
        <f>(L181+R181)-Y181-Z181</f>
      </c>
      <c r="AB181" s="2">
        <f>AA181/2</f>
      </c>
      <c r="AC181" s="2">
        <f>AA181/2</f>
      </c>
    </row>
    <row r="182">
      <c r="A182" s="1">
        <v>180</v>
      </c>
      <c r="B182" s="35" t="str">
        <v>彭晓</v>
      </c>
      <c r="C182" s="5" t="str">
        <v>TV1N1613016833950552064</v>
      </c>
      <c r="D182" s="5" t="str">
        <v>中国</v>
      </c>
      <c r="E182" s="5" t="str">
        <v>北京</v>
      </c>
      <c r="F182" s="5" t="str">
        <v>新加坡</v>
      </c>
      <c r="G182" s="5" t="str">
        <v>商务</v>
      </c>
      <c r="H182" s="5" t="str">
        <v>已出签</v>
      </c>
      <c r="I182" s="34">
        <v>156.25</v>
      </c>
      <c r="J182" s="33"/>
      <c r="K182" s="33">
        <v>16</v>
      </c>
      <c r="L182" s="36">
        <v>146</v>
      </c>
      <c r="M182" s="36">
        <v>0</v>
      </c>
      <c r="N182" s="33"/>
      <c r="O182" s="33"/>
      <c r="P182" s="36">
        <v>0</v>
      </c>
      <c r="Q182" s="33"/>
      <c r="R182" s="2">
        <f>M182*1.06</f>
      </c>
      <c r="S182" s="2">
        <f>I182+L182+R182</f>
      </c>
      <c r="T182" s="2">
        <f>I182+(L182+R182)*1.06</f>
      </c>
      <c r="U182" s="2">
        <f>(R182+L182)*0.06</f>
      </c>
      <c r="V182" s="2">
        <f>T182-U182</f>
      </c>
      <c r="W182" s="1">
        <f>I182</f>
      </c>
      <c r="X182" s="2">
        <f>(R182+L182)*1.06</f>
      </c>
      <c r="Y182" s="2">
        <f>P182</f>
      </c>
      <c r="Z182" s="2">
        <f>200-I182</f>
      </c>
      <c r="AA182" s="2">
        <f>(L182+R182)-Y182-Z182</f>
      </c>
      <c r="AB182" s="2">
        <f>AA182/2</f>
      </c>
      <c r="AC182" s="2">
        <f>AA182/2</f>
      </c>
    </row>
    <row r="183">
      <c r="A183" s="1">
        <v>181</v>
      </c>
      <c r="B183" s="35" t="str">
        <v>鲁浩</v>
      </c>
      <c r="C183" s="5" t="str">
        <v>TV1N1613010888876896256</v>
      </c>
      <c r="D183" s="5" t="str">
        <v>中国</v>
      </c>
      <c r="E183" s="5" t="str">
        <v>北京</v>
      </c>
      <c r="F183" s="5" t="str">
        <v>新加坡</v>
      </c>
      <c r="G183" s="5" t="str">
        <v>商务</v>
      </c>
      <c r="H183" s="5" t="str">
        <v>已出签</v>
      </c>
      <c r="I183" s="34">
        <v>156.25</v>
      </c>
      <c r="J183" s="33"/>
      <c r="K183" s="33">
        <v>16</v>
      </c>
      <c r="L183" s="36">
        <v>146</v>
      </c>
      <c r="M183" s="36">
        <v>0</v>
      </c>
      <c r="N183" s="33"/>
      <c r="O183" s="33"/>
      <c r="P183" s="36">
        <v>0</v>
      </c>
      <c r="Q183" s="33"/>
      <c r="R183" s="2">
        <f>M183*1.06</f>
      </c>
      <c r="S183" s="2">
        <f>I183+L183+R183</f>
      </c>
      <c r="T183" s="2">
        <f>I183+(L183+R183)*1.06</f>
      </c>
      <c r="U183" s="2">
        <f>(R183+L183)*0.06</f>
      </c>
      <c r="V183" s="2">
        <f>T183-U183</f>
      </c>
      <c r="W183" s="1">
        <f>I183</f>
      </c>
      <c r="X183" s="2">
        <f>(R183+L183)*1.06</f>
      </c>
      <c r="Y183" s="2">
        <f>P183</f>
      </c>
      <c r="Z183" s="2">
        <f>200-I183</f>
      </c>
      <c r="AA183" s="2">
        <f>(L183+R183)-Y183-Z183</f>
      </c>
      <c r="AB183" s="2">
        <f>AA183/2</f>
      </c>
      <c r="AC183" s="2">
        <f>AA183/2</f>
      </c>
    </row>
    <row r="184">
      <c r="A184" s="1">
        <v>182</v>
      </c>
      <c r="B184" s="35" t="str">
        <v>张岩</v>
      </c>
      <c r="C184" s="5" t="str">
        <v>TV1N1612786799696334848</v>
      </c>
      <c r="D184" s="5" t="str">
        <v>中国</v>
      </c>
      <c r="E184" s="5" t="str">
        <v>北京</v>
      </c>
      <c r="F184" s="5" t="str">
        <v>新加坡</v>
      </c>
      <c r="G184" s="5" t="str">
        <v>商务</v>
      </c>
      <c r="H184" s="5" t="str">
        <v>已出签</v>
      </c>
      <c r="I184" s="34">
        <v>156.656</v>
      </c>
      <c r="J184" s="33"/>
      <c r="K184" s="33">
        <v>17</v>
      </c>
      <c r="L184" s="36">
        <v>146</v>
      </c>
      <c r="M184" s="36">
        <v>15</v>
      </c>
      <c r="N184" s="37" t="str">
        <v>照片费</v>
      </c>
      <c r="O184" s="33"/>
      <c r="P184" s="36">
        <v>10</v>
      </c>
      <c r="Q184" s="33"/>
      <c r="R184" s="2">
        <f>M184*1.06</f>
      </c>
      <c r="S184" s="2">
        <f>I184+L184+R184</f>
      </c>
      <c r="T184" s="2">
        <f>I184+(L184+R184)*1.06</f>
      </c>
      <c r="U184" s="2">
        <f>(R184+L184)*0.06</f>
      </c>
      <c r="V184" s="2">
        <f>T184-U184</f>
      </c>
      <c r="W184" s="1">
        <f>I184</f>
      </c>
      <c r="X184" s="2">
        <f>(R184+L184)*1.06</f>
      </c>
      <c r="Y184" s="2">
        <f>P184</f>
      </c>
      <c r="Z184" s="2">
        <f>200-I184</f>
      </c>
      <c r="AA184" s="2">
        <f>(L184+R184)-Y184-Z184</f>
      </c>
      <c r="AB184" s="2">
        <f>AA184/2</f>
      </c>
      <c r="AC184" s="2">
        <f>AA184/2</f>
      </c>
    </row>
    <row customHeight="true" ht="19" r="185">
      <c r="A185" s="1">
        <v>183</v>
      </c>
      <c r="B185" s="35" t="str">
        <v>赵卿荣</v>
      </c>
      <c r="C185" s="5" t="str">
        <v>TV1N1613374295891357696</v>
      </c>
      <c r="D185" s="5" t="str">
        <v>中国</v>
      </c>
      <c r="E185" s="5" t="str">
        <v>北京</v>
      </c>
      <c r="F185" s="5" t="str">
        <v>新加坡</v>
      </c>
      <c r="G185" s="5" t="str">
        <v>转移签</v>
      </c>
      <c r="H185" s="5" t="str">
        <v>已出签</v>
      </c>
      <c r="I185" s="34">
        <v>0</v>
      </c>
      <c r="J185" s="33"/>
      <c r="K185" s="33"/>
      <c r="L185" s="36">
        <v>150</v>
      </c>
      <c r="M185" s="36">
        <v>15</v>
      </c>
      <c r="N185" s="37" t="str">
        <v>快递费</v>
      </c>
      <c r="O185" s="33"/>
      <c r="P185" s="36">
        <v>15</v>
      </c>
      <c r="Q185" s="33"/>
      <c r="R185" s="2">
        <f>M185*1.06</f>
      </c>
      <c r="S185" s="2">
        <f>I185+L185+R185</f>
      </c>
      <c r="T185" s="2">
        <f>I185+(L185+R185)*1.06</f>
      </c>
      <c r="U185" s="2">
        <f>(R185+L185)*0.06</f>
      </c>
      <c r="V185" s="2">
        <f>T185-U185</f>
      </c>
      <c r="W185" s="1">
        <f>I185</f>
      </c>
      <c r="X185" s="2">
        <f>(R185+L185)*1.06</f>
      </c>
      <c r="Y185" s="2">
        <f>P185</f>
      </c>
      <c r="Z185" s="2">
        <v>50</v>
      </c>
      <c r="AA185" s="2">
        <f>(L185+R185)-Y185-Z185</f>
      </c>
      <c r="AB185" s="2">
        <f>AA185/2</f>
      </c>
      <c r="AC185" s="2">
        <f>AA185/2</f>
      </c>
    </row>
    <row r="186">
      <c r="A186" s="1">
        <v>184</v>
      </c>
      <c r="B186" s="35" t="str">
        <v>王京</v>
      </c>
      <c r="C186" s="5" t="str">
        <v>TV1N1607228655003590656</v>
      </c>
      <c r="D186" s="5" t="str">
        <v>中国</v>
      </c>
      <c r="E186" s="5" t="str">
        <v>北京</v>
      </c>
      <c r="F186" s="5" t="str">
        <v>新加坡</v>
      </c>
      <c r="G186" s="5" t="str">
        <v>商务</v>
      </c>
      <c r="H186" s="5" t="str">
        <v>已出签</v>
      </c>
      <c r="I186" s="34">
        <v>155.099</v>
      </c>
      <c r="J186" s="33"/>
      <c r="K186" s="33">
        <v>12</v>
      </c>
      <c r="L186" s="36">
        <v>146</v>
      </c>
      <c r="M186" s="36">
        <v>0</v>
      </c>
      <c r="N186" s="33"/>
      <c r="O186" s="33"/>
      <c r="P186" s="36">
        <v>0</v>
      </c>
      <c r="Q186" s="33"/>
      <c r="R186" s="2">
        <f>M186*1.06</f>
      </c>
      <c r="S186" s="2">
        <f>I186+L186+R186</f>
      </c>
      <c r="T186" s="2">
        <f>I186+(L186+R186)*1.06</f>
      </c>
      <c r="U186" s="2">
        <f>(R186+L186)*0.06</f>
      </c>
      <c r="V186" s="2">
        <f>T186-U186</f>
      </c>
      <c r="W186" s="1">
        <f>I186</f>
      </c>
      <c r="X186" s="2">
        <f>(R186+L186)*1.06</f>
      </c>
      <c r="Y186" s="2">
        <f>P186</f>
      </c>
      <c r="Z186" s="2">
        <f>200-I186</f>
      </c>
      <c r="AA186" s="2">
        <f>(L186+R186)-Y186-Z186</f>
      </c>
      <c r="AB186" s="2">
        <f>AA186/2</f>
      </c>
      <c r="AC186" s="2">
        <f>AA186/2</f>
      </c>
    </row>
    <row r="187">
      <c r="A187" s="1">
        <v>185</v>
      </c>
      <c r="B187" s="35" t="str">
        <v>孙梦</v>
      </c>
      <c r="C187" s="5" t="str">
        <v>TV1N1611990332542992384</v>
      </c>
      <c r="D187" s="5" t="str">
        <v>中国</v>
      </c>
      <c r="E187" s="5" t="str">
        <v>北京</v>
      </c>
      <c r="F187" s="5" t="str">
        <v>新加坡</v>
      </c>
      <c r="G187" s="5" t="str">
        <v>商务</v>
      </c>
      <c r="H187" s="5" t="str">
        <v>已出签</v>
      </c>
      <c r="I187" s="34">
        <v>155.099</v>
      </c>
      <c r="J187" s="33"/>
      <c r="K187" s="33">
        <v>12</v>
      </c>
      <c r="L187" s="36">
        <v>146</v>
      </c>
      <c r="M187" s="36">
        <v>0</v>
      </c>
      <c r="N187" s="33"/>
      <c r="O187" s="33"/>
      <c r="P187" s="36">
        <v>0</v>
      </c>
      <c r="Q187" s="33"/>
      <c r="R187" s="2">
        <f>M187*1.06</f>
      </c>
      <c r="S187" s="2">
        <f>I187+L187+R187</f>
      </c>
      <c r="T187" s="2">
        <f>I187+(L187+R187)*1.06</f>
      </c>
      <c r="U187" s="2">
        <f>(R187+L187)*0.06</f>
      </c>
      <c r="V187" s="2">
        <f>T187-U187</f>
      </c>
      <c r="W187" s="1">
        <f>I187</f>
      </c>
      <c r="X187" s="2">
        <f>(R187+L187)*1.06</f>
      </c>
      <c r="Y187" s="2">
        <f>P187</f>
      </c>
      <c r="Z187" s="2">
        <f>200-I187</f>
      </c>
      <c r="AA187" s="2">
        <f>(L187+R187)-Y187-Z187</f>
      </c>
      <c r="AB187" s="2">
        <f>AA187/2</f>
      </c>
      <c r="AC187" s="2">
        <f>AA187/2</f>
      </c>
    </row>
    <row r="188">
      <c r="A188" s="1">
        <v>186</v>
      </c>
      <c r="B188" s="35" t="str">
        <v>罗晓</v>
      </c>
      <c r="C188" s="5" t="str" xml:space="preserve">
        <v> TV1N1587649477366067200 </v>
      </c>
      <c r="D188" s="5" t="str">
        <v>中国</v>
      </c>
      <c r="E188" s="5" t="str">
        <v>上海</v>
      </c>
      <c r="F188" s="5" t="str">
        <v>英国</v>
      </c>
      <c r="G188" s="5" t="str">
        <v>商务</v>
      </c>
      <c r="H188" s="5" t="str">
        <v>已预约</v>
      </c>
      <c r="I188" s="34">
        <v>857</v>
      </c>
      <c r="J188" s="33"/>
      <c r="K188" s="33"/>
      <c r="L188" s="2">
        <v>400</v>
      </c>
      <c r="M188" s="36">
        <v>1024</v>
      </c>
      <c r="N188" s="37" t="str">
        <v>借护照+贵宾号</v>
      </c>
      <c r="O188" s="33"/>
      <c r="P188" s="36">
        <v>1024</v>
      </c>
      <c r="Q188" s="33"/>
      <c r="R188" s="2">
        <f>M188*1.06</f>
      </c>
      <c r="S188" s="2">
        <f>I188+L188+R188</f>
      </c>
      <c r="T188" s="2">
        <f>I188+(L188+R188)*1.06</f>
      </c>
      <c r="U188" s="2">
        <f>(R188+L188)*0.06</f>
      </c>
      <c r="V188" s="2">
        <f>T188-U188</f>
      </c>
      <c r="W188" s="1">
        <f>I188</f>
      </c>
      <c r="X188" s="2">
        <f>(R188+L188)*1.06</f>
      </c>
      <c r="Y188" s="2">
        <f>P188</f>
      </c>
      <c r="Z188" s="2">
        <v>60</v>
      </c>
      <c r="AA188" s="2">
        <f>(L188+R188)-Y188-Z188</f>
      </c>
      <c r="AB188" s="2">
        <f>AA188/2</f>
      </c>
      <c r="AC188" s="2">
        <f>AA188/2</f>
      </c>
    </row>
    <row r="189">
      <c r="A189" s="1">
        <v>187</v>
      </c>
      <c r="B189" s="35" t="str">
        <v>孙逸青</v>
      </c>
      <c r="C189" s="5" t="str" xml:space="preserve">
        <v> TV1N1608748469266423808</v>
      </c>
      <c r="D189" s="5" t="str">
        <v>中国</v>
      </c>
      <c r="E189" s="5" t="str">
        <v>上海</v>
      </c>
      <c r="F189" s="5" t="str">
        <v>英国</v>
      </c>
      <c r="G189" s="5" t="str">
        <v>商务</v>
      </c>
      <c r="H189" s="5" t="str">
        <v>已预约</v>
      </c>
      <c r="I189" s="34">
        <v>857</v>
      </c>
      <c r="J189" s="33"/>
      <c r="K189" s="33"/>
      <c r="L189" s="2">
        <v>400</v>
      </c>
      <c r="M189" s="36">
        <v>8288</v>
      </c>
      <c r="N189" s="37" t="str">
        <v>24小时加急</v>
      </c>
      <c r="O189" s="33"/>
      <c r="P189" s="36">
        <v>8288</v>
      </c>
      <c r="Q189" s="33"/>
      <c r="R189" s="2">
        <f>M189*1.06</f>
      </c>
      <c r="S189" s="2">
        <f>I189+L189+R189</f>
      </c>
      <c r="T189" s="2">
        <f>I189+(L189+R189)*1.06</f>
      </c>
      <c r="U189" s="2">
        <f>(R189+L189)*0.06</f>
      </c>
      <c r="V189" s="2">
        <f>T189-U189</f>
      </c>
      <c r="W189" s="1">
        <f>I189</f>
      </c>
      <c r="X189" s="2">
        <f>(R189+L189)*1.06</f>
      </c>
      <c r="Y189" s="2">
        <f>P189</f>
      </c>
      <c r="Z189" s="2">
        <v>60</v>
      </c>
      <c r="AA189" s="2">
        <f>(L189+R189)-Y189-Z189</f>
      </c>
      <c r="AB189" s="2">
        <f>AA189/2</f>
      </c>
      <c r="AC189" s="2">
        <f>AA189/2</f>
      </c>
    </row>
    <row r="190">
      <c r="A190" s="1">
        <v>188</v>
      </c>
      <c r="B190" s="35" t="str">
        <v>柳小龙</v>
      </c>
      <c r="C190" s="5" t="str" xml:space="preserve">
        <v> TV1N1610915402770468864 </v>
      </c>
      <c r="D190" s="5" t="str">
        <v>中国</v>
      </c>
      <c r="E190" s="5" t="str">
        <v>广州</v>
      </c>
      <c r="F190" s="5" t="str">
        <v>英国</v>
      </c>
      <c r="G190" s="5" t="str">
        <v>商务</v>
      </c>
      <c r="H190" s="5" t="str">
        <v>已预约</v>
      </c>
      <c r="I190" s="34">
        <v>857</v>
      </c>
      <c r="J190" s="33"/>
      <c r="K190" s="33"/>
      <c r="L190" s="2">
        <v>400</v>
      </c>
      <c r="M190" s="36">
        <v>8288</v>
      </c>
      <c r="N190" s="37" t="str">
        <v>24小时加急</v>
      </c>
      <c r="O190" s="33"/>
      <c r="P190" s="36">
        <v>8288</v>
      </c>
      <c r="Q190" s="33"/>
      <c r="R190" s="2">
        <f>M190*1.06</f>
      </c>
      <c r="S190" s="2">
        <f>I190+L190+R190</f>
      </c>
      <c r="T190" s="2">
        <f>I190+(L190+R190)*1.06</f>
      </c>
      <c r="U190" s="2">
        <f>(R190+L190)*0.06</f>
      </c>
      <c r="V190" s="2">
        <f>T190-U190</f>
      </c>
      <c r="W190" s="1">
        <f>I190</f>
      </c>
      <c r="X190" s="2">
        <f>(R190+L190)*1.06</f>
      </c>
      <c r="Y190" s="2">
        <f>P190</f>
      </c>
      <c r="Z190" s="2">
        <v>60</v>
      </c>
      <c r="AA190" s="2">
        <f>(L190+R190)-Y190-Z190</f>
      </c>
      <c r="AB190" s="2">
        <f>AA190/2</f>
      </c>
      <c r="AC190" s="2">
        <f>AA190/2</f>
      </c>
    </row>
    <row r="191">
      <c r="A191" s="1">
        <v>189</v>
      </c>
      <c r="B191" s="35" t="str">
        <v>王若非</v>
      </c>
      <c r="C191" s="5" t="str" xml:space="preserve">
        <v> TV1N1610250350954483712</v>
      </c>
      <c r="D191" s="5" t="str">
        <v>中国</v>
      </c>
      <c r="E191" s="5" t="str">
        <v>上海</v>
      </c>
      <c r="F191" s="5" t="str">
        <v>英国</v>
      </c>
      <c r="G191" s="5" t="str">
        <v>商务</v>
      </c>
      <c r="H191" s="5" t="str">
        <v>已预约</v>
      </c>
      <c r="I191" s="34">
        <v>857</v>
      </c>
      <c r="J191" s="33"/>
      <c r="K191" s="33"/>
      <c r="L191" s="2">
        <v>400</v>
      </c>
      <c r="M191" s="36">
        <v>667</v>
      </c>
      <c r="N191" s="37" t="str">
        <v>快递费+借护照</v>
      </c>
      <c r="O191" s="33"/>
      <c r="P191" s="36">
        <v>667</v>
      </c>
      <c r="Q191" s="33"/>
      <c r="R191" s="2">
        <f>M191*1.06</f>
      </c>
      <c r="S191" s="2">
        <f>I191+L191+R191</f>
      </c>
      <c r="T191" s="2">
        <f>I191+(L191+R191)*1.06</f>
      </c>
      <c r="U191" s="2">
        <f>(R191+L191)*0.06</f>
      </c>
      <c r="V191" s="2">
        <f>T191-U191</f>
      </c>
      <c r="W191" s="1">
        <f>I191</f>
      </c>
      <c r="X191" s="2">
        <f>(R191+L191)*1.06</f>
      </c>
      <c r="Y191" s="2">
        <f>P191</f>
      </c>
      <c r="Z191" s="2">
        <v>60</v>
      </c>
      <c r="AA191" s="2">
        <f>(L191+R191)-Y191-Z191</f>
      </c>
      <c r="AB191" s="2">
        <f>AA191/2</f>
      </c>
      <c r="AC191" s="2">
        <f>AA191/2</f>
      </c>
    </row>
    <row r="192">
      <c r="A192" s="1">
        <v>190</v>
      </c>
      <c r="B192" s="35" t="str">
        <v>黄业欣</v>
      </c>
      <c r="C192" s="5" t="str" xml:space="preserve">
        <v> TV1N1597054315028455424</v>
      </c>
      <c r="D192" s="5" t="str">
        <v>中国</v>
      </c>
      <c r="E192" s="5" t="str">
        <v>杭州</v>
      </c>
      <c r="F192" s="5" t="str">
        <v>英国</v>
      </c>
      <c r="G192" s="5" t="str">
        <v>商务</v>
      </c>
      <c r="H192" s="5" t="str">
        <v>已预约</v>
      </c>
      <c r="I192" s="34">
        <v>857</v>
      </c>
      <c r="J192" s="33"/>
      <c r="K192" s="33"/>
      <c r="L192" s="2">
        <v>400</v>
      </c>
      <c r="M192" s="36">
        <v>667</v>
      </c>
      <c r="N192" s="37" t="str">
        <v>快递费+借护照</v>
      </c>
      <c r="O192" s="33"/>
      <c r="P192" s="36">
        <v>667</v>
      </c>
      <c r="Q192" s="33"/>
      <c r="R192" s="2">
        <f>M192*1.06</f>
      </c>
      <c r="S192" s="2">
        <f>I192+L192+R192</f>
      </c>
      <c r="T192" s="2">
        <f>I192+(L192+R192)*1.06</f>
      </c>
      <c r="U192" s="2">
        <f>(R192+L192)*0.06</f>
      </c>
      <c r="V192" s="2">
        <f>T192-U192</f>
      </c>
      <c r="W192" s="1">
        <f>I192</f>
      </c>
      <c r="X192" s="2">
        <f>(R192+L192)*1.06</f>
      </c>
      <c r="Y192" s="2">
        <f>P192</f>
      </c>
      <c r="Z192" s="2">
        <v>60</v>
      </c>
      <c r="AA192" s="2">
        <f>(L192+R192)-Y192-Z192</f>
      </c>
      <c r="AB192" s="2">
        <f>AA192/2</f>
      </c>
      <c r="AC192" s="2">
        <f>AA192/2</f>
      </c>
    </row>
    <row r="193">
      <c r="A193" s="1">
        <v>191</v>
      </c>
      <c r="B193" s="35" t="str">
        <v>蔡奕隆</v>
      </c>
      <c r="C193" s="5" t="str" xml:space="preserve">
        <v> TV1N1612410710415388672</v>
      </c>
      <c r="D193" s="5" t="str">
        <v>中国</v>
      </c>
      <c r="E193" s="5" t="str">
        <v>广州</v>
      </c>
      <c r="F193" s="5" t="str">
        <v>英国</v>
      </c>
      <c r="G193" s="5" t="str">
        <v>商务</v>
      </c>
      <c r="H193" s="5" t="str">
        <v>已预约</v>
      </c>
      <c r="I193" s="34">
        <v>865</v>
      </c>
      <c r="J193" s="33"/>
      <c r="K193" s="33"/>
      <c r="L193" s="2">
        <v>400</v>
      </c>
      <c r="M193" s="36">
        <v>8266</v>
      </c>
      <c r="N193" s="37" t="str">
        <v>24小时加急</v>
      </c>
      <c r="O193" s="33"/>
      <c r="P193" s="36">
        <v>8266</v>
      </c>
      <c r="Q193" s="33"/>
      <c r="R193" s="2">
        <f>M193*1.06</f>
      </c>
      <c r="S193" s="2">
        <f>I193+L193+R193</f>
      </c>
      <c r="T193" s="2">
        <f>I193+(L193+R193)*1.06</f>
      </c>
      <c r="U193" s="2">
        <f>(R193+L193)*0.06</f>
      </c>
      <c r="V193" s="2">
        <f>T193-U193</f>
      </c>
      <c r="W193" s="1">
        <f>I193</f>
      </c>
      <c r="X193" s="2">
        <f>(R193+L193)*1.06</f>
      </c>
      <c r="Y193" s="2">
        <f>P193</f>
      </c>
      <c r="Z193" s="2">
        <v>60</v>
      </c>
      <c r="AA193" s="2">
        <f>(L193+R193)-Y193-Z193</f>
      </c>
      <c r="AB193" s="2">
        <f>AA193/2</f>
      </c>
      <c r="AC193" s="2">
        <f>AA193/2</f>
      </c>
    </row>
    <row r="194">
      <c r="A194" s="1">
        <v>192</v>
      </c>
      <c r="B194" s="35" t="str">
        <v>孙晓晨</v>
      </c>
      <c r="C194" s="5" t="str">
        <v>TV1N1610095954572333056</v>
      </c>
      <c r="D194" s="5" t="str">
        <v>中国</v>
      </c>
      <c r="E194" s="5" t="str">
        <v>北京</v>
      </c>
      <c r="F194" s="5" t="str">
        <v>西班牙</v>
      </c>
      <c r="G194" s="5" t="str">
        <v>商务</v>
      </c>
      <c r="H194" s="5" t="str">
        <v>受理中</v>
      </c>
      <c r="I194" s="34">
        <v>594</v>
      </c>
      <c r="J194" s="33"/>
      <c r="K194" s="33"/>
      <c r="L194" s="36">
        <v>300</v>
      </c>
      <c r="M194" s="36">
        <v>815</v>
      </c>
      <c r="N194" s="37" t="str">
        <v>加急号700+签证中心服务费115</v>
      </c>
      <c r="O194" s="33"/>
      <c r="P194" s="36">
        <v>715</v>
      </c>
      <c r="Q194" s="33"/>
      <c r="R194" s="2">
        <f>M194*1.06</f>
      </c>
      <c r="S194" s="2">
        <f>I194+L194+R194</f>
      </c>
      <c r="T194" s="2">
        <f>I194+(L194+R194)*1.06</f>
      </c>
      <c r="U194" s="2">
        <f>(R194+L194)*0.06</f>
      </c>
      <c r="V194" s="2">
        <f>T194-U194</f>
      </c>
      <c r="W194" s="1">
        <f>I194</f>
      </c>
      <c r="X194" s="2">
        <f>(R194+L194)*1.06</f>
      </c>
      <c r="Y194" s="2">
        <f>P194</f>
      </c>
      <c r="Z194" s="34">
        <v>60</v>
      </c>
      <c r="AA194" s="2">
        <f>(L194+R194)-Y194-Z194</f>
      </c>
      <c r="AB194" s="2">
        <f>AA194/2</f>
      </c>
      <c r="AC194" s="2">
        <f>AA194/2</f>
      </c>
    </row>
    <row r="195">
      <c r="A195" s="1">
        <v>193</v>
      </c>
      <c r="B195" s="35" t="str">
        <v>王月伟</v>
      </c>
      <c r="C195" s="5" t="str">
        <v>TV1N1610509792782544896</v>
      </c>
      <c r="D195" s="5" t="str">
        <v>中国</v>
      </c>
      <c r="E195" s="5" t="str">
        <v>北京</v>
      </c>
      <c r="F195" s="5" t="str">
        <v>法国</v>
      </c>
      <c r="G195" s="5" t="str">
        <v>商务</v>
      </c>
      <c r="H195" s="5" t="str">
        <v>已预约</v>
      </c>
      <c r="I195" s="34">
        <v>1782</v>
      </c>
      <c r="J195" s="33"/>
      <c r="K195" s="33"/>
      <c r="L195" s="2">
        <v>300</v>
      </c>
      <c r="M195" s="36">
        <v>2510</v>
      </c>
      <c r="N195" s="37" t="str">
        <v>交通费50+快递费18+签证中心服务费2442</v>
      </c>
      <c r="O195" s="33"/>
      <c r="P195" s="36">
        <v>2510</v>
      </c>
      <c r="Q195" s="33"/>
      <c r="R195" s="2">
        <f>M195*1.06</f>
      </c>
      <c r="S195" s="2">
        <f>I195+L195+R195</f>
      </c>
      <c r="T195" s="2">
        <f>I195+(L195+R195)*1.06</f>
      </c>
      <c r="U195" s="2">
        <f>(R195+L195)*0.06</f>
      </c>
      <c r="V195" s="2">
        <f>T195-U195</f>
      </c>
      <c r="W195" s="1">
        <f>I195</f>
      </c>
      <c r="X195" s="2">
        <f>(R195+L195)*1.06</f>
      </c>
      <c r="Y195" s="2">
        <f>P195</f>
      </c>
      <c r="Z195" s="2">
        <v>60</v>
      </c>
      <c r="AA195" s="2">
        <f>(L195+R195)-Y195-Z195</f>
      </c>
      <c r="AB195" s="2">
        <f>AA195/2</f>
      </c>
      <c r="AC195" s="2">
        <f>AA195/2</f>
      </c>
    </row>
    <row r="196">
      <c r="A196" s="1">
        <v>194</v>
      </c>
      <c r="B196" s="35" t="str">
        <v>夏立翀</v>
      </c>
      <c r="C196" s="5" t="str">
        <v>TV1N1610611810155114496</v>
      </c>
      <c r="D196" s="5" t="str">
        <v>中国</v>
      </c>
      <c r="E196" s="5" t="str">
        <v>北京</v>
      </c>
      <c r="F196" s="5" t="str">
        <v>法国</v>
      </c>
      <c r="G196" s="5" t="str">
        <v>商务</v>
      </c>
      <c r="H196" s="5" t="str">
        <v>已预约</v>
      </c>
      <c r="I196" s="34"/>
      <c r="J196" s="33"/>
      <c r="K196" s="33"/>
      <c r="L196" s="2">
        <v>300</v>
      </c>
      <c r="M196" s="36"/>
      <c r="N196" s="37"/>
      <c r="O196" s="37"/>
      <c r="P196" s="36"/>
      <c r="Q196" s="33"/>
      <c r="R196" s="2">
        <f>M196*1.06</f>
      </c>
      <c r="S196" s="2">
        <f>I196+L196+R196</f>
      </c>
      <c r="T196" s="2">
        <f>I196+(L196+R196)*1.06</f>
      </c>
      <c r="U196" s="2">
        <f>(R196+L196)*0.06</f>
      </c>
      <c r="V196" s="2">
        <f>T196-U196</f>
      </c>
      <c r="W196" s="1">
        <f>I196</f>
      </c>
      <c r="X196" s="2">
        <f>(R196+L196)*1.06</f>
      </c>
      <c r="Y196" s="2">
        <f>P196</f>
      </c>
      <c r="Z196" s="2">
        <v>60</v>
      </c>
      <c r="AA196" s="2">
        <f>(L196+R196)-Y196-Z196</f>
      </c>
      <c r="AB196" s="2">
        <f>AA196/2</f>
      </c>
      <c r="AC196" s="2">
        <f>AA196/2</f>
      </c>
    </row>
    <row r="197">
      <c r="A197" s="1">
        <v>195</v>
      </c>
      <c r="B197" s="35" t="str">
        <v>柳小龙</v>
      </c>
      <c r="C197" s="5" t="str">
        <v>TV1N1610914951694106624</v>
      </c>
      <c r="D197" s="5" t="str">
        <v>中国</v>
      </c>
      <c r="E197" s="5" t="str">
        <v>北京</v>
      </c>
      <c r="F197" s="5" t="str">
        <v>法国</v>
      </c>
      <c r="G197" s="5" t="str">
        <v>商务</v>
      </c>
      <c r="H197" s="5" t="str">
        <v>已预约</v>
      </c>
      <c r="I197" s="34"/>
      <c r="J197" s="33"/>
      <c r="K197" s="33"/>
      <c r="L197" s="2">
        <v>300</v>
      </c>
      <c r="M197" s="36"/>
      <c r="N197" s="37"/>
      <c r="O197" s="37"/>
      <c r="P197" s="36"/>
      <c r="Q197" s="33"/>
      <c r="R197" s="2">
        <f>M197*1.06</f>
      </c>
      <c r="S197" s="2">
        <f>I197+L197+R197</f>
      </c>
      <c r="T197" s="2">
        <f>I197+(L197+R197)*1.06</f>
      </c>
      <c r="U197" s="2">
        <f>(R197+L197)*0.06</f>
      </c>
      <c r="V197" s="2">
        <f>T197-U197</f>
      </c>
      <c r="W197" s="1">
        <f>I197</f>
      </c>
      <c r="X197" s="2">
        <f>(R197+L197)*1.06</f>
      </c>
      <c r="Y197" s="2">
        <f>P197</f>
      </c>
      <c r="Z197" s="2">
        <v>60</v>
      </c>
      <c r="AA197" s="2">
        <f>(L197+R197)-Y197-Z197</f>
      </c>
      <c r="AB197" s="2">
        <f>AA197/2</f>
      </c>
      <c r="AC197" s="2">
        <f>AA197/2</f>
      </c>
    </row>
    <row customHeight="true" ht="21" r="198">
      <c r="A198" s="1">
        <v>196</v>
      </c>
      <c r="B198" s="35" t="str">
        <v>孙思乐</v>
      </c>
      <c r="C198" s="5" t="str">
        <v>TV1N1608735738169720832</v>
      </c>
      <c r="D198" s="5" t="str">
        <v>中国</v>
      </c>
      <c r="E198" s="5" t="str">
        <v>北京</v>
      </c>
      <c r="F198" s="5" t="str">
        <v>法国</v>
      </c>
      <c r="G198" s="5" t="str">
        <v>商务</v>
      </c>
      <c r="H198" s="5" t="str">
        <v>已预约</v>
      </c>
      <c r="I198" s="34">
        <v>594</v>
      </c>
      <c r="J198" s="37"/>
      <c r="K198" s="37" t="s">
        <v>1</v>
      </c>
      <c r="L198" s="2">
        <v>300</v>
      </c>
      <c r="M198" s="36">
        <v>846</v>
      </c>
      <c r="N198" s="37" t="str">
        <v>交通费32+签证中心服务费814</v>
      </c>
      <c r="O198" s="33"/>
      <c r="P198" s="36">
        <v>846</v>
      </c>
      <c r="Q198" s="33"/>
      <c r="R198" s="2">
        <f>M198*1.06</f>
      </c>
      <c r="S198" s="2">
        <f>I198+L198+R198</f>
      </c>
      <c r="T198" s="2">
        <f>I198+(L198+R198)*1.06</f>
      </c>
      <c r="U198" s="2">
        <f>(R198+L198)*0.06</f>
      </c>
      <c r="V198" s="2">
        <f>T198-U198</f>
      </c>
      <c r="W198" s="1">
        <f>I198</f>
      </c>
      <c r="X198" s="2">
        <f>(R198+L198)*1.06</f>
      </c>
      <c r="Y198" s="2">
        <f>P198</f>
      </c>
      <c r="Z198" s="2">
        <v>60</v>
      </c>
      <c r="AA198" s="2">
        <f>(L198+R198)-Y198-Z198</f>
      </c>
      <c r="AB198" s="2">
        <f>AA198/2</f>
      </c>
      <c r="AC198" s="2">
        <f>AA198/2</f>
      </c>
    </row>
    <row r="199">
      <c r="A199" s="1">
        <v>197</v>
      </c>
      <c r="B199" s="35" t="str">
        <v>罗晓</v>
      </c>
      <c r="C199" s="5" t="str">
        <v>TV1N1610508071544852480</v>
      </c>
      <c r="D199" s="5" t="str">
        <v>中国</v>
      </c>
      <c r="E199" s="5" t="str">
        <v>北京</v>
      </c>
      <c r="F199" s="5" t="str">
        <v>法国</v>
      </c>
      <c r="G199" s="5" t="str">
        <v>商务</v>
      </c>
      <c r="H199" s="5" t="str">
        <v>已预约</v>
      </c>
      <c r="I199" s="34">
        <v>594</v>
      </c>
      <c r="J199" s="37"/>
      <c r="K199" s="37"/>
      <c r="L199" s="2">
        <v>300</v>
      </c>
      <c r="M199" s="36">
        <v>832</v>
      </c>
      <c r="N199" s="37" t="str">
        <v>签证中心服务费814+快递费18</v>
      </c>
      <c r="O199" s="33"/>
      <c r="P199" s="36">
        <v>832</v>
      </c>
      <c r="Q199" s="33"/>
      <c r="R199" s="2">
        <f>M199*1.06</f>
      </c>
      <c r="S199" s="2">
        <f>I199+L199+R199</f>
      </c>
      <c r="T199" s="2">
        <f>I199+(L199+R199)*1.06</f>
      </c>
      <c r="U199" s="2">
        <f>(R199+L199)*0.06</f>
      </c>
      <c r="V199" s="2">
        <f>T199-U199</f>
      </c>
      <c r="W199" s="1">
        <f>I199</f>
      </c>
      <c r="X199" s="2">
        <f>(R199+L199)*1.06</f>
      </c>
      <c r="Y199" s="2">
        <f>P199</f>
      </c>
      <c r="Z199" s="2">
        <v>60</v>
      </c>
      <c r="AA199" s="2">
        <f>(L199+R199)-Y199-Z199</f>
      </c>
      <c r="AB199" s="2">
        <f>AA199/2</f>
      </c>
      <c r="AC199" s="2">
        <f>AA199/2</f>
      </c>
    </row>
    <row r="200">
      <c r="A200" s="1">
        <v>198</v>
      </c>
      <c r="B200" s="35" t="str">
        <v>王小宇</v>
      </c>
      <c r="C200" s="5" t="str">
        <v>TV1N1611230820454379520</v>
      </c>
      <c r="D200" s="5" t="str">
        <v>中国</v>
      </c>
      <c r="E200" s="5" t="str">
        <v>北京</v>
      </c>
      <c r="F200" s="5" t="str">
        <v>法国</v>
      </c>
      <c r="G200" s="5" t="str">
        <v>商务</v>
      </c>
      <c r="H200" s="5" t="str">
        <v>已预约</v>
      </c>
      <c r="I200" s="34">
        <v>594</v>
      </c>
      <c r="J200" s="37"/>
      <c r="K200" s="37"/>
      <c r="L200" s="2">
        <v>300</v>
      </c>
      <c r="M200" s="36">
        <v>814</v>
      </c>
      <c r="N200" s="37" t="str">
        <v>签证中心服务费814</v>
      </c>
      <c r="O200" s="33"/>
      <c r="P200" s="36">
        <v>814</v>
      </c>
      <c r="Q200" s="33"/>
      <c r="R200" s="2">
        <f>M200*1.06</f>
      </c>
      <c r="S200" s="2">
        <f>I200+L200+R200</f>
      </c>
      <c r="T200" s="2">
        <f>I200+(L200+R200)*1.06</f>
      </c>
      <c r="U200" s="2">
        <f>(R200+L200)*0.06</f>
      </c>
      <c r="V200" s="2">
        <f>T200-U200</f>
      </c>
      <c r="W200" s="1">
        <f>I200</f>
      </c>
      <c r="X200" s="2">
        <f>(R200+L200)*1.06</f>
      </c>
      <c r="Y200" s="2">
        <f>P200</f>
      </c>
      <c r="Z200" s="2">
        <v>60</v>
      </c>
      <c r="AA200" s="2">
        <f>(L200+R200)-Y200-Z200</f>
      </c>
      <c r="AB200" s="2">
        <f>AA200/2</f>
      </c>
      <c r="AC200" s="2">
        <f>AA200/2</f>
      </c>
    </row>
    <row r="201">
      <c r="A201" s="1">
        <v>199</v>
      </c>
      <c r="B201" s="35" t="str">
        <v>张艳娜</v>
      </c>
      <c r="C201" s="5" t="str">
        <v>TV1N1610438555402014720</v>
      </c>
      <c r="D201" s="5" t="str">
        <v>中国</v>
      </c>
      <c r="E201" s="5" t="str">
        <v>北京</v>
      </c>
      <c r="F201" s="5" t="str">
        <v>法国</v>
      </c>
      <c r="G201" s="5" t="str">
        <v>商务</v>
      </c>
      <c r="H201" s="5" t="str">
        <v>已预约</v>
      </c>
      <c r="I201" s="34">
        <v>594</v>
      </c>
      <c r="J201" s="37"/>
      <c r="K201" s="37"/>
      <c r="L201" s="2">
        <v>300</v>
      </c>
      <c r="M201" s="36">
        <v>814</v>
      </c>
      <c r="N201" s="37" t="str">
        <v>签证中心服务费814</v>
      </c>
      <c r="O201" s="33"/>
      <c r="P201" s="36">
        <v>814</v>
      </c>
      <c r="Q201" s="33"/>
      <c r="R201" s="2">
        <f>M201*1.06</f>
      </c>
      <c r="S201" s="2">
        <f>I201+L201+R201</f>
      </c>
      <c r="T201" s="2">
        <f>I201+(L201+R201)*1.06</f>
      </c>
      <c r="U201" s="2">
        <f>(R201+L201)*0.06</f>
      </c>
      <c r="V201" s="2">
        <f>T201-U201</f>
      </c>
      <c r="W201" s="1">
        <f>I201</f>
      </c>
      <c r="X201" s="2">
        <f>(R201+L201)*1.06</f>
      </c>
      <c r="Y201" s="2">
        <f>P201</f>
      </c>
      <c r="Z201" s="2">
        <v>60</v>
      </c>
      <c r="AA201" s="2">
        <f>(L201+R201)-Y201-Z201</f>
      </c>
      <c r="AB201" s="2">
        <f>AA201/2</f>
      </c>
      <c r="AC201" s="2">
        <f>AA201/2</f>
      </c>
    </row>
    <row r="202">
      <c r="A202" s="1">
        <v>200</v>
      </c>
      <c r="B202" s="35" t="str">
        <v>王若菲</v>
      </c>
      <c r="C202" s="5" t="str">
        <v>TV1N1610250754974834688</v>
      </c>
      <c r="D202" s="5" t="str">
        <v>中国</v>
      </c>
      <c r="E202" s="5" t="str">
        <v>北京</v>
      </c>
      <c r="F202" s="5" t="str">
        <v>法国</v>
      </c>
      <c r="G202" s="5" t="str">
        <v>商务</v>
      </c>
      <c r="H202" s="5" t="str">
        <v>已预约</v>
      </c>
      <c r="I202" s="34">
        <v>594</v>
      </c>
      <c r="J202" s="37"/>
      <c r="K202" s="37"/>
      <c r="L202" s="2">
        <v>300</v>
      </c>
      <c r="M202" s="36">
        <v>814</v>
      </c>
      <c r="N202" s="37" t="str">
        <v>签证中心服务费814</v>
      </c>
      <c r="O202" s="33"/>
      <c r="P202" s="36">
        <v>814</v>
      </c>
      <c r="Q202" s="33"/>
      <c r="R202" s="2">
        <f>M202*1.06</f>
      </c>
      <c r="S202" s="2">
        <f>I202+L202+R202</f>
      </c>
      <c r="T202" s="2">
        <f>I202+(L202+R202)*1.06</f>
      </c>
      <c r="U202" s="2">
        <f>(R202+L202)*0.06</f>
      </c>
      <c r="V202" s="2">
        <f>T202-U202</f>
      </c>
      <c r="W202" s="1">
        <f>I202</f>
      </c>
      <c r="X202" s="2">
        <f>(R202+L202)*1.06</f>
      </c>
      <c r="Y202" s="2">
        <f>P202</f>
      </c>
      <c r="Z202" s="2">
        <v>60</v>
      </c>
      <c r="AA202" s="2">
        <f>(L202+R202)-Y202-Z202</f>
      </c>
      <c r="AB202" s="2">
        <f>AA202/2</f>
      </c>
      <c r="AC202" s="2">
        <f>AA202/2</f>
      </c>
    </row>
    <row r="203">
      <c r="A203" s="1">
        <v>201</v>
      </c>
      <c r="B203" s="35" t="str">
        <v>希广明</v>
      </c>
      <c r="C203" s="5" t="str">
        <v>TV1N1612377995729178624</v>
      </c>
      <c r="D203" s="5" t="str">
        <v>中国</v>
      </c>
      <c r="E203" s="5" t="str">
        <v>北京</v>
      </c>
      <c r="F203" s="5" t="str">
        <v>法国</v>
      </c>
      <c r="G203" s="5" t="str">
        <v>商务</v>
      </c>
      <c r="H203" s="5" t="str">
        <v>已预约</v>
      </c>
      <c r="I203" s="34">
        <v>594</v>
      </c>
      <c r="J203" s="37"/>
      <c r="K203" s="37"/>
      <c r="L203" s="2">
        <v>300</v>
      </c>
      <c r="M203" s="36">
        <v>814</v>
      </c>
      <c r="N203" s="37" t="str">
        <v>签证中心服务费814</v>
      </c>
      <c r="O203" s="33"/>
      <c r="P203" s="36">
        <v>814</v>
      </c>
      <c r="Q203" s="33"/>
      <c r="R203" s="2">
        <f>M203*1.06</f>
      </c>
      <c r="S203" s="2">
        <f>I203+L203+R203</f>
      </c>
      <c r="T203" s="2">
        <f>I203+(L203+R203)*1.06</f>
      </c>
      <c r="U203" s="2">
        <f>(R203+L203)*0.06</f>
      </c>
      <c r="V203" s="2">
        <f>T203-U203</f>
      </c>
      <c r="W203" s="1">
        <f>I203</f>
      </c>
      <c r="X203" s="2">
        <f>(R203+L203)*1.06</f>
      </c>
      <c r="Y203" s="2">
        <f>P203</f>
      </c>
      <c r="Z203" s="2">
        <v>60</v>
      </c>
      <c r="AA203" s="2">
        <f>(L203+R203)-Y203-Z203</f>
      </c>
      <c r="AB203" s="2">
        <f>AA203/2</f>
      </c>
      <c r="AC203" s="2">
        <f>AA203/2</f>
      </c>
    </row>
    <row r="204">
      <c r="A204" s="1">
        <v>202</v>
      </c>
      <c r="B204" s="35" t="str">
        <v>高旭</v>
      </c>
      <c r="C204" s="5" t="str">
        <v>TV1N1612335073826623488</v>
      </c>
      <c r="D204" s="5" t="str">
        <v>中国</v>
      </c>
      <c r="E204" s="5" t="str">
        <v>北京</v>
      </c>
      <c r="F204" s="5" t="str">
        <v>西班牙</v>
      </c>
      <c r="G204" s="5" t="str">
        <v>商务</v>
      </c>
      <c r="H204" s="5" t="str">
        <v>受理中</v>
      </c>
      <c r="I204" s="34">
        <v>594</v>
      </c>
      <c r="J204" s="33"/>
      <c r="K204" s="33"/>
      <c r="L204" s="36">
        <v>300</v>
      </c>
      <c r="M204" s="36">
        <v>875</v>
      </c>
      <c r="N204" s="37" t="str">
        <v>加急号700+签证中心服务费175</v>
      </c>
      <c r="O204" s="33"/>
      <c r="P204" s="36">
        <v>775</v>
      </c>
      <c r="Q204" s="33"/>
      <c r="R204" s="2">
        <f>M204*1.06</f>
      </c>
      <c r="S204" s="2">
        <f>I204+L204+R204</f>
      </c>
      <c r="T204" s="2">
        <f>I204+(L204+R204)*1.06</f>
      </c>
      <c r="U204" s="2">
        <f>(R204+L204)*0.06</f>
      </c>
      <c r="V204" s="2">
        <f>T204-U204</f>
      </c>
      <c r="W204" s="1">
        <f>I204</f>
      </c>
      <c r="X204" s="2">
        <f>(R204+L204)*1.06</f>
      </c>
      <c r="Y204" s="2">
        <f>P204</f>
      </c>
      <c r="Z204" s="34">
        <v>60</v>
      </c>
      <c r="AA204" s="2">
        <f>(L204+R204)-Y204-Z204</f>
      </c>
      <c r="AB204" s="2">
        <f>AA204/2</f>
      </c>
      <c r="AC204" s="2">
        <f>AA204/2</f>
      </c>
    </row>
    <row r="205">
      <c r="A205" s="1">
        <v>203</v>
      </c>
      <c r="B205" s="35" t="str">
        <v>许仙明</v>
      </c>
      <c r="C205" s="5" t="str">
        <v>TV1N1603241888466255872</v>
      </c>
      <c r="D205" s="5" t="str">
        <v>中国</v>
      </c>
      <c r="E205" s="5" t="str">
        <v>广州</v>
      </c>
      <c r="F205" s="5" t="str">
        <v>英国</v>
      </c>
      <c r="G205" s="5" t="str">
        <v>商务</v>
      </c>
      <c r="H205" s="5" t="str">
        <v>已预约</v>
      </c>
      <c r="I205" s="34">
        <v>854</v>
      </c>
      <c r="J205" s="33"/>
      <c r="K205" s="33"/>
      <c r="L205" s="2">
        <v>400</v>
      </c>
      <c r="M205" s="36">
        <v>8288</v>
      </c>
      <c r="N205" s="37" t="str">
        <v>24小时加急+快递</v>
      </c>
      <c r="O205" s="52"/>
      <c r="P205" s="36">
        <v>8288</v>
      </c>
      <c r="Q205" s="33"/>
      <c r="R205" s="2">
        <f>M205*1.06</f>
      </c>
      <c r="S205" s="2">
        <f>I205+L205+R205</f>
      </c>
      <c r="T205" s="2">
        <f>I205+(L205+R205)*1.06</f>
      </c>
      <c r="U205" s="2">
        <f>(R205+L205)*0.06</f>
      </c>
      <c r="V205" s="2">
        <f>T205-U205</f>
      </c>
      <c r="W205" s="1">
        <f>I205</f>
      </c>
      <c r="X205" s="2">
        <f>(R205+L205)*1.06</f>
      </c>
      <c r="Y205" s="2">
        <f>P205</f>
      </c>
      <c r="Z205" s="34">
        <v>60</v>
      </c>
      <c r="AA205" s="2">
        <f>(L205+R205)-Y205-Z205</f>
      </c>
      <c r="AB205" s="2">
        <f>AA205/2</f>
      </c>
      <c r="AC205" s="2">
        <f>AA205/2</f>
      </c>
    </row>
    <row r="206">
      <c r="A206" s="1">
        <v>204</v>
      </c>
      <c r="B206" s="35" t="str">
        <v>邱远</v>
      </c>
      <c r="C206" s="5" t="str">
        <v>TV1N1587640257300197376</v>
      </c>
      <c r="D206" s="5" t="str">
        <v>中国</v>
      </c>
      <c r="E206" s="5" t="str">
        <v>杭州</v>
      </c>
      <c r="F206" s="5" t="str">
        <v>英国</v>
      </c>
      <c r="G206" s="5" t="str">
        <v>商务</v>
      </c>
      <c r="H206" s="5" t="str">
        <v>已预约</v>
      </c>
      <c r="I206" s="34">
        <v>854</v>
      </c>
      <c r="J206" s="33"/>
      <c r="K206" s="33"/>
      <c r="L206" s="2">
        <v>400</v>
      </c>
      <c r="M206" s="36">
        <v>667</v>
      </c>
      <c r="N206" s="37" t="str">
        <v>快递费+借护照</v>
      </c>
      <c r="O206" s="33"/>
      <c r="P206" s="36">
        <v>667</v>
      </c>
      <c r="Q206" s="33"/>
      <c r="R206" s="2">
        <f>M206*1.06</f>
      </c>
      <c r="S206" s="2">
        <f>I206+L206+R206</f>
      </c>
      <c r="T206" s="2">
        <f>I206+(L206+R206)*1.06</f>
      </c>
      <c r="U206" s="2">
        <f>(R206+L206)*0.06</f>
      </c>
      <c r="V206" s="2">
        <f>T206-U206</f>
      </c>
      <c r="W206" s="1">
        <f>I206</f>
      </c>
      <c r="X206" s="2">
        <f>(R206+L206)*1.06</f>
      </c>
      <c r="Y206" s="2">
        <f>P206</f>
      </c>
      <c r="Z206" s="34">
        <v>60</v>
      </c>
      <c r="AA206" s="2">
        <f>(L206+R206)-Y206-Z206</f>
      </c>
      <c r="AB206" s="2">
        <f>AA206/2</f>
      </c>
      <c r="AC206" s="2">
        <f>AA206/2</f>
      </c>
    </row>
    <row r="207">
      <c r="A207" s="1">
        <v>205</v>
      </c>
      <c r="B207" s="41" t="str">
        <v>高泰尔</v>
      </c>
      <c r="C207" s="5" t="str">
        <v>TV1N1613383848733143040</v>
      </c>
      <c r="D207" s="5" t="str">
        <v>中国</v>
      </c>
      <c r="E207" s="5" t="str">
        <v>北京</v>
      </c>
      <c r="F207" s="5" t="str">
        <v>新加坡</v>
      </c>
      <c r="G207" s="5" t="str">
        <v>商务</v>
      </c>
      <c r="H207" s="5" t="str">
        <v>已出签</v>
      </c>
      <c r="I207" s="34">
        <v>156.656</v>
      </c>
      <c r="J207" s="33"/>
      <c r="K207" s="33">
        <v>17</v>
      </c>
      <c r="L207" s="36">
        <v>146</v>
      </c>
      <c r="M207" s="36">
        <v>0</v>
      </c>
      <c r="N207" s="33"/>
      <c r="O207" s="33"/>
      <c r="P207" s="36">
        <v>0</v>
      </c>
      <c r="Q207" s="33"/>
      <c r="R207" s="2">
        <f>M207*1.06</f>
      </c>
      <c r="S207" s="2">
        <f>I207+L207+R207</f>
      </c>
      <c r="T207" s="2">
        <f>I207+(L207+R207)*1.06</f>
      </c>
      <c r="U207" s="2">
        <f>(R207+L207)*0.06</f>
      </c>
      <c r="V207" s="2">
        <f>T207-U207</f>
      </c>
      <c r="W207" s="1">
        <f>I207</f>
      </c>
      <c r="X207" s="2">
        <f>(R207+L207)*1.06</f>
      </c>
      <c r="Y207" s="2">
        <f>P207</f>
      </c>
      <c r="Z207" s="2">
        <f>200-I207</f>
      </c>
      <c r="AA207" s="2">
        <f>(L207+R207)-Y207-Z207</f>
      </c>
      <c r="AB207" s="2">
        <f>AA207/2</f>
      </c>
      <c r="AC207" s="2">
        <f>AA207/2</f>
      </c>
    </row>
    <row r="208">
      <c r="A208" s="1">
        <v>206</v>
      </c>
      <c r="B208" s="35" t="str">
        <v>李明</v>
      </c>
      <c r="C208" s="5" t="str">
        <v>TV1N16079792316435865</v>
      </c>
      <c r="D208" s="5" t="str">
        <v>中国</v>
      </c>
      <c r="E208" s="5" t="str">
        <v>北京</v>
      </c>
      <c r="F208" s="5" t="str">
        <v>美国</v>
      </c>
      <c r="G208" s="5" t="str">
        <v>商务</v>
      </c>
      <c r="H208" s="5" t="str">
        <v>已预约</v>
      </c>
      <c r="I208" s="34">
        <v>1184</v>
      </c>
      <c r="J208" s="33"/>
      <c r="K208" s="33"/>
      <c r="L208" s="2">
        <v>300</v>
      </c>
      <c r="M208" s="36">
        <v>0</v>
      </c>
      <c r="N208" s="33"/>
      <c r="O208" s="33"/>
      <c r="P208" s="36">
        <v>0</v>
      </c>
      <c r="Q208" s="33"/>
      <c r="R208" s="2">
        <f>M208*1.06</f>
      </c>
      <c r="S208" s="2">
        <f>I208+L208+R208</f>
      </c>
      <c r="T208" s="2">
        <f>I208+(L208+R208)*1.06</f>
      </c>
      <c r="U208" s="2">
        <f>(R208+L208)*0.06</f>
      </c>
      <c r="V208" s="2">
        <f>T208-U208</f>
      </c>
      <c r="W208" s="1">
        <f>I208</f>
      </c>
      <c r="X208" s="2">
        <f>(R208+L208)*1.06</f>
      </c>
      <c r="Y208" s="2">
        <f>P208</f>
      </c>
      <c r="Z208" s="34">
        <v>60</v>
      </c>
      <c r="AA208" s="2">
        <f>(L208+R208)-Y208-Z208</f>
      </c>
      <c r="AB208" s="2">
        <f>AA208/2</f>
      </c>
      <c r="AC208" s="2">
        <f>AA208/2</f>
      </c>
    </row>
    <row r="209">
      <c r="A209" s="1">
        <v>207</v>
      </c>
      <c r="B209" s="35" t="str">
        <v>四道-温翔</v>
      </c>
      <c r="C209" s="5" t="str">
        <v>TV1N1612711421799829504</v>
      </c>
      <c r="D209" s="5" t="str">
        <v>中国</v>
      </c>
      <c r="E209" s="5" t="str">
        <v>北京</v>
      </c>
      <c r="F209" s="5" t="str">
        <v>美国</v>
      </c>
      <c r="G209" s="5" t="str">
        <v>商务</v>
      </c>
      <c r="H209" s="5" t="str">
        <v>已预约</v>
      </c>
      <c r="I209" s="34">
        <v>1184</v>
      </c>
      <c r="J209" s="33"/>
      <c r="K209" s="33"/>
      <c r="L209" s="2">
        <v>300</v>
      </c>
      <c r="M209" s="36">
        <v>0</v>
      </c>
      <c r="N209" s="33"/>
      <c r="O209" s="33"/>
      <c r="P209" s="36">
        <v>0</v>
      </c>
      <c r="Q209" s="33"/>
      <c r="R209" s="2">
        <f>M209*1.06</f>
      </c>
      <c r="S209" s="2">
        <f>I209+L209+R209</f>
      </c>
      <c r="T209" s="2">
        <f>I209+(L209+R209)*1.06</f>
      </c>
      <c r="U209" s="2">
        <f>(R209+L209)*0.06</f>
      </c>
      <c r="V209" s="2">
        <f>T209-U209</f>
      </c>
      <c r="W209" s="1">
        <f>I209</f>
      </c>
      <c r="X209" s="2">
        <f>(R209+L209)*1.06</f>
      </c>
      <c r="Y209" s="2">
        <f>P209</f>
      </c>
      <c r="Z209" s="34">
        <v>60</v>
      </c>
      <c r="AA209" s="2">
        <f>(L209+R209)-Y209-Z209</f>
      </c>
      <c r="AB209" s="2">
        <f>AA209/2</f>
      </c>
      <c r="AC209" s="2">
        <f>AA209/2</f>
      </c>
    </row>
    <row r="210">
      <c r="A210" s="1">
        <v>208</v>
      </c>
      <c r="B210" s="35" t="str">
        <v>张军广</v>
      </c>
      <c r="C210" s="5" t="str">
        <v>TV1N1612390669787521024</v>
      </c>
      <c r="D210" s="5" t="str">
        <v>中国</v>
      </c>
      <c r="E210" s="5" t="str">
        <v>北京</v>
      </c>
      <c r="F210" s="5" t="str">
        <v>美国</v>
      </c>
      <c r="G210" s="5" t="str">
        <v>商务</v>
      </c>
      <c r="H210" s="5" t="str">
        <v>已预约</v>
      </c>
      <c r="I210" s="34">
        <v>1184</v>
      </c>
      <c r="J210" s="33"/>
      <c r="K210" s="33"/>
      <c r="L210" s="2">
        <v>300</v>
      </c>
      <c r="M210" s="36">
        <v>0</v>
      </c>
      <c r="N210" s="33"/>
      <c r="O210" s="33"/>
      <c r="P210" s="36">
        <v>0</v>
      </c>
      <c r="Q210" s="33"/>
      <c r="R210" s="2">
        <f>M210*1.06</f>
      </c>
      <c r="S210" s="2">
        <f>I210+L210+R210</f>
      </c>
      <c r="T210" s="2">
        <f>I210+(L210+R210)*1.06</f>
      </c>
      <c r="U210" s="2">
        <f>(R210+L210)*0.06</f>
      </c>
      <c r="V210" s="2">
        <f>T210-U210</f>
      </c>
      <c r="W210" s="1">
        <f>I210</f>
      </c>
      <c r="X210" s="2">
        <f>(R210+L210)*1.06</f>
      </c>
      <c r="Y210" s="2">
        <f>P210</f>
      </c>
      <c r="Z210" s="34">
        <v>60</v>
      </c>
      <c r="AA210" s="2">
        <f>(L210+R210)-Y210-Z210</f>
      </c>
      <c r="AB210" s="2">
        <f>AA210/2</f>
      </c>
      <c r="AC210" s="2">
        <f>AA210/2</f>
      </c>
    </row>
    <row r="211">
      <c r="A211" s="1">
        <v>209</v>
      </c>
      <c r="B211" s="35" t="str">
        <v>李莞琳</v>
      </c>
      <c r="C211" s="5" t="str">
        <v>TV1N1612433821005275136</v>
      </c>
      <c r="D211" s="5" t="str">
        <v>中国</v>
      </c>
      <c r="E211" s="5" t="str">
        <v>北京</v>
      </c>
      <c r="F211" s="5" t="str">
        <v>美国</v>
      </c>
      <c r="G211" s="5" t="str">
        <v>商务</v>
      </c>
      <c r="H211" s="5" t="str">
        <v>已预约</v>
      </c>
      <c r="I211" s="34">
        <v>1184</v>
      </c>
      <c r="J211" s="33"/>
      <c r="K211" s="33"/>
      <c r="L211" s="2">
        <v>300</v>
      </c>
      <c r="M211" s="36">
        <v>0</v>
      </c>
      <c r="N211" s="33"/>
      <c r="O211" s="33"/>
      <c r="P211" s="36">
        <v>0</v>
      </c>
      <c r="Q211" s="33"/>
      <c r="R211" s="2">
        <f>M211*1.06</f>
      </c>
      <c r="S211" s="2">
        <f>I211+L211+R211</f>
      </c>
      <c r="T211" s="2">
        <f>I211+(L211+R211)*1.06</f>
      </c>
      <c r="U211" s="2">
        <f>(R211+L211)*0.06</f>
      </c>
      <c r="V211" s="2">
        <f>T211-U211</f>
      </c>
      <c r="W211" s="1">
        <f>I211</f>
      </c>
      <c r="X211" s="2">
        <f>(R211+L211)*1.06</f>
      </c>
      <c r="Y211" s="2">
        <f>P211</f>
      </c>
      <c r="Z211" s="34">
        <v>60</v>
      </c>
      <c r="AA211" s="2">
        <f>(L211+R211)-Y211-Z211</f>
      </c>
      <c r="AB211" s="2">
        <f>AA211/2</f>
      </c>
      <c r="AC211" s="2">
        <f>AA211/2</f>
      </c>
    </row>
    <row r="212">
      <c r="A212" s="1">
        <v>210</v>
      </c>
      <c r="B212" s="35" t="str">
        <v>苏丹霞</v>
      </c>
      <c r="C212" s="5" t="str">
        <v>TV1N1610128896153665536</v>
      </c>
      <c r="D212" s="5" t="str">
        <v>中国</v>
      </c>
      <c r="E212" s="5" t="str">
        <v>北京</v>
      </c>
      <c r="F212" s="5" t="str">
        <v>美国</v>
      </c>
      <c r="G212" s="5" t="str">
        <v>商务</v>
      </c>
      <c r="H212" s="5" t="str">
        <v>已预约</v>
      </c>
      <c r="I212" s="34">
        <v>1184</v>
      </c>
      <c r="J212" s="33"/>
      <c r="K212" s="33"/>
      <c r="L212" s="2">
        <v>300</v>
      </c>
      <c r="M212" s="36">
        <v>0</v>
      </c>
      <c r="N212" s="33"/>
      <c r="O212" s="33"/>
      <c r="P212" s="36">
        <v>0</v>
      </c>
      <c r="Q212" s="33"/>
      <c r="R212" s="2">
        <f>M212*1.06</f>
      </c>
      <c r="S212" s="2">
        <f>I212+L212+R212</f>
      </c>
      <c r="T212" s="2">
        <f>I212+(L212+R212)*1.06</f>
      </c>
      <c r="U212" s="2">
        <f>(R212+L212)*0.06</f>
      </c>
      <c r="V212" s="2">
        <f>T212-U212</f>
      </c>
      <c r="W212" s="1">
        <f>I212</f>
      </c>
      <c r="X212" s="2">
        <f>(R212+L212)*1.06</f>
      </c>
      <c r="Y212" s="2">
        <f>P212</f>
      </c>
      <c r="Z212" s="34">
        <v>60</v>
      </c>
      <c r="AA212" s="2">
        <f>(L212+R212)-Y212-Z212</f>
      </c>
      <c r="AB212" s="2">
        <f>AA212/2</f>
      </c>
      <c r="AC212" s="2">
        <f>AA212/2</f>
      </c>
    </row>
    <row r="213">
      <c r="A213" s="1">
        <v>211</v>
      </c>
      <c r="B213" s="35" t="str">
        <v>张其池</v>
      </c>
      <c r="C213" s="5" t="str">
        <v>TV1N1613374298194026496</v>
      </c>
      <c r="D213" s="5" t="str">
        <v>中国</v>
      </c>
      <c r="E213" s="5" t="str">
        <v>北京</v>
      </c>
      <c r="F213" s="5" t="str">
        <v>美国</v>
      </c>
      <c r="G213" s="5" t="str">
        <v>商务</v>
      </c>
      <c r="H213" s="5" t="str">
        <v>已预约</v>
      </c>
      <c r="I213" s="34">
        <v>1184</v>
      </c>
      <c r="J213" s="33"/>
      <c r="K213" s="33"/>
      <c r="L213" s="2">
        <v>300</v>
      </c>
      <c r="M213" s="36">
        <v>0</v>
      </c>
      <c r="N213" s="33"/>
      <c r="O213" s="33"/>
      <c r="P213" s="36">
        <v>0</v>
      </c>
      <c r="Q213" s="33"/>
      <c r="R213" s="2">
        <f>M213*1.06</f>
      </c>
      <c r="S213" s="2">
        <f>I213+L213+R213</f>
      </c>
      <c r="T213" s="2">
        <f>I213+(L213+R213)*1.06</f>
      </c>
      <c r="U213" s="2">
        <f>(R213+L213)*0.06</f>
      </c>
      <c r="V213" s="2">
        <f>T213-U213</f>
      </c>
      <c r="W213" s="1">
        <f>I213</f>
      </c>
      <c r="X213" s="2">
        <f>(R213+L213)*1.06</f>
      </c>
      <c r="Y213" s="2">
        <f>P213</f>
      </c>
      <c r="Z213" s="34">
        <v>60</v>
      </c>
      <c r="AA213" s="2">
        <f>(L213+R213)-Y213-Z213</f>
      </c>
      <c r="AB213" s="2">
        <f>AA213/2</f>
      </c>
      <c r="AC213" s="2">
        <f>AA213/2</f>
      </c>
    </row>
    <row r="214">
      <c r="A214" s="1">
        <v>212</v>
      </c>
      <c r="B214" s="35" t="str">
        <v>陈星</v>
      </c>
      <c r="C214" s="5" t="str">
        <v>TV1N1610432764850794496</v>
      </c>
      <c r="D214" s="5" t="str">
        <v>中国</v>
      </c>
      <c r="E214" s="5" t="str">
        <v>北京</v>
      </c>
      <c r="F214" s="5" t="str">
        <v>美国</v>
      </c>
      <c r="G214" s="5" t="str">
        <v>商务</v>
      </c>
      <c r="H214" s="5" t="str">
        <v>已预约</v>
      </c>
      <c r="I214" s="34">
        <v>1184</v>
      </c>
      <c r="J214" s="33"/>
      <c r="K214" s="33"/>
      <c r="L214" s="2">
        <v>300</v>
      </c>
      <c r="M214" s="36">
        <v>0</v>
      </c>
      <c r="N214" s="33"/>
      <c r="O214" s="33"/>
      <c r="P214" s="36">
        <v>0</v>
      </c>
      <c r="Q214" s="33"/>
      <c r="R214" s="2">
        <f>M214*1.06</f>
      </c>
      <c r="S214" s="2">
        <f>I214+L214+R214</f>
      </c>
      <c r="T214" s="2">
        <f>I214+(L214+R214)*1.06</f>
      </c>
      <c r="U214" s="2">
        <f>(R214+L214)*0.06</f>
      </c>
      <c r="V214" s="2">
        <f>T214-U214</f>
      </c>
      <c r="W214" s="1">
        <f>I214</f>
      </c>
      <c r="X214" s="2">
        <f>(R214+L214)*1.06</f>
      </c>
      <c r="Y214" s="2">
        <f>P214</f>
      </c>
      <c r="Z214" s="34">
        <v>60</v>
      </c>
      <c r="AA214" s="2">
        <f>(L214+R214)-Y214-Z214</f>
      </c>
      <c r="AB214" s="2">
        <f>AA214/2</f>
      </c>
      <c r="AC214" s="2">
        <f>AA214/2</f>
      </c>
    </row>
    <row r="215">
      <c r="A215" s="1">
        <v>213</v>
      </c>
      <c r="B215" s="35" t="str">
        <v>陈西</v>
      </c>
      <c r="C215" s="5" t="str">
        <v>TV1N1613178942948622336</v>
      </c>
      <c r="D215" s="5" t="str">
        <v>中国</v>
      </c>
      <c r="E215" s="5" t="str">
        <v>北京</v>
      </c>
      <c r="F215" s="5" t="str">
        <v>美国</v>
      </c>
      <c r="G215" s="5" t="str">
        <v>商务</v>
      </c>
      <c r="H215" s="5" t="str">
        <v>已预约</v>
      </c>
      <c r="I215" s="34">
        <v>1184</v>
      </c>
      <c r="J215" s="33"/>
      <c r="K215" s="33"/>
      <c r="L215" s="2">
        <v>300</v>
      </c>
      <c r="M215" s="36">
        <v>0</v>
      </c>
      <c r="N215" s="33"/>
      <c r="O215" s="33"/>
      <c r="P215" s="36">
        <v>0</v>
      </c>
      <c r="Q215" s="33"/>
      <c r="R215" s="2">
        <f>M215*1.06</f>
      </c>
      <c r="S215" s="2">
        <f>I215+L215+R215</f>
      </c>
      <c r="T215" s="2">
        <f>I215+(L215+R215)*1.06</f>
      </c>
      <c r="U215" s="2">
        <f>(R215+L215)*0.06</f>
      </c>
      <c r="V215" s="2">
        <f>T215-U215</f>
      </c>
      <c r="W215" s="1">
        <f>I215</f>
      </c>
      <c r="X215" s="2">
        <f>(R215+L215)*1.06</f>
      </c>
      <c r="Y215" s="2">
        <f>P215</f>
      </c>
      <c r="Z215" s="34">
        <v>60</v>
      </c>
      <c r="AA215" s="2">
        <f>(L215+R215)-Y215-Z215</f>
      </c>
      <c r="AB215" s="2">
        <f>AA215/2</f>
      </c>
      <c r="AC215" s="2">
        <f>AA215/2</f>
      </c>
    </row>
    <row r="216">
      <c r="A216" s="1">
        <v>214</v>
      </c>
      <c r="B216" s="35" t="str">
        <v>王祥庆</v>
      </c>
      <c r="C216" s="5" t="str">
        <v>TV1N1615913387221102592</v>
      </c>
      <c r="D216" s="5" t="str">
        <v>中国</v>
      </c>
      <c r="E216" s="5" t="str">
        <v>北京</v>
      </c>
      <c r="F216" s="5" t="str">
        <v>美国</v>
      </c>
      <c r="G216" s="5" t="str">
        <v>商务</v>
      </c>
      <c r="H216" s="5" t="str">
        <v>已预约</v>
      </c>
      <c r="I216" s="34">
        <v>1184</v>
      </c>
      <c r="J216" s="33"/>
      <c r="K216" s="33"/>
      <c r="L216" s="2">
        <v>300</v>
      </c>
      <c r="M216" s="36">
        <v>0</v>
      </c>
      <c r="N216" s="33"/>
      <c r="O216" s="33"/>
      <c r="P216" s="36">
        <v>0</v>
      </c>
      <c r="Q216" s="33"/>
      <c r="R216" s="2">
        <f>M216*1.06</f>
      </c>
      <c r="S216" s="2">
        <f>I216+L216+R216</f>
      </c>
      <c r="T216" s="2">
        <f>I216+(L216+R216)*1.06</f>
      </c>
      <c r="U216" s="2">
        <f>(R216+L216)*0.06</f>
      </c>
      <c r="V216" s="2">
        <f>T216-U216</f>
      </c>
      <c r="W216" s="1">
        <f>I216</f>
      </c>
      <c r="X216" s="2">
        <f>(R216+L216)*1.06</f>
      </c>
      <c r="Y216" s="2">
        <f>P216</f>
      </c>
      <c r="Z216" s="34">
        <v>60</v>
      </c>
      <c r="AA216" s="2">
        <f>(L216+R216)-Y216-Z216</f>
      </c>
      <c r="AB216" s="2">
        <f>AA216/2</f>
      </c>
      <c r="AC216" s="2">
        <f>AA216/2</f>
      </c>
    </row>
    <row r="217">
      <c r="A217" s="1">
        <v>215</v>
      </c>
      <c r="B217" s="35" t="str">
        <v>王宏凯</v>
      </c>
      <c r="C217" s="5" t="str">
        <v>TV1N1607691137451139072</v>
      </c>
      <c r="D217" s="5" t="str">
        <v>中国</v>
      </c>
      <c r="E217" s="5" t="str">
        <v>北京</v>
      </c>
      <c r="F217" s="5" t="str">
        <v>美国</v>
      </c>
      <c r="G217" s="5" t="str">
        <v>商务</v>
      </c>
      <c r="H217" s="5" t="str">
        <v>已预约</v>
      </c>
      <c r="I217" s="34">
        <v>1184</v>
      </c>
      <c r="J217" s="33"/>
      <c r="K217" s="33"/>
      <c r="L217" s="2">
        <v>300</v>
      </c>
      <c r="M217" s="36">
        <v>0</v>
      </c>
      <c r="N217" s="33"/>
      <c r="O217" s="33"/>
      <c r="P217" s="36">
        <v>0</v>
      </c>
      <c r="Q217" s="33"/>
      <c r="R217" s="2">
        <f>M217*1.06</f>
      </c>
      <c r="S217" s="2">
        <f>I217+L217+R217</f>
      </c>
      <c r="T217" s="2">
        <f>I217+(L217+R217)*1.06</f>
      </c>
      <c r="U217" s="2">
        <f>(R217+L217)*0.06</f>
      </c>
      <c r="V217" s="2">
        <f>T217-U217</f>
      </c>
      <c r="W217" s="1">
        <f>I217</f>
      </c>
      <c r="X217" s="2">
        <f>(R217+L217)*1.06</f>
      </c>
      <c r="Y217" s="2">
        <f>P217</f>
      </c>
      <c r="Z217" s="34">
        <v>60</v>
      </c>
      <c r="AA217" s="2">
        <f>(L217+R217)-Y217-Z217</f>
      </c>
      <c r="AB217" s="2">
        <f>AA217/2</f>
      </c>
      <c r="AC217" s="2">
        <f>AA217/2</f>
      </c>
    </row>
    <row r="218">
      <c r="A218" s="1">
        <v>216</v>
      </c>
      <c r="B218" s="35" t="str">
        <v>钟轶霖</v>
      </c>
      <c r="C218" s="5" t="str">
        <v>TV1N1611299033468870656</v>
      </c>
      <c r="D218" s="5" t="str">
        <v>中国</v>
      </c>
      <c r="E218" s="5" t="str">
        <v>北京</v>
      </c>
      <c r="F218" s="5" t="str">
        <v>美国</v>
      </c>
      <c r="G218" s="5" t="str">
        <v>商务</v>
      </c>
      <c r="H218" s="5" t="str">
        <v>已预约</v>
      </c>
      <c r="I218" s="34">
        <v>1184</v>
      </c>
      <c r="J218" s="33"/>
      <c r="K218" s="33"/>
      <c r="L218" s="2">
        <v>300</v>
      </c>
      <c r="M218" s="36">
        <v>0</v>
      </c>
      <c r="N218" s="33"/>
      <c r="O218" s="33"/>
      <c r="P218" s="36">
        <v>0</v>
      </c>
      <c r="Q218" s="33"/>
      <c r="R218" s="2">
        <f>M218*1.06</f>
      </c>
      <c r="S218" s="2">
        <f>I218+L218+R218</f>
      </c>
      <c r="T218" s="2">
        <f>I218+(L218+R218)*1.06</f>
      </c>
      <c r="U218" s="2">
        <f>(R218+L218)*0.06</f>
      </c>
      <c r="V218" s="2">
        <f>T218-U218</f>
      </c>
      <c r="W218" s="1">
        <f>I218</f>
      </c>
      <c r="X218" s="2">
        <f>(R218+L218)*1.06</f>
      </c>
      <c r="Y218" s="2">
        <f>P218</f>
      </c>
      <c r="Z218" s="34">
        <v>60</v>
      </c>
      <c r="AA218" s="2">
        <f>(L218+R218)-Y218-Z218</f>
      </c>
      <c r="AB218" s="2">
        <f>AA218/2</f>
      </c>
      <c r="AC218" s="2">
        <f>AA218/2</f>
      </c>
    </row>
    <row r="219">
      <c r="A219" s="1">
        <v>217</v>
      </c>
      <c r="B219" s="35" t="str">
        <v>韩欣宇</v>
      </c>
      <c r="C219" s="5" t="str">
        <v>TV1N1613776246583828480</v>
      </c>
      <c r="D219" s="5" t="str">
        <v>中国</v>
      </c>
      <c r="E219" s="5" t="str">
        <v>北京</v>
      </c>
      <c r="F219" s="5" t="str">
        <v>美国</v>
      </c>
      <c r="G219" s="5" t="str">
        <v>商务</v>
      </c>
      <c r="H219" s="5" t="str">
        <v>已预约</v>
      </c>
      <c r="I219" s="34">
        <v>1184</v>
      </c>
      <c r="J219" s="33"/>
      <c r="K219" s="33"/>
      <c r="L219" s="2">
        <v>300</v>
      </c>
      <c r="M219" s="36">
        <v>0</v>
      </c>
      <c r="N219" s="33"/>
      <c r="O219" s="33"/>
      <c r="P219" s="36">
        <v>0</v>
      </c>
      <c r="Q219" s="33"/>
      <c r="R219" s="2">
        <f>M219*1.06</f>
      </c>
      <c r="S219" s="2">
        <f>I219+L219+R219</f>
      </c>
      <c r="T219" s="2">
        <f>I219+(L219+R219)*1.06</f>
      </c>
      <c r="U219" s="2">
        <f>(R219+L219)*0.06</f>
      </c>
      <c r="V219" s="2">
        <f>T219-U219</f>
      </c>
      <c r="W219" s="1">
        <f>I219</f>
      </c>
      <c r="X219" s="2">
        <f>(R219+L219)*1.06</f>
      </c>
      <c r="Y219" s="2">
        <f>P219</f>
      </c>
      <c r="Z219" s="34">
        <v>60</v>
      </c>
      <c r="AA219" s="2">
        <f>(L219+R219)-Y219-Z219</f>
      </c>
      <c r="AB219" s="2">
        <f>AA219/2</f>
      </c>
      <c r="AC219" s="2">
        <f>AA219/2</f>
      </c>
    </row>
    <row r="220">
      <c r="A220" s="1">
        <v>218</v>
      </c>
      <c r="B220" s="35" t="str">
        <v>富斯陆</v>
      </c>
      <c r="C220" s="5" t="str">
        <v>TV1N1613456176401797120</v>
      </c>
      <c r="D220" s="5" t="str">
        <v>中国</v>
      </c>
      <c r="E220" s="5" t="str">
        <v>北京</v>
      </c>
      <c r="F220" s="5" t="str">
        <v>美国</v>
      </c>
      <c r="G220" s="5" t="str">
        <v>商务</v>
      </c>
      <c r="H220" s="5" t="str">
        <v>已预约</v>
      </c>
      <c r="I220" s="34">
        <v>1184</v>
      </c>
      <c r="J220" s="33"/>
      <c r="K220" s="33"/>
      <c r="L220" s="2">
        <v>300</v>
      </c>
      <c r="M220" s="36">
        <v>0</v>
      </c>
      <c r="N220" s="33"/>
      <c r="O220" s="33"/>
      <c r="P220" s="36">
        <v>0</v>
      </c>
      <c r="Q220" s="33"/>
      <c r="R220" s="2">
        <f>M220*1.06</f>
      </c>
      <c r="S220" s="2">
        <f>I220+L220+R220</f>
      </c>
      <c r="T220" s="2">
        <f>I220+(L220+R220)*1.06</f>
      </c>
      <c r="U220" s="2">
        <f>(R220+L220)*0.06</f>
      </c>
      <c r="V220" s="2">
        <f>T220-U220</f>
      </c>
      <c r="W220" s="1">
        <f>I220</f>
      </c>
      <c r="X220" s="2">
        <f>(R220+L220)*1.06</f>
      </c>
      <c r="Y220" s="2">
        <f>P220</f>
      </c>
      <c r="Z220" s="34">
        <v>60</v>
      </c>
      <c r="AA220" s="2">
        <f>(L220+R220)-Y220-Z220</f>
      </c>
      <c r="AB220" s="2">
        <f>AA220/2</f>
      </c>
      <c r="AC220" s="2">
        <f>AA220/2</f>
      </c>
    </row>
    <row r="221">
      <c r="A221" s="1">
        <v>219</v>
      </c>
      <c r="B221" s="35" t="str">
        <v>李子文</v>
      </c>
      <c r="C221" s="5" t="str">
        <v>TV1N1613370419641413632</v>
      </c>
      <c r="D221" s="5" t="str">
        <v>中国</v>
      </c>
      <c r="E221" s="5" t="str">
        <v>北京</v>
      </c>
      <c r="F221" s="5" t="str">
        <v>美国</v>
      </c>
      <c r="G221" s="5" t="str">
        <v>商务</v>
      </c>
      <c r="H221" s="5" t="str">
        <v>已预约</v>
      </c>
      <c r="I221" s="34">
        <v>1184</v>
      </c>
      <c r="J221" s="33"/>
      <c r="K221" s="33"/>
      <c r="L221" s="2">
        <v>300</v>
      </c>
      <c r="M221" s="36">
        <v>0</v>
      </c>
      <c r="N221" s="33"/>
      <c r="O221" s="33"/>
      <c r="P221" s="36">
        <v>0</v>
      </c>
      <c r="Q221" s="33"/>
      <c r="R221" s="2">
        <f>M221*1.06</f>
      </c>
      <c r="S221" s="2">
        <f>I221+L221+R221</f>
      </c>
      <c r="T221" s="2">
        <f>I221+(L221+R221)*1.06</f>
      </c>
      <c r="U221" s="2">
        <f>(R221+L221)*0.06</f>
      </c>
      <c r="V221" s="2">
        <f>T221-U221</f>
      </c>
      <c r="W221" s="1">
        <f>I221</f>
      </c>
      <c r="X221" s="2">
        <f>(R221+L221)*1.06</f>
      </c>
      <c r="Y221" s="2">
        <f>P221</f>
      </c>
      <c r="Z221" s="34">
        <v>60</v>
      </c>
      <c r="AA221" s="2">
        <f>(L221+R221)-Y221-Z221</f>
      </c>
      <c r="AB221" s="2">
        <f>AA221/2</f>
      </c>
      <c r="AC221" s="2">
        <f>AA221/2</f>
      </c>
    </row>
    <row r="222">
      <c r="A222" s="1">
        <v>220</v>
      </c>
      <c r="B222" s="35" t="str">
        <v>董玉洁</v>
      </c>
      <c r="C222" s="5" t="str">
        <v>TV1N1610583234689097728</v>
      </c>
      <c r="D222" s="5" t="str">
        <v>中国</v>
      </c>
      <c r="E222" s="5" t="str">
        <v>北京</v>
      </c>
      <c r="F222" s="5" t="str">
        <v>美国</v>
      </c>
      <c r="G222" s="5" t="str">
        <v>商务</v>
      </c>
      <c r="H222" s="5" t="str">
        <v>已预约</v>
      </c>
      <c r="I222" s="34">
        <v>1184</v>
      </c>
      <c r="J222" s="33"/>
      <c r="K222" s="33"/>
      <c r="L222" s="2">
        <v>300</v>
      </c>
      <c r="M222" s="36">
        <v>0</v>
      </c>
      <c r="N222" s="33"/>
      <c r="O222" s="33"/>
      <c r="P222" s="36">
        <v>0</v>
      </c>
      <c r="Q222" s="33"/>
      <c r="R222" s="2">
        <f>M222*1.06</f>
      </c>
      <c r="S222" s="2">
        <f>I222+L222+R222</f>
      </c>
      <c r="T222" s="2">
        <f>I222+(L222+R222)*1.06</f>
      </c>
      <c r="U222" s="2">
        <f>(R222+L222)*0.06</f>
      </c>
      <c r="V222" s="2">
        <f>T222-U222</f>
      </c>
      <c r="W222" s="1">
        <f>I222</f>
      </c>
      <c r="X222" s="2">
        <f>(R222+L222)*1.06</f>
      </c>
      <c r="Y222" s="2">
        <f>P222</f>
      </c>
      <c r="Z222" s="34">
        <v>60</v>
      </c>
      <c r="AA222" s="2">
        <f>(L222+R222)-Y222-Z222</f>
      </c>
      <c r="AB222" s="2">
        <f>AA222/2</f>
      </c>
      <c r="AC222" s="2">
        <f>AA222/2</f>
      </c>
    </row>
    <row r="223">
      <c r="A223" s="1">
        <v>221</v>
      </c>
      <c r="B223" s="35" t="str">
        <v>魏君</v>
      </c>
      <c r="C223" s="5" t="str">
        <v>TV1N1610542757843570688</v>
      </c>
      <c r="D223" s="5" t="str">
        <v>中国</v>
      </c>
      <c r="E223" s="5" t="str">
        <v>北京</v>
      </c>
      <c r="F223" s="5" t="str">
        <v>新加坡</v>
      </c>
      <c r="G223" s="5" t="str">
        <v>商务</v>
      </c>
      <c r="H223" s="5" t="str">
        <v>已出签</v>
      </c>
      <c r="I223" s="34">
        <v>156.656</v>
      </c>
      <c r="J223" s="33"/>
      <c r="K223" s="33">
        <v>17</v>
      </c>
      <c r="L223" s="36">
        <v>146</v>
      </c>
      <c r="M223" s="36">
        <v>0</v>
      </c>
      <c r="N223" s="33"/>
      <c r="O223" s="33"/>
      <c r="P223" s="36">
        <v>0</v>
      </c>
      <c r="Q223" s="33"/>
      <c r="R223" s="2">
        <f>M223*1.06</f>
      </c>
      <c r="S223" s="2">
        <f>I223+L223+R223</f>
      </c>
      <c r="T223" s="2">
        <f>I223+(L223+R223)*1.06</f>
      </c>
      <c r="U223" s="2">
        <f>(R223+L223)*0.06</f>
      </c>
      <c r="V223" s="2">
        <f>T223-U223</f>
      </c>
      <c r="W223" s="1">
        <f>I223</f>
      </c>
      <c r="X223" s="2">
        <f>(R223+L223)*1.06</f>
      </c>
      <c r="Y223" s="2">
        <f>P223</f>
      </c>
      <c r="Z223" s="2">
        <f>200-I223</f>
      </c>
      <c r="AA223" s="2">
        <f>(L223+R223)-Y223-Z223</f>
      </c>
      <c r="AB223" s="2">
        <f>AA223/2</f>
      </c>
      <c r="AC223" s="2">
        <f>AA223/2</f>
      </c>
    </row>
    <row r="224">
      <c r="A224" s="1">
        <v>222</v>
      </c>
      <c r="B224" s="35" t="str">
        <v>巨燕文</v>
      </c>
      <c r="C224" s="5" t="str">
        <v>TV1N1605549556120047616</v>
      </c>
      <c r="D224" s="5" t="str">
        <v>中国</v>
      </c>
      <c r="E224" s="5" t="str">
        <v>北京</v>
      </c>
      <c r="F224" s="5" t="str">
        <v>新加坡</v>
      </c>
      <c r="G224" s="5" t="str">
        <v>商务</v>
      </c>
      <c r="H224" s="5" t="str">
        <v>已出签</v>
      </c>
      <c r="I224" s="34">
        <v>156.656</v>
      </c>
      <c r="J224" s="33"/>
      <c r="K224" s="33">
        <v>17</v>
      </c>
      <c r="L224" s="36">
        <v>146</v>
      </c>
      <c r="M224" s="36">
        <v>0</v>
      </c>
      <c r="N224" s="33"/>
      <c r="O224" s="33"/>
      <c r="P224" s="36">
        <v>0</v>
      </c>
      <c r="Q224" s="33"/>
      <c r="R224" s="2">
        <f>M224*1.06</f>
      </c>
      <c r="S224" s="2">
        <f>I224+L224+R224</f>
      </c>
      <c r="T224" s="2">
        <f>I224+(L224+R224)*1.06</f>
      </c>
      <c r="U224" s="2">
        <f>(R224+L224)*0.06</f>
      </c>
      <c r="V224" s="2">
        <f>T224-U224</f>
      </c>
      <c r="W224" s="1">
        <f>I224</f>
      </c>
      <c r="X224" s="2">
        <f>(R224+L224)*1.06</f>
      </c>
      <c r="Y224" s="2">
        <f>P224</f>
      </c>
      <c r="Z224" s="2">
        <f>200-I224</f>
      </c>
      <c r="AA224" s="2">
        <f>(L224+R224)-Y224-Z224</f>
      </c>
      <c r="AB224" s="2">
        <f>AA224/2</f>
      </c>
      <c r="AC224" s="2">
        <f>AA224/2</f>
      </c>
    </row>
    <row r="225">
      <c r="A225" s="1">
        <v>223</v>
      </c>
      <c r="B225" s="35" t="str">
        <v>宋晓纯</v>
      </c>
      <c r="C225" s="5" t="str">
        <v>TV1N1612771191978160128</v>
      </c>
      <c r="D225" s="5" t="str">
        <v>中国</v>
      </c>
      <c r="E225" s="5" t="str">
        <v>北京</v>
      </c>
      <c r="F225" s="5" t="str">
        <v>新加坡</v>
      </c>
      <c r="G225" s="5" t="str">
        <v>商务</v>
      </c>
      <c r="H225" s="5" t="str">
        <v>已出签</v>
      </c>
      <c r="I225" s="34">
        <v>156.25</v>
      </c>
      <c r="J225" s="33"/>
      <c r="K225" s="33">
        <v>16</v>
      </c>
      <c r="L225" s="2">
        <v>146</v>
      </c>
      <c r="M225" s="36">
        <v>0</v>
      </c>
      <c r="N225" s="33"/>
      <c r="O225" s="33"/>
      <c r="P225" s="36">
        <v>0</v>
      </c>
      <c r="Q225" s="33"/>
      <c r="R225" s="2">
        <f>M225*1.06</f>
      </c>
      <c r="S225" s="2">
        <f>I225+L225+R225</f>
      </c>
      <c r="T225" s="2">
        <f>I225+(L225+R225)*1.06</f>
      </c>
      <c r="U225" s="2">
        <f>(R225+L225)*0.06</f>
      </c>
      <c r="V225" s="2">
        <f>T225-U225</f>
      </c>
      <c r="W225" s="1">
        <f>I225</f>
      </c>
      <c r="X225" s="2">
        <f>(R225+L225)*1.06</f>
      </c>
      <c r="Y225" s="2">
        <f>P225</f>
      </c>
      <c r="Z225" s="2">
        <f>200-I225</f>
      </c>
      <c r="AA225" s="2">
        <f>(L225+R225)-Y225-Z225</f>
      </c>
      <c r="AB225" s="2">
        <f>AA225/2</f>
      </c>
      <c r="AC225" s="2">
        <f>AA225/2</f>
      </c>
    </row>
    <row r="226">
      <c r="A226" s="1">
        <v>224</v>
      </c>
      <c r="B226" s="35" t="str">
        <v>王嘉琪</v>
      </c>
      <c r="C226" s="5" t="str">
        <v>TV1N1612668970427027456</v>
      </c>
      <c r="D226" s="5" t="str">
        <v>中国</v>
      </c>
      <c r="E226" s="5" t="str">
        <v>北京</v>
      </c>
      <c r="F226" s="5" t="str">
        <v>新加坡</v>
      </c>
      <c r="G226" s="5" t="str">
        <v>商务</v>
      </c>
      <c r="H226" s="5" t="str">
        <v>已出签</v>
      </c>
      <c r="I226" s="34">
        <v>156.926</v>
      </c>
      <c r="J226" s="33"/>
      <c r="K226" s="33">
        <v>19</v>
      </c>
      <c r="L226" s="2">
        <v>146</v>
      </c>
      <c r="M226" s="36">
        <v>0</v>
      </c>
      <c r="N226" s="33"/>
      <c r="O226" s="33"/>
      <c r="P226" s="36">
        <v>0</v>
      </c>
      <c r="Q226" s="33"/>
      <c r="R226" s="2">
        <f>M226*1.06</f>
      </c>
      <c r="S226" s="2">
        <f>I226+L226+R226</f>
      </c>
      <c r="T226" s="2">
        <f>I226+(L226+R226)*1.06</f>
      </c>
      <c r="U226" s="2">
        <f>(R226+L226)*0.06</f>
      </c>
      <c r="V226" s="2">
        <f>T226-U226</f>
      </c>
      <c r="W226" s="1">
        <f>I226</f>
      </c>
      <c r="X226" s="2">
        <f>(R226+L226)*1.06</f>
      </c>
      <c r="Y226" s="2">
        <f>P226</f>
      </c>
      <c r="Z226" s="2">
        <f>200-I226</f>
      </c>
      <c r="AA226" s="2">
        <f>(L226+R226)-Y226-Z226</f>
      </c>
      <c r="AB226" s="2">
        <f>AA226/2</f>
      </c>
      <c r="AC226" s="2">
        <f>AA226/2</f>
      </c>
    </row>
    <row r="227">
      <c r="A227" s="1">
        <v>225</v>
      </c>
      <c r="B227" s="35" t="str">
        <v>靳萌萌</v>
      </c>
      <c r="C227" s="5" t="str">
        <v>TV1N1614822705114566656</v>
      </c>
      <c r="D227" s="5" t="str">
        <v>中国</v>
      </c>
      <c r="E227" s="5" t="str">
        <v>北京</v>
      </c>
      <c r="F227" s="5" t="str">
        <v>新加坡</v>
      </c>
      <c r="G227" s="5" t="str">
        <v>商务</v>
      </c>
      <c r="H227" s="5" t="str">
        <v>已出签</v>
      </c>
      <c r="I227" s="34">
        <v>156.926</v>
      </c>
      <c r="J227" s="33"/>
      <c r="K227" s="33">
        <v>19</v>
      </c>
      <c r="L227" s="2">
        <v>146</v>
      </c>
      <c r="M227" s="36">
        <v>0</v>
      </c>
      <c r="N227" s="33"/>
      <c r="O227" s="33"/>
      <c r="P227" s="36">
        <v>0</v>
      </c>
      <c r="Q227" s="33"/>
      <c r="R227" s="2">
        <f>M227*1.06</f>
      </c>
      <c r="S227" s="2">
        <f>I227+L227+R227</f>
      </c>
      <c r="T227" s="2">
        <f>I227+(L227+R227)*1.06</f>
      </c>
      <c r="U227" s="2">
        <f>(R227+L227)*0.06</f>
      </c>
      <c r="V227" s="2">
        <f>T227-U227</f>
      </c>
      <c r="W227" s="1">
        <f>I227</f>
      </c>
      <c r="X227" s="2">
        <f>(R227+L227)*1.06</f>
      </c>
      <c r="Y227" s="2">
        <f>P227</f>
      </c>
      <c r="Z227" s="2">
        <f>200-I227</f>
      </c>
      <c r="AA227" s="2">
        <f>(L227+R227)-Y227-Z227</f>
      </c>
      <c r="AB227" s="2">
        <f>AA227/2</f>
      </c>
      <c r="AC227" s="2">
        <f>AA227/2</f>
      </c>
    </row>
    <row r="228">
      <c r="A228" s="1">
        <v>226</v>
      </c>
      <c r="B228" s="35" t="str">
        <v>王怡</v>
      </c>
      <c r="C228" s="5" t="str">
        <v>TV1N1588171643883057152</v>
      </c>
      <c r="D228" s="5" t="str">
        <v>中国</v>
      </c>
      <c r="E228" s="5" t="str">
        <v>北京</v>
      </c>
      <c r="F228" s="5" t="str">
        <v>新加坡</v>
      </c>
      <c r="G228" s="5" t="str">
        <v>商务</v>
      </c>
      <c r="H228" s="5" t="str">
        <v>已出签</v>
      </c>
      <c r="I228" s="34">
        <v>156.926</v>
      </c>
      <c r="J228" s="33"/>
      <c r="K228" s="33">
        <v>19</v>
      </c>
      <c r="L228" s="36">
        <v>146</v>
      </c>
      <c r="M228" s="36">
        <v>0</v>
      </c>
      <c r="N228" s="33"/>
      <c r="O228" s="33"/>
      <c r="P228" s="36">
        <v>0</v>
      </c>
      <c r="Q228" s="33"/>
      <c r="R228" s="2">
        <f>M228*1.06</f>
      </c>
      <c r="S228" s="2">
        <f>I228+L228+R228</f>
      </c>
      <c r="T228" s="2">
        <f>I228+(L228+R228)*1.06</f>
      </c>
      <c r="U228" s="2">
        <f>(R228+L228)*0.06</f>
      </c>
      <c r="V228" s="2">
        <f>T228-U228</f>
      </c>
      <c r="W228" s="1">
        <f>I228</f>
      </c>
      <c r="X228" s="2">
        <f>(R228+L228)*1.06</f>
      </c>
      <c r="Y228" s="2">
        <f>P228</f>
      </c>
      <c r="Z228" s="2">
        <f>200-I228</f>
      </c>
      <c r="AA228" s="2">
        <f>(L228+R228)-Y228-Z228</f>
      </c>
      <c r="AB228" s="2">
        <f>AA228/2</f>
      </c>
      <c r="AC228" s="2">
        <f>AA228/2</f>
      </c>
    </row>
    <row r="229">
      <c r="A229" s="1">
        <v>227</v>
      </c>
      <c r="B229" s="35" t="str">
        <v>何文洁</v>
      </c>
      <c r="C229" s="5" t="str">
        <v>TV1N1607257316926812160</v>
      </c>
      <c r="D229" s="5" t="str">
        <v>中国</v>
      </c>
      <c r="E229" s="5" t="str">
        <v>北京</v>
      </c>
      <c r="F229" s="5" t="str">
        <v>新加坡</v>
      </c>
      <c r="G229" s="5" t="str">
        <v>商务</v>
      </c>
      <c r="H229" s="5" t="str">
        <v>已出签</v>
      </c>
      <c r="I229" s="34">
        <v>156.926</v>
      </c>
      <c r="J229" s="33"/>
      <c r="K229" s="33">
        <v>19</v>
      </c>
      <c r="L229" s="36">
        <v>146</v>
      </c>
      <c r="M229" s="36">
        <v>0</v>
      </c>
      <c r="N229" s="33"/>
      <c r="O229" s="33"/>
      <c r="P229" s="36">
        <v>0</v>
      </c>
      <c r="Q229" s="33"/>
      <c r="R229" s="2">
        <f>M229*1.06</f>
      </c>
      <c r="S229" s="2">
        <f>I229+L229+R229</f>
      </c>
      <c r="T229" s="2">
        <f>I229+(L229+R229)*1.06</f>
      </c>
      <c r="U229" s="2">
        <f>(R229+L229)*0.06</f>
      </c>
      <c r="V229" s="2">
        <f>T229-U229</f>
      </c>
      <c r="W229" s="1">
        <f>I229</f>
      </c>
      <c r="X229" s="2">
        <f>(R229+L229)*1.06</f>
      </c>
      <c r="Y229" s="2">
        <f>P229</f>
      </c>
      <c r="Z229" s="2">
        <f>200-I229</f>
      </c>
      <c r="AA229" s="2">
        <f>(L229+R229)-Y229-Z229</f>
      </c>
      <c r="AB229" s="2">
        <f>AA229/2</f>
      </c>
      <c r="AC229" s="2">
        <f>AA229/2</f>
      </c>
    </row>
    <row r="230">
      <c r="A230" s="1">
        <v>228</v>
      </c>
      <c r="B230" s="35" t="str">
        <v>邵保杰</v>
      </c>
      <c r="C230" s="5" t="str">
        <v>TV1N1613002108533567488</v>
      </c>
      <c r="D230" s="5" t="str">
        <v>中国</v>
      </c>
      <c r="E230" s="5" t="str">
        <v>上海</v>
      </c>
      <c r="F230" s="5" t="str">
        <v>英国</v>
      </c>
      <c r="G230" s="5" t="str">
        <v>商务</v>
      </c>
      <c r="H230" s="5" t="str">
        <v>已预约</v>
      </c>
      <c r="I230" s="34">
        <v>854</v>
      </c>
      <c r="J230" s="33"/>
      <c r="K230" s="33"/>
      <c r="L230" s="2">
        <v>400</v>
      </c>
      <c r="M230" s="36">
        <v>92</v>
      </c>
      <c r="N230" s="37" t="str">
        <v>快递费</v>
      </c>
      <c r="O230" s="33"/>
      <c r="P230" s="36">
        <v>92</v>
      </c>
      <c r="Q230" s="33"/>
      <c r="R230" s="2">
        <f>M230*1.06</f>
      </c>
      <c r="S230" s="2">
        <f>I230+L230+R230</f>
      </c>
      <c r="T230" s="2">
        <f>I230+(L230+R230)*1.06</f>
      </c>
      <c r="U230" s="2">
        <f>(R230+L230)*0.06</f>
      </c>
      <c r="V230" s="2">
        <f>T230-U230</f>
      </c>
      <c r="W230" s="1">
        <f>I230</f>
      </c>
      <c r="X230" s="2">
        <f>(R230+L230)*1.06</f>
      </c>
      <c r="Y230" s="2">
        <f>P230</f>
      </c>
      <c r="Z230" s="34">
        <v>60</v>
      </c>
      <c r="AA230" s="2">
        <f>(L230+R230)-Y230-Z230</f>
      </c>
      <c r="AB230" s="2">
        <f>AA230/2</f>
      </c>
      <c r="AC230" s="2">
        <f>AA230/2</f>
      </c>
    </row>
    <row r="231">
      <c r="A231" s="1">
        <v>229</v>
      </c>
      <c r="B231" s="35" t="str">
        <v>康君慧</v>
      </c>
      <c r="C231" s="5" t="str">
        <v>TV1N1613094091532742656</v>
      </c>
      <c r="D231" s="5" t="str">
        <v>中国</v>
      </c>
      <c r="E231" s="5" t="str">
        <v>上海</v>
      </c>
      <c r="F231" s="5" t="str">
        <v>英国</v>
      </c>
      <c r="G231" s="5" t="str">
        <v>商务</v>
      </c>
      <c r="H231" s="5" t="str">
        <v>已预约</v>
      </c>
      <c r="I231" s="34">
        <v>854</v>
      </c>
      <c r="J231" s="33"/>
      <c r="K231" s="33"/>
      <c r="L231" s="2">
        <v>400</v>
      </c>
      <c r="M231" s="36">
        <v>667</v>
      </c>
      <c r="N231" s="37" t="str">
        <v>快递费+借护照</v>
      </c>
      <c r="O231" s="33"/>
      <c r="P231" s="36">
        <v>667</v>
      </c>
      <c r="Q231" s="33"/>
      <c r="R231" s="2">
        <f>M231*1.06</f>
      </c>
      <c r="S231" s="2">
        <f>I231+L231+R231</f>
      </c>
      <c r="T231" s="2">
        <f>I231+(L231+R231)*1.06</f>
      </c>
      <c r="U231" s="2">
        <f>(R231+L231)*0.06</f>
      </c>
      <c r="V231" s="2">
        <f>T231-U231</f>
      </c>
      <c r="W231" s="1">
        <f>I231</f>
      </c>
      <c r="X231" s="2">
        <f>(R231+L231)*1.06</f>
      </c>
      <c r="Y231" s="2">
        <f>P231</f>
      </c>
      <c r="Z231" s="34">
        <v>60</v>
      </c>
      <c r="AA231" s="2">
        <f>(L231+R231)-Y231-Z231</f>
      </c>
      <c r="AB231" s="2">
        <f>AA231/2</f>
      </c>
      <c r="AC231" s="2">
        <f>AA231/2</f>
      </c>
    </row>
    <row r="232">
      <c r="A232" s="1">
        <v>230</v>
      </c>
      <c r="B232" s="35" t="str">
        <v>米雪霁</v>
      </c>
      <c r="C232" s="5" t="str">
        <v>TV1N1605835903082819584</v>
      </c>
      <c r="D232" s="5" t="str">
        <v>中国</v>
      </c>
      <c r="E232" s="5" t="str">
        <v>北京</v>
      </c>
      <c r="F232" s="5" t="str">
        <v>英国</v>
      </c>
      <c r="G232" s="5" t="str">
        <v>商务</v>
      </c>
      <c r="H232" s="5" t="str">
        <v>已预约</v>
      </c>
      <c r="I232" s="34">
        <v>854</v>
      </c>
      <c r="J232" s="33"/>
      <c r="K232" s="33"/>
      <c r="L232" s="2">
        <v>400</v>
      </c>
      <c r="M232" s="36">
        <v>667</v>
      </c>
      <c r="N232" s="37" t="str">
        <v>快递费+借护照</v>
      </c>
      <c r="O232" s="33"/>
      <c r="P232" s="36">
        <v>667</v>
      </c>
      <c r="Q232" s="33"/>
      <c r="R232" s="2">
        <f>M232*1.06</f>
      </c>
      <c r="S232" s="2">
        <f>I232+L232+R232</f>
      </c>
      <c r="T232" s="2">
        <f>I232+(L232+R232)*1.06</f>
      </c>
      <c r="U232" s="2">
        <f>(R232+L232)*0.06</f>
      </c>
      <c r="V232" s="2">
        <f>T232-U232</f>
      </c>
      <c r="W232" s="1">
        <f>I232</f>
      </c>
      <c r="X232" s="2">
        <f>(R232+L232)*1.06</f>
      </c>
      <c r="Y232" s="2">
        <f>P232</f>
      </c>
      <c r="Z232" s="34">
        <v>60</v>
      </c>
      <c r="AA232" s="2">
        <f>(L232+R232)-Y232-Z232</f>
      </c>
      <c r="AB232" s="2">
        <f>AA232/2</f>
      </c>
      <c r="AC232" s="2">
        <f>AA232/2</f>
      </c>
    </row>
    <row r="233">
      <c r="A233" s="1">
        <v>231</v>
      </c>
      <c r="B233" s="35" t="str">
        <v>何庆边</v>
      </c>
      <c r="C233" s="5" t="str">
        <v>TV1N1603236889270915072</v>
      </c>
      <c r="D233" s="5" t="str">
        <v>中国</v>
      </c>
      <c r="E233" s="5" t="str">
        <v>广州</v>
      </c>
      <c r="F233" s="5" t="str">
        <v>英国</v>
      </c>
      <c r="G233" s="5" t="str">
        <v>商务</v>
      </c>
      <c r="H233" s="5" t="str">
        <v>已预约</v>
      </c>
      <c r="I233" s="34">
        <v>854</v>
      </c>
      <c r="J233" s="33"/>
      <c r="K233" s="33"/>
      <c r="L233" s="2">
        <v>400</v>
      </c>
      <c r="M233" s="36">
        <v>8255</v>
      </c>
      <c r="N233" s="37" t="str">
        <v>24小时加急</v>
      </c>
      <c r="O233" s="33"/>
      <c r="P233" s="36">
        <v>8255</v>
      </c>
      <c r="Q233" s="33"/>
      <c r="R233" s="2">
        <f>M233*1.06</f>
      </c>
      <c r="S233" s="2">
        <f>I233+L233+R233</f>
      </c>
      <c r="T233" s="2">
        <f>I233+(L233+R233)*1.06</f>
      </c>
      <c r="U233" s="2">
        <f>(R233+L233)*0.06</f>
      </c>
      <c r="V233" s="2">
        <f>T233-U233</f>
      </c>
      <c r="W233" s="1">
        <f>I233</f>
      </c>
      <c r="X233" s="2">
        <f>(R233+L233)*1.06</f>
      </c>
      <c r="Y233" s="2">
        <f>P233</f>
      </c>
      <c r="Z233" s="34">
        <v>60</v>
      </c>
      <c r="AA233" s="2">
        <f>(L233+R233)-Y233-Z233</f>
      </c>
      <c r="AB233" s="2">
        <f>AA233/2</f>
      </c>
      <c r="AC233" s="2">
        <f>AA233/2</f>
      </c>
    </row>
    <row r="234">
      <c r="A234" s="1">
        <v>232</v>
      </c>
      <c r="B234" s="35" t="str">
        <v>张旭阳</v>
      </c>
      <c r="C234" s="5" t="str" xml:space="preserve">
        <v> TV1N1612287805836779520</v>
      </c>
      <c r="D234" s="5" t="str">
        <v>中国</v>
      </c>
      <c r="E234" s="5" t="str">
        <v>上海</v>
      </c>
      <c r="F234" s="5" t="str">
        <v>英国</v>
      </c>
      <c r="G234" s="5" t="str">
        <v>商务</v>
      </c>
      <c r="H234" s="5" t="str">
        <v>已预约</v>
      </c>
      <c r="I234" s="34">
        <v>854</v>
      </c>
      <c r="J234" s="33"/>
      <c r="K234" s="33"/>
      <c r="L234" s="2">
        <v>400</v>
      </c>
      <c r="M234" s="36">
        <v>575</v>
      </c>
      <c r="N234" s="37" t="str">
        <v>借护照</v>
      </c>
      <c r="O234" s="33"/>
      <c r="P234" s="36">
        <v>575</v>
      </c>
      <c r="Q234" s="33"/>
      <c r="R234" s="2">
        <f>M234*1.06</f>
      </c>
      <c r="S234" s="2">
        <f>I234+L234+R234</f>
      </c>
      <c r="T234" s="2">
        <f>I234+(L234+R234)*1.06</f>
      </c>
      <c r="U234" s="2">
        <f>(R234+L234)*0.06</f>
      </c>
      <c r="V234" s="2">
        <f>T234-U234</f>
      </c>
      <c r="W234" s="1">
        <f>I234</f>
      </c>
      <c r="X234" s="2">
        <f>(R234+L234)*1.06</f>
      </c>
      <c r="Y234" s="2">
        <f>P234</f>
      </c>
      <c r="Z234" s="34">
        <v>60</v>
      </c>
      <c r="AA234" s="2">
        <f>(L234+R234)-Y234-Z234</f>
      </c>
      <c r="AB234" s="2">
        <f>AA234/2</f>
      </c>
      <c r="AC234" s="2">
        <f>AA234/2</f>
      </c>
    </row>
    <row r="235">
      <c r="A235" s="1">
        <v>233</v>
      </c>
      <c r="B235" s="35" t="str">
        <v>王月伟</v>
      </c>
      <c r="C235" s="5" t="str">
        <v>TV1N1610509348865798144</v>
      </c>
      <c r="D235" s="5" t="str">
        <v>中国</v>
      </c>
      <c r="E235" s="5" t="str">
        <v>北京</v>
      </c>
      <c r="F235" s="5" t="str">
        <v>英国</v>
      </c>
      <c r="G235" s="5" t="str">
        <v>商务</v>
      </c>
      <c r="H235" s="5" t="str">
        <v>已预约</v>
      </c>
      <c r="I235" s="34">
        <v>854</v>
      </c>
      <c r="J235" s="33"/>
      <c r="K235" s="33"/>
      <c r="L235" s="2">
        <v>400</v>
      </c>
      <c r="M235" s="36">
        <v>0</v>
      </c>
      <c r="N235" s="33"/>
      <c r="O235" s="33"/>
      <c r="P235" s="36">
        <v>0</v>
      </c>
      <c r="Q235" s="33"/>
      <c r="R235" s="2">
        <f>M235*1.06</f>
      </c>
      <c r="S235" s="2">
        <f>I235+L235+R235</f>
      </c>
      <c r="T235" s="2">
        <f>I235+(L235+R235)*1.06</f>
      </c>
      <c r="U235" s="2">
        <f>(R235+L235)*0.06</f>
      </c>
      <c r="V235" s="2">
        <f>T235-U235</f>
      </c>
      <c r="W235" s="1">
        <f>I235</f>
      </c>
      <c r="X235" s="2">
        <f>(R235+L235)*1.06</f>
      </c>
      <c r="Y235" s="2">
        <f>P235</f>
      </c>
      <c r="Z235" s="34">
        <v>60</v>
      </c>
      <c r="AA235" s="2">
        <f>(L235+R235)-Y235-Z235</f>
      </c>
      <c r="AB235" s="2">
        <f>AA235/2</f>
      </c>
      <c r="AC235" s="2">
        <f>AA235/2</f>
      </c>
    </row>
    <row r="236">
      <c r="A236" s="1">
        <v>234</v>
      </c>
      <c r="B236" s="35" t="str">
        <v>王志远</v>
      </c>
      <c r="C236" s="5" t="str">
        <v>TV1N1603363334152650752</v>
      </c>
      <c r="D236" s="5" t="str">
        <v>中国</v>
      </c>
      <c r="E236" s="5" t="str">
        <v>广州</v>
      </c>
      <c r="F236" s="5" t="str">
        <v>英国</v>
      </c>
      <c r="G236" s="5" t="str">
        <v>商务</v>
      </c>
      <c r="H236" s="5" t="str">
        <v>已预约</v>
      </c>
      <c r="I236" s="34">
        <v>854</v>
      </c>
      <c r="J236" s="33"/>
      <c r="K236" s="33"/>
      <c r="L236" s="2">
        <v>400</v>
      </c>
      <c r="M236" s="36">
        <v>8355</v>
      </c>
      <c r="N236" s="37" t="str">
        <v>24小时加急</v>
      </c>
      <c r="O236" s="33"/>
      <c r="P236" s="36">
        <v>8355</v>
      </c>
      <c r="Q236" s="33"/>
      <c r="R236" s="2">
        <f>M236*1.06</f>
      </c>
      <c r="S236" s="2">
        <f>I236+L236+R236</f>
      </c>
      <c r="T236" s="2">
        <f>I236+(L236+R236)*1.06</f>
      </c>
      <c r="U236" s="2">
        <f>(R236+L236)*0.06</f>
      </c>
      <c r="V236" s="2">
        <f>T236-U236</f>
      </c>
      <c r="W236" s="1">
        <f>I236</f>
      </c>
      <c r="X236" s="2">
        <f>(R236+L236)*1.06</f>
      </c>
      <c r="Y236" s="2">
        <f>P236</f>
      </c>
      <c r="Z236" s="34">
        <v>60</v>
      </c>
      <c r="AA236" s="2">
        <f>(L236+R236)-Y236-Z236</f>
      </c>
      <c r="AB236" s="2">
        <f>AA236/2</f>
      </c>
      <c r="AC236" s="2">
        <f>AA236/2</f>
      </c>
    </row>
    <row r="237">
      <c r="A237" s="1">
        <v>235</v>
      </c>
      <c r="B237" s="35" t="str">
        <v>祝超</v>
      </c>
      <c r="C237" s="5" t="str">
        <v>TV1N1611532014477316096</v>
      </c>
      <c r="D237" s="5" t="str">
        <v>中国</v>
      </c>
      <c r="E237" s="5" t="str">
        <v>上海</v>
      </c>
      <c r="F237" s="5" t="str">
        <v>英国</v>
      </c>
      <c r="G237" s="5" t="str">
        <v>商务</v>
      </c>
      <c r="H237" s="5" t="str">
        <v>已预约</v>
      </c>
      <c r="I237" s="34">
        <v>854</v>
      </c>
      <c r="J237" s="33"/>
      <c r="K237" s="33"/>
      <c r="L237" s="2">
        <v>400</v>
      </c>
      <c r="M237" s="36">
        <v>667</v>
      </c>
      <c r="N237" s="37" t="str">
        <v>快递费+借护照</v>
      </c>
      <c r="O237" s="33"/>
      <c r="P237" s="36">
        <v>667</v>
      </c>
      <c r="Q237" s="33"/>
      <c r="R237" s="2">
        <f>M237*1.06</f>
      </c>
      <c r="S237" s="2">
        <f>I237+L237+R237</f>
      </c>
      <c r="T237" s="2">
        <f>I237+(L237+R237)*1.06</f>
      </c>
      <c r="U237" s="2">
        <f>(R237+L237)*0.06</f>
      </c>
      <c r="V237" s="2">
        <f>T237-U237</f>
      </c>
      <c r="W237" s="1">
        <f>I237</f>
      </c>
      <c r="X237" s="2">
        <f>(R237+L237)*1.06</f>
      </c>
      <c r="Y237" s="2">
        <f>P237</f>
      </c>
      <c r="Z237" s="34">
        <v>60</v>
      </c>
      <c r="AA237" s="2">
        <f>(L237+R237)-Y237-Z237</f>
      </c>
      <c r="AB237" s="2">
        <f>AA237/2</f>
      </c>
      <c r="AC237" s="2">
        <f>AA237/2</f>
      </c>
    </row>
    <row r="238">
      <c r="A238" s="1">
        <v>236</v>
      </c>
      <c r="B238" s="35" t="str">
        <v>何莉</v>
      </c>
      <c r="C238" s="5" t="str">
        <v>TV1N1602925711827320832</v>
      </c>
      <c r="D238" s="5" t="str">
        <v>中国</v>
      </c>
      <c r="E238" s="5" t="str">
        <v>深圳</v>
      </c>
      <c r="F238" s="5" t="str">
        <v>英国</v>
      </c>
      <c r="G238" s="5" t="str">
        <v>商务</v>
      </c>
      <c r="H238" s="5" t="str">
        <v>已预约</v>
      </c>
      <c r="I238" s="34">
        <v>854</v>
      </c>
      <c r="J238" s="33"/>
      <c r="K238" s="33"/>
      <c r="L238" s="2">
        <v>400</v>
      </c>
      <c r="M238" s="36">
        <v>667</v>
      </c>
      <c r="N238" s="37" t="str">
        <v>快递费+借护照</v>
      </c>
      <c r="O238" s="33"/>
      <c r="P238" s="36">
        <v>667</v>
      </c>
      <c r="Q238" s="33"/>
      <c r="R238" s="2">
        <f>M238*1.06</f>
      </c>
      <c r="S238" s="2">
        <f>I238+L238+R238</f>
      </c>
      <c r="T238" s="2">
        <f>I238+(L238+R238)*1.06</f>
      </c>
      <c r="U238" s="2">
        <f>(R238+L238)*0.06</f>
      </c>
      <c r="V238" s="2">
        <f>T238-U238</f>
      </c>
      <c r="W238" s="1">
        <f>I238</f>
      </c>
      <c r="X238" s="2">
        <f>(R238+L238)*1.06</f>
      </c>
      <c r="Y238" s="2">
        <f>P238</f>
      </c>
      <c r="Z238" s="34">
        <v>60</v>
      </c>
      <c r="AA238" s="2">
        <f>(L238+R238)-Y238-Z238</f>
      </c>
      <c r="AB238" s="2">
        <f>AA238/2</f>
      </c>
      <c r="AC238" s="2">
        <f>AA238/2</f>
      </c>
    </row>
    <row r="239">
      <c r="A239" s="1">
        <v>237</v>
      </c>
      <c r="B239" s="35" t="str">
        <v>刘伟</v>
      </c>
      <c r="C239" s="5" t="str">
        <v>TV1N1605485561174425600</v>
      </c>
      <c r="D239" s="5" t="str">
        <v>中国</v>
      </c>
      <c r="E239" s="5" t="str">
        <v>北京</v>
      </c>
      <c r="F239" s="5" t="str">
        <v>西班牙</v>
      </c>
      <c r="G239" s="5" t="str">
        <v>商务</v>
      </c>
      <c r="H239" s="5" t="str">
        <v>受理中</v>
      </c>
      <c r="I239" s="34">
        <v>594</v>
      </c>
      <c r="J239" s="33"/>
      <c r="K239" s="33"/>
      <c r="L239" s="36">
        <v>300</v>
      </c>
      <c r="M239" s="36">
        <v>875</v>
      </c>
      <c r="N239" s="37" t="str">
        <v>加急号700+签证中心服务费175</v>
      </c>
      <c r="O239" s="33"/>
      <c r="P239" s="36">
        <v>775</v>
      </c>
      <c r="Q239" s="33"/>
      <c r="R239" s="2">
        <f>M239*1.06</f>
      </c>
      <c r="S239" s="2">
        <f>I239+L239+R239</f>
      </c>
      <c r="T239" s="2">
        <f>I239+(L239+R239)*1.06</f>
      </c>
      <c r="U239" s="2">
        <f>(R239+L239)*0.06</f>
      </c>
      <c r="V239" s="2">
        <f>T239-U239</f>
      </c>
      <c r="W239" s="1">
        <f>I239</f>
      </c>
      <c r="X239" s="2">
        <f>(R239+L239)*1.06</f>
      </c>
      <c r="Y239" s="2">
        <f>P239</f>
      </c>
      <c r="Z239" s="34">
        <v>60</v>
      </c>
      <c r="AA239" s="2">
        <f>(L239+R239)-Y239-Z239</f>
      </c>
      <c r="AB239" s="2">
        <f>AA239/2</f>
      </c>
      <c r="AC239" s="2">
        <f>AA239/2</f>
      </c>
    </row>
    <row r="240">
      <c r="A240" s="1">
        <v>238</v>
      </c>
      <c r="B240" s="35" t="str">
        <v>姜琢琳</v>
      </c>
      <c r="C240" s="5" t="str">
        <v>TV1N1613026887206412288</v>
      </c>
      <c r="D240" s="5" t="str">
        <v>中国</v>
      </c>
      <c r="E240" s="5" t="str">
        <v>北京</v>
      </c>
      <c r="F240" s="5" t="str">
        <v>西班牙</v>
      </c>
      <c r="G240" s="5" t="str">
        <v>商务</v>
      </c>
      <c r="H240" s="5" t="str">
        <v>受理中</v>
      </c>
      <c r="I240" s="34">
        <v>594</v>
      </c>
      <c r="J240" s="33"/>
      <c r="K240" s="33"/>
      <c r="L240" s="36">
        <v>300</v>
      </c>
      <c r="M240" s="36">
        <v>875</v>
      </c>
      <c r="N240" s="37" t="str">
        <v>加急号700+签证中心服务费175</v>
      </c>
      <c r="O240" s="33"/>
      <c r="P240" s="36">
        <v>775</v>
      </c>
      <c r="Q240" s="33"/>
      <c r="R240" s="2">
        <f>M240*1.06</f>
      </c>
      <c r="S240" s="2">
        <f>I240+L240+R240</f>
      </c>
      <c r="T240" s="2">
        <f>I240+(L240+R240)*1.06</f>
      </c>
      <c r="U240" s="2">
        <f>(R240+L240)*0.06</f>
      </c>
      <c r="V240" s="2">
        <f>T240-U240</f>
      </c>
      <c r="W240" s="1">
        <f>I240</f>
      </c>
      <c r="X240" s="2">
        <f>(R240+L240)*1.06</f>
      </c>
      <c r="Y240" s="2">
        <f>P240</f>
      </c>
      <c r="Z240" s="34">
        <v>60</v>
      </c>
      <c r="AA240" s="2">
        <f>(L240+R240)-Y240-Z240</f>
      </c>
      <c r="AB240" s="2">
        <f>AA240/2</f>
      </c>
      <c r="AC240" s="2">
        <f>AA240/2</f>
      </c>
    </row>
    <row r="241">
      <c r="A241" s="1">
        <v>239</v>
      </c>
      <c r="B241" s="35" t="str">
        <v>李洋</v>
      </c>
      <c r="C241" s="5" t="str">
        <v>TV1N1604763219598741504</v>
      </c>
      <c r="D241" s="5" t="str">
        <v>中国</v>
      </c>
      <c r="E241" s="5" t="str">
        <v>北京</v>
      </c>
      <c r="F241" s="5" t="str">
        <v>西班牙</v>
      </c>
      <c r="G241" s="5" t="str">
        <v>商务</v>
      </c>
      <c r="H241" s="5" t="str">
        <v>受理中</v>
      </c>
      <c r="I241" s="34">
        <v>594</v>
      </c>
      <c r="J241" s="33"/>
      <c r="K241" s="33"/>
      <c r="L241" s="36">
        <v>300</v>
      </c>
      <c r="M241" s="36">
        <v>875</v>
      </c>
      <c r="N241" s="37" t="str">
        <v>加急号700+签证中心服务费175</v>
      </c>
      <c r="O241" s="33"/>
      <c r="P241" s="36">
        <v>775</v>
      </c>
      <c r="Q241" s="33"/>
      <c r="R241" s="2">
        <f>M241*1.06</f>
      </c>
      <c r="S241" s="2">
        <f>I241+L241+R241</f>
      </c>
      <c r="T241" s="2">
        <f>I241+(L241+R241)*1.06</f>
      </c>
      <c r="U241" s="2">
        <f>(R241+L241)*0.06</f>
      </c>
      <c r="V241" s="2">
        <f>T241-U241</f>
      </c>
      <c r="W241" s="1">
        <f>I241</f>
      </c>
      <c r="X241" s="2">
        <f>(R241+L241)*1.06</f>
      </c>
      <c r="Y241" s="2">
        <f>P241</f>
      </c>
      <c r="Z241" s="34">
        <v>60</v>
      </c>
      <c r="AA241" s="2">
        <f>(L241+R241)-Y241-Z241</f>
      </c>
      <c r="AB241" s="2">
        <f>AA241/2</f>
      </c>
      <c r="AC241" s="2">
        <f>AA241/2</f>
      </c>
    </row>
    <row r="242">
      <c r="A242" s="1">
        <v>240</v>
      </c>
      <c r="B242" s="35" t="str">
        <v>牛丽鹏</v>
      </c>
      <c r="C242" s="51" t="str">
        <v>TV1N1613491492563283968</v>
      </c>
      <c r="D242" s="5" t="str">
        <v>中国</v>
      </c>
      <c r="E242" s="5" t="str">
        <v>北京</v>
      </c>
      <c r="F242" s="5" t="str">
        <v>西班牙</v>
      </c>
      <c r="G242" s="5" t="str">
        <v>商务</v>
      </c>
      <c r="H242" s="5" t="str">
        <v>受理中</v>
      </c>
      <c r="I242" s="34">
        <v>594</v>
      </c>
      <c r="J242" s="33"/>
      <c r="K242" s="33"/>
      <c r="L242" s="36">
        <v>300</v>
      </c>
      <c r="M242" s="36">
        <v>875</v>
      </c>
      <c r="N242" s="37" t="str">
        <v>加急号700+签证中心服务费175</v>
      </c>
      <c r="O242" s="33"/>
      <c r="P242" s="36">
        <v>775</v>
      </c>
      <c r="Q242" s="33"/>
      <c r="R242" s="2">
        <f>M242*1.06</f>
      </c>
      <c r="S242" s="2">
        <f>I242+L242+R242</f>
      </c>
      <c r="T242" s="2">
        <f>I242+(L242+R242)*1.06</f>
      </c>
      <c r="U242" s="2">
        <f>(R242+L242)*0.06</f>
      </c>
      <c r="V242" s="2">
        <f>T242-U242</f>
      </c>
      <c r="W242" s="1">
        <f>I242</f>
      </c>
      <c r="X242" s="2">
        <f>(R242+L242)*1.06</f>
      </c>
      <c r="Y242" s="2">
        <f>P242</f>
      </c>
      <c r="Z242" s="34">
        <v>60</v>
      </c>
      <c r="AA242" s="2">
        <f>(L242+R242)-Y242-Z242</f>
      </c>
      <c r="AB242" s="2">
        <f>AA242/2</f>
      </c>
      <c r="AC242" s="2">
        <f>AA242/2</f>
      </c>
    </row>
    <row r="243">
      <c r="A243" s="1">
        <v>241</v>
      </c>
      <c r="B243" s="35" t="str">
        <v>王帅</v>
      </c>
      <c r="C243" s="5" t="str">
        <v>TV1N1614814834616352768</v>
      </c>
      <c r="D243" s="5" t="str">
        <v>中国</v>
      </c>
      <c r="E243" s="5" t="str">
        <v>北京</v>
      </c>
      <c r="F243" s="5" t="str">
        <v>美国</v>
      </c>
      <c r="G243" s="5" t="str">
        <v>商务</v>
      </c>
      <c r="H243" s="5" t="str">
        <v>已预约</v>
      </c>
      <c r="I243" s="34">
        <v>1184</v>
      </c>
      <c r="J243" s="33"/>
      <c r="K243" s="33"/>
      <c r="L243" s="2">
        <v>300</v>
      </c>
      <c r="M243" s="36">
        <v>0</v>
      </c>
      <c r="N243" s="33"/>
      <c r="O243" s="33"/>
      <c r="P243" s="36">
        <v>0</v>
      </c>
      <c r="Q243" s="33"/>
      <c r="R243" s="2">
        <f>M243*1.06</f>
      </c>
      <c r="S243" s="2">
        <f>I243+L243+R243</f>
      </c>
      <c r="T243" s="2">
        <f>I243+(L243+R243)*1.06</f>
      </c>
      <c r="U243" s="2">
        <f>(R243+L243)*0.06</f>
      </c>
      <c r="V243" s="2">
        <f>T243-U243</f>
      </c>
      <c r="W243" s="1">
        <f>I243</f>
      </c>
      <c r="X243" s="2">
        <f>(R243+L243)*1.06</f>
      </c>
      <c r="Y243" s="2">
        <f>P243</f>
      </c>
      <c r="Z243" s="34">
        <v>60</v>
      </c>
      <c r="AA243" s="2">
        <f>(L243+R243)-Y243-Z243</f>
      </c>
      <c r="AB243" s="2">
        <f>AA243/2</f>
      </c>
      <c r="AC243" s="2">
        <f>AA243/2</f>
      </c>
    </row>
    <row r="244">
      <c r="A244" s="1">
        <v>242</v>
      </c>
      <c r="B244" s="35" t="str">
        <v>HELEN-陈海伦</v>
      </c>
      <c r="C244" s="5" t="str">
        <v>TV1N1611299030599983104</v>
      </c>
      <c r="D244" s="5" t="str">
        <v>中国</v>
      </c>
      <c r="E244" s="5" t="str">
        <v>北京</v>
      </c>
      <c r="F244" s="5" t="str">
        <v>美国</v>
      </c>
      <c r="G244" s="5" t="str">
        <v>商务</v>
      </c>
      <c r="H244" s="5" t="str">
        <v>已预约</v>
      </c>
      <c r="I244" s="34">
        <v>1184</v>
      </c>
      <c r="J244" s="33"/>
      <c r="K244" s="33"/>
      <c r="L244" s="2">
        <v>300</v>
      </c>
      <c r="M244" s="36">
        <v>0</v>
      </c>
      <c r="N244" s="33"/>
      <c r="O244" s="33"/>
      <c r="P244" s="36">
        <v>0</v>
      </c>
      <c r="Q244" s="33"/>
      <c r="R244" s="2">
        <f>M244*1.06</f>
      </c>
      <c r="S244" s="2">
        <f>I244+L244+R244</f>
      </c>
      <c r="T244" s="2">
        <f>I244+(L244+R244)*1.06</f>
      </c>
      <c r="U244" s="2">
        <f>(R244+L244)*0.06</f>
      </c>
      <c r="V244" s="2">
        <f>T244-U244</f>
      </c>
      <c r="W244" s="1">
        <f>I244</f>
      </c>
      <c r="X244" s="2">
        <f>(R244+L244)*1.06</f>
      </c>
      <c r="Y244" s="2">
        <f>P244</f>
      </c>
      <c r="Z244" s="34">
        <v>60</v>
      </c>
      <c r="AA244" s="2">
        <f>(L244+R244)-Y244-Z244</f>
      </c>
      <c r="AB244" s="2">
        <f>AA244/2</f>
      </c>
      <c r="AC244" s="2">
        <f>AA244/2</f>
      </c>
    </row>
    <row r="245">
      <c r="A245" s="1">
        <v>243</v>
      </c>
      <c r="B245" s="35" t="str">
        <v>孙先强</v>
      </c>
      <c r="C245" s="5" t="str">
        <v>TV1N1613820256375541760</v>
      </c>
      <c r="D245" s="5" t="str">
        <v>中国</v>
      </c>
      <c r="E245" s="5" t="str">
        <v>北京</v>
      </c>
      <c r="F245" s="5" t="str">
        <v>美国</v>
      </c>
      <c r="G245" s="5" t="str">
        <v>商务</v>
      </c>
      <c r="H245" s="5" t="str">
        <v>已预约</v>
      </c>
      <c r="I245" s="34">
        <v>1184</v>
      </c>
      <c r="J245" s="33"/>
      <c r="K245" s="33"/>
      <c r="L245" s="2">
        <v>300</v>
      </c>
      <c r="M245" s="36">
        <v>0</v>
      </c>
      <c r="N245" s="33"/>
      <c r="O245" s="33"/>
      <c r="P245" s="36">
        <v>0</v>
      </c>
      <c r="Q245" s="33"/>
      <c r="R245" s="2">
        <f>M245*1.06</f>
      </c>
      <c r="S245" s="2">
        <f>I245+L245+R245</f>
      </c>
      <c r="T245" s="2">
        <f>I245+(L245+R245)*1.06</f>
      </c>
      <c r="U245" s="2">
        <f>(R245+L245)*0.06</f>
      </c>
      <c r="V245" s="2">
        <f>T245-U245</f>
      </c>
      <c r="W245" s="1">
        <f>I245</f>
      </c>
      <c r="X245" s="2">
        <f>(R245+L245)*1.06</f>
      </c>
      <c r="Y245" s="2">
        <f>P245</f>
      </c>
      <c r="Z245" s="34">
        <v>60</v>
      </c>
      <c r="AA245" s="2">
        <f>(L245+R245)-Y245-Z245</f>
      </c>
      <c r="AB245" s="2">
        <f>AA245/2</f>
      </c>
      <c r="AC245" s="2">
        <f>AA245/2</f>
      </c>
    </row>
    <row r="246">
      <c r="A246" s="1">
        <v>244</v>
      </c>
      <c r="B246" s="35" t="str">
        <v>万发东</v>
      </c>
      <c r="C246" s="5" t="str">
        <v>TV1N1613535301728657408</v>
      </c>
      <c r="D246" s="5" t="str">
        <v>中国</v>
      </c>
      <c r="E246" s="5" t="str">
        <v>北京</v>
      </c>
      <c r="F246" s="5" t="str">
        <v>美国</v>
      </c>
      <c r="G246" s="5" t="str">
        <v>商务</v>
      </c>
      <c r="H246" s="5" t="str">
        <v>已预约</v>
      </c>
      <c r="I246" s="34">
        <v>1184</v>
      </c>
      <c r="J246" s="33"/>
      <c r="K246" s="33"/>
      <c r="L246" s="2">
        <v>300</v>
      </c>
      <c r="M246" s="36">
        <v>0</v>
      </c>
      <c r="N246" s="33"/>
      <c r="O246" s="33"/>
      <c r="P246" s="36">
        <v>0</v>
      </c>
      <c r="Q246" s="33"/>
      <c r="R246" s="2">
        <f>M246*1.06</f>
      </c>
      <c r="S246" s="2">
        <f>I246+L246+R246</f>
      </c>
      <c r="T246" s="2">
        <f>I246+(L246+R246)*1.06</f>
      </c>
      <c r="U246" s="2">
        <f>(R246+L246)*0.06</f>
      </c>
      <c r="V246" s="2">
        <f>T246-U246</f>
      </c>
      <c r="W246" s="1">
        <f>I246</f>
      </c>
      <c r="X246" s="2">
        <f>(R246+L246)*1.06</f>
      </c>
      <c r="Y246" s="2">
        <f>P246</f>
      </c>
      <c r="Z246" s="34">
        <v>60</v>
      </c>
      <c r="AA246" s="2">
        <f>(L246+R246)-Y246-Z246</f>
      </c>
      <c r="AB246" s="2">
        <f>AA246/2</f>
      </c>
      <c r="AC246" s="2">
        <f>AA246/2</f>
      </c>
    </row>
    <row r="247">
      <c r="A247" s="1">
        <v>245</v>
      </c>
      <c r="B247" s="35" t="str">
        <v>贾传庆</v>
      </c>
      <c r="C247" s="5" t="str">
        <v>TV1N1601849379689250816</v>
      </c>
      <c r="D247" s="5" t="str">
        <v>中国</v>
      </c>
      <c r="E247" s="5" t="str">
        <v>北京</v>
      </c>
      <c r="F247" s="5" t="str">
        <v>美国</v>
      </c>
      <c r="G247" s="5" t="str">
        <v>商务</v>
      </c>
      <c r="H247" s="5" t="str">
        <v>已预约</v>
      </c>
      <c r="I247" s="34">
        <v>1184</v>
      </c>
      <c r="J247" s="33"/>
      <c r="K247" s="33"/>
      <c r="L247" s="2">
        <v>300</v>
      </c>
      <c r="M247" s="36">
        <v>0</v>
      </c>
      <c r="N247" s="33"/>
      <c r="O247" s="33"/>
      <c r="P247" s="36">
        <v>0</v>
      </c>
      <c r="Q247" s="33"/>
      <c r="R247" s="2">
        <f>M247*1.06</f>
      </c>
      <c r="S247" s="2">
        <f>I247+L247+R247</f>
      </c>
      <c r="T247" s="2">
        <f>I247+(L247+R247)*1.06</f>
      </c>
      <c r="U247" s="2">
        <f>(R247+L247)*0.06</f>
      </c>
      <c r="V247" s="2">
        <f>T247-U247</f>
      </c>
      <c r="W247" s="1">
        <f>I247</f>
      </c>
      <c r="X247" s="2">
        <f>(R247+L247)*1.06</f>
      </c>
      <c r="Y247" s="2">
        <f>P247</f>
      </c>
      <c r="Z247" s="34">
        <v>60</v>
      </c>
      <c r="AA247" s="2">
        <f>(L247+R247)-Y247-Z247</f>
      </c>
      <c r="AB247" s="2">
        <f>AA247/2</f>
      </c>
      <c r="AC247" s="2">
        <f>AA247/2</f>
      </c>
    </row>
    <row r="248">
      <c r="A248" s="1">
        <v>246</v>
      </c>
      <c r="B248" s="35" t="str">
        <v>何静</v>
      </c>
      <c r="C248" s="5" t="str">
        <v>TV1N1610955091061727232</v>
      </c>
      <c r="D248" s="5" t="str">
        <v>中国</v>
      </c>
      <c r="E248" s="5" t="str">
        <v>北京</v>
      </c>
      <c r="F248" s="5" t="str">
        <v>美国</v>
      </c>
      <c r="G248" s="5" t="str">
        <v>商务</v>
      </c>
      <c r="H248" s="5" t="str">
        <v>已预约</v>
      </c>
      <c r="I248" s="34">
        <v>1184</v>
      </c>
      <c r="J248" s="33"/>
      <c r="K248" s="33"/>
      <c r="L248" s="2">
        <v>300</v>
      </c>
      <c r="M248" s="36">
        <v>0</v>
      </c>
      <c r="N248" s="33"/>
      <c r="O248" s="33"/>
      <c r="P248" s="36">
        <v>0</v>
      </c>
      <c r="Q248" s="33"/>
      <c r="R248" s="2">
        <f>M248*1.06</f>
      </c>
      <c r="S248" s="2">
        <f>I248+L248+R248</f>
      </c>
      <c r="T248" s="2">
        <f>I248+(L248+R248)*1.06</f>
      </c>
      <c r="U248" s="2">
        <f>(R248+L248)*0.06</f>
      </c>
      <c r="V248" s="2">
        <f>T248-U248</f>
      </c>
      <c r="W248" s="1">
        <f>I248</f>
      </c>
      <c r="X248" s="2">
        <f>(R248+L248)*1.06</f>
      </c>
      <c r="Y248" s="2">
        <f>P248</f>
      </c>
      <c r="Z248" s="34">
        <v>60</v>
      </c>
      <c r="AA248" s="2">
        <f>(L248+R248)-Y248-Z248</f>
      </c>
      <c r="AB248" s="2">
        <f>AA248/2</f>
      </c>
      <c r="AC248" s="2">
        <f>AA248/2</f>
      </c>
    </row>
    <row r="249">
      <c r="A249" s="1">
        <v>247</v>
      </c>
      <c r="B249" s="35" t="str">
        <v>彭伟峰</v>
      </c>
      <c r="C249" s="5" t="str">
        <v>TV1N1612269372139118592</v>
      </c>
      <c r="D249" s="5" t="str">
        <v>中国</v>
      </c>
      <c r="E249" s="5" t="str">
        <v>北京</v>
      </c>
      <c r="F249" s="5" t="str">
        <v>美国</v>
      </c>
      <c r="G249" s="5" t="str">
        <v>商务</v>
      </c>
      <c r="H249" s="5" t="str">
        <v>已预约</v>
      </c>
      <c r="I249" s="34">
        <v>1184</v>
      </c>
      <c r="J249" s="33"/>
      <c r="K249" s="33"/>
      <c r="L249" s="2">
        <v>300</v>
      </c>
      <c r="M249" s="36">
        <v>0</v>
      </c>
      <c r="N249" s="33"/>
      <c r="O249" s="33"/>
      <c r="P249" s="36">
        <v>0</v>
      </c>
      <c r="Q249" s="33"/>
      <c r="R249" s="2">
        <f>M249*1.06</f>
      </c>
      <c r="S249" s="2">
        <f>I249+L249+R249</f>
      </c>
      <c r="T249" s="2">
        <f>I249+(L249+R249)*1.06</f>
      </c>
      <c r="U249" s="2">
        <f>(R249+L249)*0.06</f>
      </c>
      <c r="V249" s="2">
        <f>T249-U249</f>
      </c>
      <c r="W249" s="1">
        <f>I249</f>
      </c>
      <c r="X249" s="2">
        <f>(R249+L249)*1.06</f>
      </c>
      <c r="Y249" s="2">
        <f>P249</f>
      </c>
      <c r="Z249" s="34">
        <v>60</v>
      </c>
      <c r="AA249" s="2">
        <f>(L249+R249)-Y249-Z249</f>
      </c>
      <c r="AB249" s="2">
        <f>AA249/2</f>
      </c>
      <c r="AC249" s="2">
        <f>AA249/2</f>
      </c>
    </row>
    <row r="250">
      <c r="A250" s="1">
        <v>248</v>
      </c>
      <c r="B250" s="35" t="str">
        <v>王欢</v>
      </c>
      <c r="C250" s="5" t="str">
        <v>TV1N1603309416995397632</v>
      </c>
      <c r="D250" s="5" t="str">
        <v>中国</v>
      </c>
      <c r="E250" s="5" t="str">
        <v>北京</v>
      </c>
      <c r="F250" s="5" t="str">
        <v>美国</v>
      </c>
      <c r="G250" s="5" t="str">
        <v>商务</v>
      </c>
      <c r="H250" s="5" t="str">
        <v>已预约</v>
      </c>
      <c r="I250" s="34">
        <v>1184</v>
      </c>
      <c r="J250" s="33"/>
      <c r="K250" s="33"/>
      <c r="L250" s="2">
        <v>300</v>
      </c>
      <c r="M250" s="36">
        <v>0</v>
      </c>
      <c r="N250" s="33"/>
      <c r="O250" s="33"/>
      <c r="P250" s="36">
        <v>0</v>
      </c>
      <c r="Q250" s="33"/>
      <c r="R250" s="2">
        <f>M250*1.06</f>
      </c>
      <c r="S250" s="2">
        <f>I250+L250+R250</f>
      </c>
      <c r="T250" s="2">
        <f>I250+(L250+R250)*1.06</f>
      </c>
      <c r="U250" s="2">
        <f>(R250+L250)*0.06</f>
      </c>
      <c r="V250" s="2">
        <f>T250-U250</f>
      </c>
      <c r="W250" s="1">
        <f>I250</f>
      </c>
      <c r="X250" s="2">
        <f>(R250+L250)*1.06</f>
      </c>
      <c r="Y250" s="2">
        <f>P250</f>
      </c>
      <c r="Z250" s="34">
        <v>60</v>
      </c>
      <c r="AA250" s="2">
        <f>(L250+R250)-Y250-Z250</f>
      </c>
      <c r="AB250" s="2">
        <f>AA250/2</f>
      </c>
      <c r="AC250" s="2">
        <f>AA250/2</f>
      </c>
    </row>
    <row r="251">
      <c r="A251" s="1">
        <v>249</v>
      </c>
      <c r="B251" s="35" t="str">
        <v>丁晓军</v>
      </c>
      <c r="C251" s="5" t="str">
        <v>TV1N1613507146926362624</v>
      </c>
      <c r="D251" s="5" t="str">
        <v>中国</v>
      </c>
      <c r="E251" s="5" t="str">
        <v>北京</v>
      </c>
      <c r="F251" s="5" t="str">
        <v>美国</v>
      </c>
      <c r="G251" s="5" t="str">
        <v>商务</v>
      </c>
      <c r="H251" s="5" t="str">
        <v>已预约</v>
      </c>
      <c r="I251" s="34">
        <v>1184</v>
      </c>
      <c r="J251" s="33"/>
      <c r="K251" s="33"/>
      <c r="L251" s="2">
        <v>300</v>
      </c>
      <c r="M251" s="36">
        <v>0</v>
      </c>
      <c r="N251" s="33"/>
      <c r="O251" s="33"/>
      <c r="P251" s="36">
        <v>0</v>
      </c>
      <c r="Q251" s="33"/>
      <c r="R251" s="2">
        <f>M251*1.06</f>
      </c>
      <c r="S251" s="2">
        <f>I251+L251+R251</f>
      </c>
      <c r="T251" s="2">
        <f>I251+(L251+R251)*1.06</f>
      </c>
      <c r="U251" s="2">
        <f>(R251+L251)*0.06</f>
      </c>
      <c r="V251" s="2">
        <f>T251-U251</f>
      </c>
      <c r="W251" s="1">
        <f>I251</f>
      </c>
      <c r="X251" s="2">
        <f>(R251+L251)*1.06</f>
      </c>
      <c r="Y251" s="2">
        <f>P251</f>
      </c>
      <c r="Z251" s="34">
        <v>60</v>
      </c>
      <c r="AA251" s="2">
        <f>(L251+R251)-Y251-Z251</f>
      </c>
      <c r="AB251" s="2">
        <f>AA251/2</f>
      </c>
      <c r="AC251" s="2">
        <f>AA251/2</f>
      </c>
    </row>
    <row r="252">
      <c r="A252" s="1">
        <v>250</v>
      </c>
      <c r="B252" s="35" t="str">
        <v>王嘉琦</v>
      </c>
      <c r="C252" s="5" t="str">
        <v>TV1N1613528483984113664</v>
      </c>
      <c r="D252" s="5" t="str">
        <v>中国</v>
      </c>
      <c r="E252" s="5" t="str">
        <v>北京</v>
      </c>
      <c r="F252" s="5" t="str">
        <v>美国</v>
      </c>
      <c r="G252" s="5" t="str">
        <v>商务</v>
      </c>
      <c r="H252" s="5" t="str">
        <v>已预约</v>
      </c>
      <c r="I252" s="34">
        <v>1184</v>
      </c>
      <c r="J252" s="33"/>
      <c r="K252" s="33"/>
      <c r="L252" s="2">
        <v>300</v>
      </c>
      <c r="M252" s="36">
        <v>0</v>
      </c>
      <c r="N252" s="33"/>
      <c r="O252" s="33"/>
      <c r="P252" s="36">
        <v>0</v>
      </c>
      <c r="Q252" s="33"/>
      <c r="R252" s="2">
        <f>M252*1.06</f>
      </c>
      <c r="S252" s="2">
        <f>I252+L252+R252</f>
      </c>
      <c r="T252" s="2">
        <f>I252+(L252+R252)*1.06</f>
      </c>
      <c r="U252" s="2">
        <f>(R252+L252)*0.06</f>
      </c>
      <c r="V252" s="2">
        <f>T252-U252</f>
      </c>
      <c r="W252" s="1">
        <f>I252</f>
      </c>
      <c r="X252" s="2">
        <f>(R252+L252)*1.06</f>
      </c>
      <c r="Y252" s="2">
        <f>P252</f>
      </c>
      <c r="Z252" s="34">
        <v>60</v>
      </c>
      <c r="AA252" s="2">
        <f>(L252+R252)-Y252-Z252</f>
      </c>
      <c r="AB252" s="2">
        <f>AA252/2</f>
      </c>
      <c r="AC252" s="2">
        <f>AA252/2</f>
      </c>
    </row>
    <row customHeight="true" ht="19" r="253">
      <c r="A253" s="1">
        <v>251</v>
      </c>
      <c r="B253" s="35" t="str">
        <v>王宇欢</v>
      </c>
      <c r="C253" s="5" t="str">
        <v>TV1N1610568214437650432</v>
      </c>
      <c r="D253" s="5" t="str">
        <v>中国</v>
      </c>
      <c r="E253" s="5" t="str">
        <v>北京</v>
      </c>
      <c r="F253" s="5" t="str">
        <v>美国</v>
      </c>
      <c r="G253" s="5" t="str">
        <v>商务</v>
      </c>
      <c r="H253" s="5" t="str">
        <v>已预约</v>
      </c>
      <c r="I253" s="34">
        <v>1184</v>
      </c>
      <c r="J253" s="33"/>
      <c r="K253" s="33"/>
      <c r="L253" s="2">
        <v>300</v>
      </c>
      <c r="M253" s="36">
        <v>0</v>
      </c>
      <c r="N253" s="33"/>
      <c r="O253" s="33"/>
      <c r="P253" s="36">
        <v>0</v>
      </c>
      <c r="Q253" s="33"/>
      <c r="R253" s="2">
        <f>M253*1.06</f>
      </c>
      <c r="S253" s="2">
        <f>I253+L253+R253</f>
      </c>
      <c r="T253" s="2">
        <f>I253+(L253+R253)*1.06</f>
      </c>
      <c r="U253" s="2">
        <f>(R253+L253)*0.06</f>
      </c>
      <c r="V253" s="2">
        <f>T253-U253</f>
      </c>
      <c r="W253" s="1">
        <f>I253</f>
      </c>
      <c r="X253" s="2">
        <f>(R253+L253)*1.06</f>
      </c>
      <c r="Y253" s="2">
        <f>P253</f>
      </c>
      <c r="Z253" s="34">
        <v>60</v>
      </c>
      <c r="AA253" s="2">
        <f>(L253+R253)-Y253-Z253</f>
      </c>
      <c r="AB253" s="2">
        <f>AA253/2</f>
      </c>
      <c r="AC253" s="2">
        <f>AA253/2</f>
      </c>
    </row>
    <row customHeight="true" ht="19" r="254">
      <c r="A254" s="1">
        <v>252</v>
      </c>
      <c r="B254" s="35" t="str">
        <v>湛杨梦晓</v>
      </c>
      <c r="C254" s="5" t="str">
        <v>TV1N1613011461734936576</v>
      </c>
      <c r="D254" s="5" t="str">
        <v>中国</v>
      </c>
      <c r="E254" s="5" t="str">
        <v>北京</v>
      </c>
      <c r="F254" s="5" t="str">
        <v>美国</v>
      </c>
      <c r="G254" s="5" t="str">
        <v>商务</v>
      </c>
      <c r="H254" s="5" t="str">
        <v>已预约</v>
      </c>
      <c r="I254" s="34">
        <v>1184</v>
      </c>
      <c r="J254" s="33"/>
      <c r="K254" s="33"/>
      <c r="L254" s="2">
        <v>300</v>
      </c>
      <c r="M254" s="36">
        <v>0</v>
      </c>
      <c r="N254" s="33"/>
      <c r="O254" s="33"/>
      <c r="P254" s="36">
        <v>0</v>
      </c>
      <c r="Q254" s="33"/>
      <c r="R254" s="2">
        <f>M254*1.06</f>
      </c>
      <c r="S254" s="2">
        <f>I254+L254+R254</f>
      </c>
      <c r="T254" s="2">
        <f>I254+(L254+R254)*1.06</f>
      </c>
      <c r="U254" s="2">
        <f>(R254+L254)*0.06</f>
      </c>
      <c r="V254" s="2">
        <f>T254-U254</f>
      </c>
      <c r="W254" s="1">
        <f>I254</f>
      </c>
      <c r="X254" s="2">
        <f>(R254+L254)*1.06</f>
      </c>
      <c r="Y254" s="2">
        <f>P254</f>
      </c>
      <c r="Z254" s="34">
        <v>60</v>
      </c>
      <c r="AA254" s="2">
        <f>(L254+R254)-Y254-Z254</f>
      </c>
      <c r="AB254" s="2">
        <f>AA254/2</f>
      </c>
      <c r="AC254" s="2">
        <f>AA254/2</f>
      </c>
    </row>
    <row customHeight="true" ht="19" r="255">
      <c r="A255" s="1">
        <v>253</v>
      </c>
      <c r="B255" s="35" t="str">
        <v>徐骏超</v>
      </c>
      <c r="C255" s="5" t="str">
        <v>TV1N1614638986152034304</v>
      </c>
      <c r="D255" s="5" t="str">
        <v>中国</v>
      </c>
      <c r="E255" s="5" t="str">
        <v>北京</v>
      </c>
      <c r="F255" s="5" t="str">
        <v>美国</v>
      </c>
      <c r="G255" s="5" t="str">
        <v>商务</v>
      </c>
      <c r="H255" s="5" t="str">
        <v>已预约</v>
      </c>
      <c r="I255" s="34">
        <v>1184</v>
      </c>
      <c r="J255" s="33"/>
      <c r="K255" s="33"/>
      <c r="L255" s="2">
        <v>300</v>
      </c>
      <c r="M255" s="36">
        <v>0</v>
      </c>
      <c r="N255" s="33"/>
      <c r="O255" s="33"/>
      <c r="P255" s="36">
        <v>0</v>
      </c>
      <c r="Q255" s="33"/>
      <c r="R255" s="2">
        <f>M255*1.06</f>
      </c>
      <c r="S255" s="2">
        <f>I255+L255+R255</f>
      </c>
      <c r="T255" s="2">
        <f>I255+(L255+R255)*1.06</f>
      </c>
      <c r="U255" s="2">
        <f>(R255+L255)*0.06</f>
      </c>
      <c r="V255" s="2">
        <f>T255-U255</f>
      </c>
      <c r="W255" s="1">
        <f>I255</f>
      </c>
      <c r="X255" s="2">
        <f>(R255+L255)*1.06</f>
      </c>
      <c r="Y255" s="2">
        <f>P255</f>
      </c>
      <c r="Z255" s="34">
        <v>60</v>
      </c>
      <c r="AA255" s="2">
        <f>(L255+R255)-Y255-Z255</f>
      </c>
      <c r="AB255" s="2">
        <f>AA255/2</f>
      </c>
      <c r="AC255" s="2">
        <f>AA255/2</f>
      </c>
    </row>
    <row customHeight="true" ht="19" r="256">
      <c r="A256" s="1">
        <v>254</v>
      </c>
      <c r="B256" s="35" t="str">
        <v>王艾-AMY</v>
      </c>
      <c r="C256" s="5" t="str">
        <v>TV1N1613444311512752128</v>
      </c>
      <c r="D256" s="5" t="str">
        <v>中国</v>
      </c>
      <c r="E256" s="5" t="str">
        <v>北京</v>
      </c>
      <c r="F256" s="5" t="str">
        <v>美国</v>
      </c>
      <c r="G256" s="5" t="str">
        <v>商务</v>
      </c>
      <c r="H256" s="5" t="str">
        <v>已预约</v>
      </c>
      <c r="I256" s="34">
        <v>1184</v>
      </c>
      <c r="J256" s="33"/>
      <c r="K256" s="33"/>
      <c r="L256" s="2">
        <v>300</v>
      </c>
      <c r="M256" s="36">
        <v>0</v>
      </c>
      <c r="N256" s="33"/>
      <c r="O256" s="33"/>
      <c r="P256" s="36">
        <v>0</v>
      </c>
      <c r="Q256" s="33"/>
      <c r="R256" s="2">
        <f>M256*1.06</f>
      </c>
      <c r="S256" s="2">
        <f>I256+L256+R256</f>
      </c>
      <c r="T256" s="2">
        <f>I256+(L256+R256)*1.06</f>
      </c>
      <c r="U256" s="2">
        <f>(R256+L256)*0.06</f>
      </c>
      <c r="V256" s="2">
        <f>T256-U256</f>
      </c>
      <c r="W256" s="1">
        <f>I256</f>
      </c>
      <c r="X256" s="2">
        <f>(R256+L256)*1.06</f>
      </c>
      <c r="Y256" s="2">
        <f>P256</f>
      </c>
      <c r="Z256" s="34">
        <v>60</v>
      </c>
      <c r="AA256" s="2">
        <f>(L256+R256)-Y256-Z256</f>
      </c>
      <c r="AB256" s="2">
        <f>AA256/2</f>
      </c>
      <c r="AC256" s="2">
        <f>AA256/2</f>
      </c>
    </row>
    <row customHeight="true" ht="19" r="257">
      <c r="A257" s="1">
        <v>255</v>
      </c>
      <c r="B257" s="35" t="str">
        <v>武立超-之前缴费过</v>
      </c>
      <c r="C257" s="5" t="str">
        <v>TV1N1612460593029496832</v>
      </c>
      <c r="D257" s="5" t="str">
        <v>中国</v>
      </c>
      <c r="E257" s="5" t="str">
        <v>北京</v>
      </c>
      <c r="F257" s="5" t="str">
        <v>美国</v>
      </c>
      <c r="G257" s="5" t="str">
        <v>商务</v>
      </c>
      <c r="H257" s="5" t="str">
        <v>已预约</v>
      </c>
      <c r="I257" s="34">
        <v>0</v>
      </c>
      <c r="J257" s="33"/>
      <c r="K257" s="33"/>
      <c r="L257" s="2">
        <v>300</v>
      </c>
      <c r="M257" s="36">
        <v>0</v>
      </c>
      <c r="N257" s="33"/>
      <c r="O257" s="33"/>
      <c r="P257" s="36">
        <v>0</v>
      </c>
      <c r="Q257" s="33"/>
      <c r="R257" s="2">
        <f>M257*1.06</f>
      </c>
      <c r="S257" s="2">
        <f>I257+L257+R257</f>
      </c>
      <c r="T257" s="2">
        <f>I257+(L257+R257)*1.06</f>
      </c>
      <c r="U257" s="2">
        <f>(R257+L257)*0.06</f>
      </c>
      <c r="V257" s="2">
        <f>T257-U257</f>
      </c>
      <c r="W257" s="1">
        <f>I257</f>
      </c>
      <c r="X257" s="2">
        <f>(R257+L257)*1.06</f>
      </c>
      <c r="Y257" s="2">
        <f>P257</f>
      </c>
      <c r="Z257" s="34">
        <v>60</v>
      </c>
      <c r="AA257" s="2">
        <f>(L257+R257)-Y257-Z257</f>
      </c>
      <c r="AB257" s="2">
        <f>AA257/2</f>
      </c>
      <c r="AC257" s="2">
        <f>AA257/2</f>
      </c>
    </row>
    <row customHeight="true" ht="19" r="258">
      <c r="A258" s="1">
        <v>256</v>
      </c>
      <c r="B258" s="35" t="str">
        <v>干迅</v>
      </c>
      <c r="C258" s="5" t="str">
        <v>TV1N1612749722720174080</v>
      </c>
      <c r="D258" s="5" t="str">
        <v>中国</v>
      </c>
      <c r="E258" s="5" t="str">
        <v>北京</v>
      </c>
      <c r="F258" s="5" t="str">
        <v>美国</v>
      </c>
      <c r="G258" s="5" t="str">
        <v>商务</v>
      </c>
      <c r="H258" s="5" t="str">
        <v>已预约</v>
      </c>
      <c r="I258" s="34">
        <v>1184</v>
      </c>
      <c r="J258" s="33"/>
      <c r="K258" s="33"/>
      <c r="L258" s="2">
        <v>300</v>
      </c>
      <c r="M258" s="36">
        <v>0</v>
      </c>
      <c r="N258" s="33"/>
      <c r="O258" s="33"/>
      <c r="P258" s="36">
        <v>0</v>
      </c>
      <c r="Q258" s="33"/>
      <c r="R258" s="2">
        <f>M258*1.06</f>
      </c>
      <c r="S258" s="2">
        <f>I258+L258+R258</f>
      </c>
      <c r="T258" s="2">
        <f>I258+(L258+R258)*1.06</f>
      </c>
      <c r="U258" s="2">
        <f>(R258+L258)*0.06</f>
      </c>
      <c r="V258" s="2">
        <f>T258-U258</f>
      </c>
      <c r="W258" s="1">
        <f>I258</f>
      </c>
      <c r="X258" s="2">
        <f>(R258+L258)*1.06</f>
      </c>
      <c r="Y258" s="2">
        <f>P258</f>
      </c>
      <c r="Z258" s="34">
        <v>60</v>
      </c>
      <c r="AA258" s="2">
        <f>(L258+R258)-Y258-Z258</f>
      </c>
      <c r="AB258" s="2">
        <f>AA258/2</f>
      </c>
      <c r="AC258" s="2">
        <f>AA258/2</f>
      </c>
    </row>
    <row customHeight="true" ht="19" r="259">
      <c r="A259" s="1">
        <v>257</v>
      </c>
      <c r="B259" s="35" t="str">
        <v>范亚光</v>
      </c>
      <c r="C259" s="5" t="str">
        <v>TV1N1613832014020395008</v>
      </c>
      <c r="D259" s="5" t="str">
        <v>中国</v>
      </c>
      <c r="E259" s="5" t="str">
        <v>北京</v>
      </c>
      <c r="F259" s="5" t="str">
        <v>美国</v>
      </c>
      <c r="G259" s="5" t="str">
        <v>商务</v>
      </c>
      <c r="H259" s="5" t="str">
        <v>已预约</v>
      </c>
      <c r="I259" s="34">
        <v>1184</v>
      </c>
      <c r="J259" s="33"/>
      <c r="K259" s="33"/>
      <c r="L259" s="2">
        <v>300</v>
      </c>
      <c r="M259" s="36">
        <v>0</v>
      </c>
      <c r="N259" s="33"/>
      <c r="O259" s="33"/>
      <c r="P259" s="36">
        <v>0</v>
      </c>
      <c r="Q259" s="33"/>
      <c r="R259" s="2">
        <f>M259*1.06</f>
      </c>
      <c r="S259" s="2">
        <f>I259+L259+R259</f>
      </c>
      <c r="T259" s="2">
        <f>I259+(L259+R259)*1.06</f>
      </c>
      <c r="U259" s="2">
        <f>(R259+L259)*0.06</f>
      </c>
      <c r="V259" s="2">
        <f>T259-U259</f>
      </c>
      <c r="W259" s="1">
        <f>I259</f>
      </c>
      <c r="X259" s="2">
        <f>(R259+L259)*1.06</f>
      </c>
      <c r="Y259" s="2">
        <f>P259</f>
      </c>
      <c r="Z259" s="34">
        <v>60</v>
      </c>
      <c r="AA259" s="2">
        <f>(L259+R259)-Y259-Z259</f>
      </c>
      <c r="AB259" s="2">
        <f>AA259/2</f>
      </c>
      <c r="AC259" s="2">
        <f>AA259/2</f>
      </c>
    </row>
    <row customHeight="true" ht="19" r="260">
      <c r="A260" s="1">
        <v>258</v>
      </c>
      <c r="B260" s="35" t="str">
        <v>雷则灵</v>
      </c>
      <c r="C260" s="5" t="str">
        <v>TV1N1611248398543380480</v>
      </c>
      <c r="D260" s="5" t="str">
        <v>中国</v>
      </c>
      <c r="E260" s="5" t="str">
        <v>北京</v>
      </c>
      <c r="F260" s="5" t="str">
        <v>美国</v>
      </c>
      <c r="G260" s="5" t="str">
        <v>商务</v>
      </c>
      <c r="H260" s="5" t="str">
        <v>已预约</v>
      </c>
      <c r="I260" s="34">
        <v>1184</v>
      </c>
      <c r="J260" s="33"/>
      <c r="K260" s="33"/>
      <c r="L260" s="2">
        <v>300</v>
      </c>
      <c r="M260" s="36">
        <v>0</v>
      </c>
      <c r="N260" s="33"/>
      <c r="O260" s="33"/>
      <c r="P260" s="36">
        <v>0</v>
      </c>
      <c r="Q260" s="33"/>
      <c r="R260" s="2">
        <f>M260*1.06</f>
      </c>
      <c r="S260" s="2">
        <f>I260+L260+R260</f>
      </c>
      <c r="T260" s="2">
        <f>I260+(L260+R260)*1.06</f>
      </c>
      <c r="U260" s="2">
        <f>(R260+L260)*0.06</f>
      </c>
      <c r="V260" s="2">
        <f>T260-U260</f>
      </c>
      <c r="W260" s="1">
        <f>I260</f>
      </c>
      <c r="X260" s="2">
        <f>(R260+L260)*1.06</f>
      </c>
      <c r="Y260" s="2">
        <f>P260</f>
      </c>
      <c r="Z260" s="34">
        <v>60</v>
      </c>
      <c r="AA260" s="2">
        <f>(L260+R260)-Y260-Z260</f>
      </c>
      <c r="AB260" s="2">
        <f>AA260/2</f>
      </c>
      <c r="AC260" s="2">
        <f>AA260/2</f>
      </c>
    </row>
    <row r="261">
      <c r="A261" s="1">
        <v>259</v>
      </c>
      <c r="B261" s="35" t="str">
        <v>曾静雅</v>
      </c>
      <c r="C261" s="5" t="str">
        <v>TV1N1589207969319415808</v>
      </c>
      <c r="D261" s="5" t="str">
        <v>中国</v>
      </c>
      <c r="E261" s="5" t="str">
        <v>北京</v>
      </c>
      <c r="F261" s="5" t="str">
        <v>美国</v>
      </c>
      <c r="G261" s="5" t="str">
        <v>商务</v>
      </c>
      <c r="H261" s="5" t="str">
        <v>已预约</v>
      </c>
      <c r="I261" s="34">
        <v>1184</v>
      </c>
      <c r="J261" s="33"/>
      <c r="K261" s="33"/>
      <c r="L261" s="2">
        <v>300</v>
      </c>
      <c r="M261" s="36">
        <v>0</v>
      </c>
      <c r="N261" s="33"/>
      <c r="O261" s="33"/>
      <c r="P261" s="36">
        <v>0</v>
      </c>
      <c r="Q261" s="33"/>
      <c r="R261" s="2">
        <f>M261*1.06</f>
      </c>
      <c r="S261" s="2">
        <f>I261+L261+R261</f>
      </c>
      <c r="T261" s="2">
        <f>I261+(L261+R261)*1.06</f>
      </c>
      <c r="U261" s="2">
        <f>(R261+L261)*0.06</f>
      </c>
      <c r="V261" s="2">
        <f>T261-U261</f>
      </c>
      <c r="W261" s="1">
        <f>I261</f>
      </c>
      <c r="X261" s="2">
        <f>(R261+L261)*1.06</f>
      </c>
      <c r="Y261" s="2">
        <f>P261</f>
      </c>
      <c r="Z261" s="34">
        <v>60</v>
      </c>
      <c r="AA261" s="2">
        <f>(L261+R261)-Y261-Z261</f>
      </c>
      <c r="AB261" s="2">
        <f>AA261/2</f>
      </c>
      <c r="AC261" s="2">
        <f>AA261/2</f>
      </c>
    </row>
    <row r="262">
      <c r="A262" s="1">
        <v>260</v>
      </c>
      <c r="B262" s="35" t="str">
        <v>张文倩</v>
      </c>
      <c r="C262" s="5" t="str">
        <v>TV1N1603168962601754624</v>
      </c>
      <c r="D262" s="5" t="str">
        <v>中国</v>
      </c>
      <c r="E262" s="5" t="str">
        <v>北京</v>
      </c>
      <c r="F262" s="5" t="str">
        <v>美国</v>
      </c>
      <c r="G262" s="5" t="str">
        <v>商务</v>
      </c>
      <c r="H262" s="5" t="str">
        <v>已预约</v>
      </c>
      <c r="I262" s="34">
        <v>1184</v>
      </c>
      <c r="J262" s="33"/>
      <c r="K262" s="33"/>
      <c r="L262" s="2">
        <v>300</v>
      </c>
      <c r="M262" s="36">
        <v>0</v>
      </c>
      <c r="N262" s="33"/>
      <c r="O262" s="33"/>
      <c r="P262" s="36">
        <v>0</v>
      </c>
      <c r="Q262" s="33"/>
      <c r="R262" s="2">
        <f>M262*1.06</f>
      </c>
      <c r="S262" s="2">
        <f>I262+L262+R262</f>
      </c>
      <c r="T262" s="2">
        <f>I262+(L262+R262)*1.06</f>
      </c>
      <c r="U262" s="2">
        <f>(R262+L262)*0.06</f>
      </c>
      <c r="V262" s="2">
        <f>T262-U262</f>
      </c>
      <c r="W262" s="1">
        <f>I262</f>
      </c>
      <c r="X262" s="2">
        <f>(R262+L262)*1.06</f>
      </c>
      <c r="Y262" s="2">
        <f>P262</f>
      </c>
      <c r="Z262" s="34">
        <v>60</v>
      </c>
      <c r="AA262" s="2">
        <f>(L262+R262)-Y262-Z262</f>
      </c>
      <c r="AB262" s="2">
        <f>AA262/2</f>
      </c>
      <c r="AC262" s="2">
        <f>AA262/2</f>
      </c>
    </row>
    <row customHeight="true" ht="19" r="263">
      <c r="A263" s="1">
        <v>261</v>
      </c>
      <c r="B263" s="35" t="str">
        <v>巩陆洋</v>
      </c>
      <c r="C263" s="5" t="str">
        <v>TV1N1613853453452754944</v>
      </c>
      <c r="D263" s="5" t="str">
        <v>中国</v>
      </c>
      <c r="E263" s="5" t="str">
        <v>北京</v>
      </c>
      <c r="F263" s="5" t="str">
        <v>美国</v>
      </c>
      <c r="G263" s="5" t="str">
        <v>商务</v>
      </c>
      <c r="H263" s="5" t="str">
        <v>已预约</v>
      </c>
      <c r="I263" s="34">
        <v>1184</v>
      </c>
      <c r="J263" s="33"/>
      <c r="K263" s="33"/>
      <c r="L263" s="2">
        <v>300</v>
      </c>
      <c r="M263" s="36">
        <v>0</v>
      </c>
      <c r="N263" s="33"/>
      <c r="O263" s="33"/>
      <c r="P263" s="36">
        <v>0</v>
      </c>
      <c r="Q263" s="33"/>
      <c r="R263" s="2">
        <f>M263*1.06</f>
      </c>
      <c r="S263" s="2">
        <f>I263+L263+R263</f>
      </c>
      <c r="T263" s="2">
        <f>I263+(L263+R263)*1.06</f>
      </c>
      <c r="U263" s="2">
        <f>(R263+L263)*0.06</f>
      </c>
      <c r="V263" s="2">
        <f>T263-U263</f>
      </c>
      <c r="W263" s="1">
        <f>I263</f>
      </c>
      <c r="X263" s="2">
        <f>(R263+L263)*1.06</f>
      </c>
      <c r="Y263" s="2">
        <f>P263</f>
      </c>
      <c r="Z263" s="34">
        <v>60</v>
      </c>
      <c r="AA263" s="2">
        <f>(L263+R263)-Y263-Z263</f>
      </c>
      <c r="AB263" s="2">
        <f>AA263/2</f>
      </c>
      <c r="AC263" s="2">
        <f>AA263/2</f>
      </c>
    </row>
    <row customHeight="true" ht="19" r="264">
      <c r="A264" s="1">
        <v>262</v>
      </c>
      <c r="B264" s="35" t="str">
        <v>王婕</v>
      </c>
      <c r="C264" s="5" t="str">
        <v>TV1N1613537937261686784</v>
      </c>
      <c r="D264" s="5" t="str">
        <v>中国</v>
      </c>
      <c r="E264" s="5" t="str">
        <v>北京</v>
      </c>
      <c r="F264" s="5" t="str">
        <v>美国</v>
      </c>
      <c r="G264" s="5" t="str">
        <v>商务</v>
      </c>
      <c r="H264" s="5" t="str">
        <v>已预约</v>
      </c>
      <c r="I264" s="34">
        <v>1184</v>
      </c>
      <c r="J264" s="33"/>
      <c r="K264" s="33"/>
      <c r="L264" s="2">
        <v>300</v>
      </c>
      <c r="M264" s="36">
        <v>0</v>
      </c>
      <c r="N264" s="33"/>
      <c r="O264" s="33"/>
      <c r="P264" s="36">
        <v>0</v>
      </c>
      <c r="Q264" s="33"/>
      <c r="R264" s="2">
        <f>M264*1.06</f>
      </c>
      <c r="S264" s="2">
        <f>I264+L264+R264</f>
      </c>
      <c r="T264" s="2">
        <f>I264+(L264+R264)*1.06</f>
      </c>
      <c r="U264" s="2">
        <f>(R264+L264)*0.06</f>
      </c>
      <c r="V264" s="2">
        <f>T264-U264</f>
      </c>
      <c r="W264" s="1">
        <f>I264</f>
      </c>
      <c r="X264" s="2">
        <f>(R264+L264)*1.06</f>
      </c>
      <c r="Y264" s="2">
        <f>P264</f>
      </c>
      <c r="Z264" s="34">
        <v>60</v>
      </c>
      <c r="AA264" s="2">
        <f>(L264+R264)-Y264-Z264</f>
      </c>
      <c r="AB264" s="2">
        <f>AA264/2</f>
      </c>
      <c r="AC264" s="2">
        <f>AA264/2</f>
      </c>
    </row>
    <row customHeight="true" ht="19" r="265">
      <c r="A265" s="1">
        <v>263</v>
      </c>
      <c r="B265" s="35" t="str">
        <v>叶阳</v>
      </c>
      <c r="C265" s="5" t="str">
        <v>TV1N1613795201033646080</v>
      </c>
      <c r="D265" s="5" t="str">
        <v>中国</v>
      </c>
      <c r="E265" s="5" t="str">
        <v>北京</v>
      </c>
      <c r="F265" s="5" t="str">
        <v>美国</v>
      </c>
      <c r="G265" s="5" t="str">
        <v>商务</v>
      </c>
      <c r="H265" s="5" t="str">
        <v>已预约</v>
      </c>
      <c r="I265" s="34">
        <v>1184</v>
      </c>
      <c r="J265" s="33"/>
      <c r="K265" s="33"/>
      <c r="L265" s="2">
        <v>300</v>
      </c>
      <c r="M265" s="36">
        <v>0</v>
      </c>
      <c r="N265" s="33"/>
      <c r="O265" s="33"/>
      <c r="P265" s="36">
        <v>0</v>
      </c>
      <c r="Q265" s="33"/>
      <c r="R265" s="2">
        <f>M265*1.06</f>
      </c>
      <c r="S265" s="2">
        <f>I265+L265+R265</f>
      </c>
      <c r="T265" s="2">
        <f>I265+(L265+R265)*1.06</f>
      </c>
      <c r="U265" s="2">
        <f>(R265+L265)*0.06</f>
      </c>
      <c r="V265" s="2">
        <f>T265-U265</f>
      </c>
      <c r="W265" s="1">
        <f>I265</f>
      </c>
      <c r="X265" s="2">
        <f>(R265+L265)*1.06</f>
      </c>
      <c r="Y265" s="2">
        <f>P265</f>
      </c>
      <c r="Z265" s="34">
        <v>60</v>
      </c>
      <c r="AA265" s="2">
        <f>(L265+R265)-Y265-Z265</f>
      </c>
      <c r="AB265" s="2">
        <f>AA265/2</f>
      </c>
      <c r="AC265" s="2">
        <f>AA265/2</f>
      </c>
    </row>
    <row customHeight="true" ht="19" r="266">
      <c r="A266" s="1">
        <v>264</v>
      </c>
      <c r="B266" s="35" t="str">
        <v>邱嘉其</v>
      </c>
      <c r="C266" s="5" t="str">
        <v>TV1N1613056812181340160</v>
      </c>
      <c r="D266" s="5" t="str">
        <v>中国</v>
      </c>
      <c r="E266" s="5" t="str">
        <v>北京</v>
      </c>
      <c r="F266" s="5" t="str">
        <v>美国</v>
      </c>
      <c r="G266" s="5" t="str">
        <v>商务</v>
      </c>
      <c r="H266" s="5" t="str">
        <v>已预约</v>
      </c>
      <c r="I266" s="34">
        <v>1184</v>
      </c>
      <c r="J266" s="33"/>
      <c r="K266" s="33"/>
      <c r="L266" s="2">
        <v>300</v>
      </c>
      <c r="M266" s="36">
        <v>0</v>
      </c>
      <c r="N266" s="33"/>
      <c r="O266" s="33"/>
      <c r="P266" s="36">
        <v>0</v>
      </c>
      <c r="Q266" s="33"/>
      <c r="R266" s="2">
        <f>M266*1.06</f>
      </c>
      <c r="S266" s="2">
        <f>I266+L266+R266</f>
      </c>
      <c r="T266" s="2">
        <f>I266+(L266+R266)*1.06</f>
      </c>
      <c r="U266" s="2">
        <f>(R266+L266)*0.06</f>
      </c>
      <c r="V266" s="2">
        <f>T266-U266</f>
      </c>
      <c r="W266" s="1">
        <f>I266</f>
      </c>
      <c r="X266" s="2">
        <f>(R266+L266)*1.06</f>
      </c>
      <c r="Y266" s="2">
        <f>P266</f>
      </c>
      <c r="Z266" s="34">
        <v>60</v>
      </c>
      <c r="AA266" s="2">
        <f>(L266+R266)-Y266-Z266</f>
      </c>
      <c r="AB266" s="2">
        <f>AA266/2</f>
      </c>
      <c r="AC266" s="2">
        <f>AA266/2</f>
      </c>
    </row>
    <row customHeight="true" ht="19" r="267">
      <c r="A267" s="1">
        <v>265</v>
      </c>
      <c r="B267" s="35" t="str">
        <v>张鹏飞</v>
      </c>
      <c r="C267" s="5" t="str">
        <v>TV1N1578586681705234432</v>
      </c>
      <c r="D267" s="5" t="str">
        <v>中国</v>
      </c>
      <c r="E267" s="5" t="str">
        <v>北京</v>
      </c>
      <c r="F267" s="5" t="str">
        <v>美国</v>
      </c>
      <c r="G267" s="5" t="str">
        <v>商务</v>
      </c>
      <c r="H267" s="5" t="str">
        <v>已预约</v>
      </c>
      <c r="I267" s="34">
        <v>1184</v>
      </c>
      <c r="J267" s="33"/>
      <c r="K267" s="33"/>
      <c r="L267" s="2">
        <v>300</v>
      </c>
      <c r="M267" s="36">
        <v>0</v>
      </c>
      <c r="N267" s="33"/>
      <c r="O267" s="33"/>
      <c r="P267" s="36">
        <v>0</v>
      </c>
      <c r="Q267" s="33"/>
      <c r="R267" s="2">
        <f>M267*1.06</f>
      </c>
      <c r="S267" s="2">
        <f>I267+L267+R267</f>
      </c>
      <c r="T267" s="2">
        <f>I267+(L267+R267)*1.06</f>
      </c>
      <c r="U267" s="2">
        <f>(R267+L267)*0.06</f>
      </c>
      <c r="V267" s="2">
        <f>T267-U267</f>
      </c>
      <c r="W267" s="1">
        <f>I267</f>
      </c>
      <c r="X267" s="2">
        <f>(R267+L267)*1.06</f>
      </c>
      <c r="Y267" s="2">
        <f>P267</f>
      </c>
      <c r="Z267" s="34">
        <v>60</v>
      </c>
      <c r="AA267" s="2">
        <f>(L267+R267)-Y267-Z267</f>
      </c>
      <c r="AB267" s="2">
        <f>AA267/2</f>
      </c>
      <c r="AC267" s="2">
        <f>AA267/2</f>
      </c>
    </row>
    <row customHeight="true" ht="240.231884057971" r="268">
      <c r="A268" s="1">
        <v>266</v>
      </c>
      <c r="B268" s="35" t="str">
        <v>华巍</v>
      </c>
      <c r="C268" s="5" t="str">
        <v>TV1N1621341427472359424</v>
      </c>
      <c r="D268" s="5" t="str">
        <v>中国</v>
      </c>
      <c r="E268" s="5" t="str">
        <v>北京</v>
      </c>
      <c r="F268" s="5" t="str">
        <v>加拿大</v>
      </c>
      <c r="G268" s="5" t="str">
        <v>商务</v>
      </c>
      <c r="H268" s="5" t="str">
        <v>已预约</v>
      </c>
      <c r="I268" s="34">
        <v>508.84</v>
      </c>
      <c r="J268" s="33"/>
      <c r="K268" s="33"/>
      <c r="L268" s="36">
        <v>300</v>
      </c>
      <c r="M268" s="36">
        <v>0</v>
      </c>
      <c r="N268" s="33"/>
      <c r="O268" s="33"/>
      <c r="P268" s="36">
        <v>0</v>
      </c>
      <c r="Q268" s="33"/>
      <c r="R268" s="2">
        <f>M268*1.06</f>
      </c>
      <c r="S268" s="2">
        <f>I268+L268+R268</f>
      </c>
      <c r="T268" s="2">
        <f>I268+(L268+R268)*1.06</f>
      </c>
      <c r="U268" s="2">
        <f>(R268+L268)*0.06</f>
      </c>
      <c r="V268" s="2">
        <f>T268-U268</f>
      </c>
      <c r="W268" s="1">
        <f>I268</f>
      </c>
      <c r="X268" s="2">
        <f>(R268+L268)*1.06</f>
      </c>
      <c r="Y268" s="2">
        <f>P268</f>
      </c>
      <c r="Z268" s="34">
        <v>60</v>
      </c>
      <c r="AA268" s="2">
        <f>(L268+R268)-Y268-Z268</f>
      </c>
      <c r="AB268" s="2">
        <f>AA268/2</f>
      </c>
      <c r="AC268" s="2">
        <f>AA268/2</f>
      </c>
    </row>
    <row customHeight="true" ht="19" r="269">
      <c r="A269" s="1">
        <v>267</v>
      </c>
      <c r="B269" s="35" t="str">
        <v>周盛</v>
      </c>
      <c r="C269" s="5" t="str">
        <v>TV1N1587747846004555776</v>
      </c>
      <c r="D269" s="5" t="str">
        <v>中国</v>
      </c>
      <c r="E269" s="5" t="str">
        <v>北京</v>
      </c>
      <c r="F269" s="5" t="str">
        <v>新加坡</v>
      </c>
      <c r="G269" s="5" t="str">
        <v>商务</v>
      </c>
      <c r="H269" s="5" t="str">
        <v>已出签</v>
      </c>
      <c r="I269" s="34">
        <v>0</v>
      </c>
      <c r="J269" s="33"/>
      <c r="K269" s="33"/>
      <c r="L269" s="2">
        <v>0</v>
      </c>
      <c r="M269" s="36">
        <v>15</v>
      </c>
      <c r="N269" s="37" t="str">
        <v>照片费</v>
      </c>
      <c r="O269" s="33"/>
      <c r="P269" s="36">
        <v>10</v>
      </c>
      <c r="Q269" s="33"/>
      <c r="R269" s="2">
        <f>M269*1.06</f>
      </c>
      <c r="S269" s="2">
        <f>I269+L269+R269</f>
      </c>
      <c r="T269" s="2">
        <f>I269+(L269+R269)*1.06</f>
      </c>
      <c r="U269" s="2">
        <f>(R269+L269)*0.06</f>
      </c>
      <c r="V269" s="2">
        <f>T269-U269</f>
      </c>
      <c r="W269" s="1">
        <f>I269</f>
      </c>
      <c r="X269" s="2">
        <f>(R269+L269)*1.06</f>
      </c>
      <c r="Y269" s="2">
        <f>P269</f>
      </c>
      <c r="Z269" s="2">
        <v>0</v>
      </c>
      <c r="AA269" s="2">
        <f>(L269+R269)-Y269-Z269</f>
      </c>
      <c r="AB269" s="2">
        <f>AA269/2</f>
      </c>
      <c r="AC269" s="2">
        <f>AA269/2</f>
      </c>
    </row>
    <row r="270">
      <c r="A270" s="1">
        <v>268</v>
      </c>
      <c r="B270" s="35" t="str" xml:space="preserve">
        <v>董岩 </v>
      </c>
      <c r="C270" s="5" t="str">
        <v>TV1N1605917607936045056</v>
      </c>
      <c r="D270" s="5" t="str">
        <v>中国</v>
      </c>
      <c r="E270" s="5" t="str">
        <v>北京</v>
      </c>
      <c r="F270" s="5" t="str">
        <v>新加坡</v>
      </c>
      <c r="G270" s="5" t="str">
        <v>商务</v>
      </c>
      <c r="H270" s="5" t="str">
        <v>已出签</v>
      </c>
      <c r="I270" s="34">
        <v>155.911</v>
      </c>
      <c r="J270" s="33"/>
      <c r="K270" s="33">
        <v>13</v>
      </c>
      <c r="L270" s="36">
        <v>146</v>
      </c>
      <c r="M270" s="36">
        <v>0</v>
      </c>
      <c r="N270" s="33"/>
      <c r="O270" s="33"/>
      <c r="P270" s="36">
        <v>0</v>
      </c>
      <c r="Q270" s="33"/>
      <c r="R270" s="2">
        <f>M270*1.06</f>
      </c>
      <c r="S270" s="2">
        <f>I270+L270+R270</f>
      </c>
      <c r="T270" s="2">
        <f>I270+(L270+R270)*1.06</f>
      </c>
      <c r="U270" s="2">
        <f>(R270+L270)*0.06</f>
      </c>
      <c r="V270" s="2">
        <f>T270-U270</f>
      </c>
      <c r="W270" s="1">
        <f>I270</f>
      </c>
      <c r="X270" s="2">
        <f>(R270+L270)*1.06</f>
      </c>
      <c r="Y270" s="2">
        <f>P270</f>
      </c>
      <c r="Z270" s="2">
        <f>200-I270</f>
      </c>
      <c r="AA270" s="2">
        <f>(L270+R270)-Y270-Z270</f>
      </c>
      <c r="AB270" s="2">
        <f>AA270/2</f>
      </c>
      <c r="AC270" s="2">
        <f>AA270/2</f>
      </c>
    </row>
    <row r="271">
      <c r="A271" s="1">
        <v>269</v>
      </c>
      <c r="B271" s="35" t="str">
        <v>吴迪</v>
      </c>
      <c r="C271" s="5" t="str">
        <v>TV1N1610526627175292928</v>
      </c>
      <c r="D271" s="5" t="str">
        <v>中国</v>
      </c>
      <c r="E271" s="5" t="str">
        <v>北京</v>
      </c>
      <c r="F271" s="5" t="str">
        <v>新加坡</v>
      </c>
      <c r="G271" s="5" t="str">
        <v>商务</v>
      </c>
      <c r="H271" s="5" t="str">
        <v>已出签</v>
      </c>
      <c r="I271" s="34">
        <v>156.926</v>
      </c>
      <c r="J271" s="33"/>
      <c r="K271" s="33">
        <v>19</v>
      </c>
      <c r="L271" s="36">
        <v>146</v>
      </c>
      <c r="M271" s="36">
        <v>0</v>
      </c>
      <c r="N271" s="33"/>
      <c r="O271" s="33"/>
      <c r="P271" s="36">
        <v>0</v>
      </c>
      <c r="Q271" s="33"/>
      <c r="R271" s="2">
        <f>M271*1.06</f>
      </c>
      <c r="S271" s="2">
        <f>I271+L271+R271</f>
      </c>
      <c r="T271" s="2">
        <f>I271+(L271+R271)*1.06</f>
      </c>
      <c r="U271" s="2">
        <f>(R271+L271)*0.06</f>
      </c>
      <c r="V271" s="2">
        <f>T271-U271</f>
      </c>
      <c r="W271" s="1">
        <f>I271</f>
      </c>
      <c r="X271" s="2">
        <f>(R271+L271)*1.06</f>
      </c>
      <c r="Y271" s="2">
        <f>P271</f>
      </c>
      <c r="Z271" s="2">
        <f>200-I271</f>
      </c>
      <c r="AA271" s="2">
        <f>(L271+R271)-Y271-Z271</f>
      </c>
      <c r="AB271" s="2">
        <f>AA271/2</f>
      </c>
      <c r="AC271" s="2">
        <f>AA271/2</f>
      </c>
    </row>
    <row r="272">
      <c r="A272" s="1">
        <v>270</v>
      </c>
      <c r="B272" s="35" t="str">
        <v>刘源新</v>
      </c>
      <c r="C272" s="5" t="str">
        <v>TV1N1610092860077830144</v>
      </c>
      <c r="D272" s="5" t="str">
        <v>中国</v>
      </c>
      <c r="E272" s="5" t="str">
        <v>北京</v>
      </c>
      <c r="F272" s="5" t="str">
        <v>新加坡</v>
      </c>
      <c r="G272" s="5" t="str">
        <v>商务</v>
      </c>
      <c r="H272" s="5" t="str">
        <v>已出签</v>
      </c>
      <c r="I272" s="34">
        <v>156.926</v>
      </c>
      <c r="J272" s="33"/>
      <c r="K272" s="33">
        <v>19</v>
      </c>
      <c r="L272" s="36">
        <v>146</v>
      </c>
      <c r="M272" s="36">
        <v>0</v>
      </c>
      <c r="N272" s="33"/>
      <c r="O272" s="33"/>
      <c r="P272" s="36">
        <v>0</v>
      </c>
      <c r="Q272" s="33"/>
      <c r="R272" s="2">
        <f>M272*1.06</f>
      </c>
      <c r="S272" s="2">
        <f>I272+L272+R272</f>
      </c>
      <c r="T272" s="2">
        <f>I272+(L272+R272)*1.06</f>
      </c>
      <c r="U272" s="2">
        <f>(R272+L272)*0.06</f>
      </c>
      <c r="V272" s="2">
        <f>T272-U272</f>
      </c>
      <c r="W272" s="1">
        <f>I272</f>
      </c>
      <c r="X272" s="2">
        <f>(R272+L272)*1.06</f>
      </c>
      <c r="Y272" s="2">
        <f>P272</f>
      </c>
      <c r="Z272" s="2">
        <f>200-I272</f>
      </c>
      <c r="AA272" s="2">
        <f>(L272+R272)-Y272-Z272</f>
      </c>
      <c r="AB272" s="2">
        <f>AA272/2</f>
      </c>
      <c r="AC272" s="2">
        <f>AA272/2</f>
      </c>
    </row>
    <row r="273">
      <c r="A273" s="1">
        <v>271</v>
      </c>
      <c r="B273" s="35" t="str">
        <v>张帅齐</v>
      </c>
      <c r="C273" s="5" t="str">
        <v>TV1N1612740432831655936</v>
      </c>
      <c r="D273" s="5" t="str">
        <v>中国</v>
      </c>
      <c r="E273" s="5" t="str">
        <v>北京</v>
      </c>
      <c r="F273" s="5" t="str">
        <v>新加坡</v>
      </c>
      <c r="G273" s="5" t="str">
        <v>商务</v>
      </c>
      <c r="H273" s="5" t="str">
        <v>已出签</v>
      </c>
      <c r="I273" s="34">
        <v>156.926</v>
      </c>
      <c r="J273" s="33"/>
      <c r="K273" s="33">
        <v>19</v>
      </c>
      <c r="L273" s="36">
        <v>146</v>
      </c>
      <c r="M273" s="36">
        <v>0</v>
      </c>
      <c r="N273" s="33"/>
      <c r="O273" s="33"/>
      <c r="P273" s="36">
        <v>0</v>
      </c>
      <c r="Q273" s="33"/>
      <c r="R273" s="2">
        <f>M273*1.06</f>
      </c>
      <c r="S273" s="2">
        <f>I273+L273+R273</f>
      </c>
      <c r="T273" s="2">
        <f>I273+(L273+R273)*1.06</f>
      </c>
      <c r="U273" s="2">
        <f>(R273+L273)*0.06</f>
      </c>
      <c r="V273" s="2">
        <f>T273-U273</f>
      </c>
      <c r="W273" s="1">
        <f>I273</f>
      </c>
      <c r="X273" s="2">
        <f>(R273+L273)*1.06</f>
      </c>
      <c r="Y273" s="2">
        <f>P273</f>
      </c>
      <c r="Z273" s="2">
        <f>200-I273</f>
      </c>
      <c r="AA273" s="2">
        <f>(L273+R273)-Y273-Z273</f>
      </c>
      <c r="AB273" s="2">
        <f>AA273/2</f>
      </c>
      <c r="AC273" s="2">
        <f>AA273/2</f>
      </c>
    </row>
    <row r="274">
      <c r="A274" s="1">
        <v>272</v>
      </c>
      <c r="B274" s="35" t="str">
        <v>庞瑶</v>
      </c>
      <c r="C274" s="5" t="str">
        <v>TV1N1613375778862919680</v>
      </c>
      <c r="D274" s="5" t="str">
        <v>中国</v>
      </c>
      <c r="E274" s="5" t="str">
        <v>北京</v>
      </c>
      <c r="F274" s="5" t="str">
        <v>新加坡</v>
      </c>
      <c r="G274" s="5" t="str">
        <v>商务</v>
      </c>
      <c r="H274" s="5" t="str">
        <v>已出签</v>
      </c>
      <c r="I274" s="34">
        <v>156.926</v>
      </c>
      <c r="J274" s="33"/>
      <c r="K274" s="33">
        <v>19</v>
      </c>
      <c r="L274" s="36">
        <v>146</v>
      </c>
      <c r="M274" s="36">
        <v>0</v>
      </c>
      <c r="N274" s="33"/>
      <c r="O274" s="33"/>
      <c r="P274" s="36">
        <v>0</v>
      </c>
      <c r="Q274" s="33"/>
      <c r="R274" s="2">
        <f>M274*1.06</f>
      </c>
      <c r="S274" s="2">
        <f>I274+L274+R274</f>
      </c>
      <c r="T274" s="2">
        <f>I274+(L274+R274)*1.06</f>
      </c>
      <c r="U274" s="2">
        <f>(R274+L274)*0.06</f>
      </c>
      <c r="V274" s="2">
        <f>T274-U274</f>
      </c>
      <c r="W274" s="1">
        <f>I274</f>
      </c>
      <c r="X274" s="2">
        <f>(R274+L274)*1.06</f>
      </c>
      <c r="Y274" s="2">
        <f>P274</f>
      </c>
      <c r="Z274" s="2">
        <f>200-I274</f>
      </c>
      <c r="AA274" s="2">
        <f>(L274+R274)-Y274-Z274</f>
      </c>
      <c r="AB274" s="2">
        <f>AA274/2</f>
      </c>
      <c r="AC274" s="2">
        <f>AA274/2</f>
      </c>
    </row>
    <row r="275">
      <c r="A275" s="1">
        <v>273</v>
      </c>
      <c r="B275" s="35" t="str">
        <v>奚玉莉</v>
      </c>
      <c r="C275" s="5" t="str">
        <v>TV1N1611560188334534656</v>
      </c>
      <c r="D275" s="5" t="str">
        <v>中国</v>
      </c>
      <c r="E275" s="5" t="str">
        <v>北京</v>
      </c>
      <c r="F275" s="5" t="str">
        <v>新加坡</v>
      </c>
      <c r="G275" s="5" t="str">
        <v>商务</v>
      </c>
      <c r="H275" s="5" t="str">
        <v>已出签</v>
      </c>
      <c r="I275" s="34">
        <v>156.926</v>
      </c>
      <c r="J275" s="33"/>
      <c r="K275" s="33">
        <v>19</v>
      </c>
      <c r="L275" s="36">
        <v>146</v>
      </c>
      <c r="M275" s="36">
        <v>0</v>
      </c>
      <c r="N275" s="33"/>
      <c r="O275" s="33"/>
      <c r="P275" s="36">
        <v>0</v>
      </c>
      <c r="Q275" s="33"/>
      <c r="R275" s="2">
        <f>M275*1.06</f>
      </c>
      <c r="S275" s="2">
        <f>I275+L275+R275</f>
      </c>
      <c r="T275" s="2">
        <f>I275+(L275+R275)*1.06</f>
      </c>
      <c r="U275" s="2">
        <f>(R275+L275)*0.06</f>
      </c>
      <c r="V275" s="2">
        <f>T275-U275</f>
      </c>
      <c r="W275" s="1">
        <f>I275</f>
      </c>
      <c r="X275" s="2">
        <f>(R275+L275)*1.06</f>
      </c>
      <c r="Y275" s="2">
        <f>P275</f>
      </c>
      <c r="Z275" s="2">
        <f>200-I275</f>
      </c>
      <c r="AA275" s="2">
        <f>(L275+R275)-Y275-Z275</f>
      </c>
      <c r="AB275" s="2">
        <f>AA275/2</f>
      </c>
      <c r="AC275" s="2">
        <f>AA275/2</f>
      </c>
    </row>
    <row r="276">
      <c r="A276" s="1">
        <v>274</v>
      </c>
      <c r="B276" s="35" t="str">
        <v>庄一凡</v>
      </c>
      <c r="C276" s="5" t="str">
        <v>TV1N1595008780314595328</v>
      </c>
      <c r="D276" s="5" t="str">
        <v>中国</v>
      </c>
      <c r="E276" s="5" t="str">
        <v>北京</v>
      </c>
      <c r="F276" s="5" t="str">
        <v>新加坡</v>
      </c>
      <c r="G276" s="5" t="str">
        <v>商务</v>
      </c>
      <c r="H276" s="5" t="str">
        <v>已出签</v>
      </c>
      <c r="I276" s="34">
        <v>156.926</v>
      </c>
      <c r="J276" s="33"/>
      <c r="K276" s="33">
        <v>19</v>
      </c>
      <c r="L276" s="36">
        <v>146</v>
      </c>
      <c r="M276" s="36">
        <v>0</v>
      </c>
      <c r="N276" s="33"/>
      <c r="O276" s="33"/>
      <c r="P276" s="36">
        <v>0</v>
      </c>
      <c r="Q276" s="33"/>
      <c r="R276" s="2">
        <f>M276*1.06</f>
      </c>
      <c r="S276" s="2">
        <f>I276+L276+R276</f>
      </c>
      <c r="T276" s="2">
        <f>I276+(L276+R276)*1.06</f>
      </c>
      <c r="U276" s="2">
        <f>(R276+L276)*0.06</f>
      </c>
      <c r="V276" s="2">
        <f>T276-U276</f>
      </c>
      <c r="W276" s="1">
        <f>I276</f>
      </c>
      <c r="X276" s="2">
        <f>(R276+L276)*1.06</f>
      </c>
      <c r="Y276" s="2">
        <f>P276</f>
      </c>
      <c r="Z276" s="2">
        <f>200-I276</f>
      </c>
      <c r="AA276" s="2">
        <f>(L276+R276)-Y276-Z276</f>
      </c>
      <c r="AB276" s="2">
        <f>AA276/2</f>
      </c>
      <c r="AC276" s="2">
        <f>AA276/2</f>
      </c>
    </row>
    <row r="277">
      <c r="A277" s="1">
        <v>275</v>
      </c>
      <c r="B277" s="35" t="str">
        <v>孙泽</v>
      </c>
      <c r="C277" s="5" t="str">
        <v>TV1N1610479901533843456</v>
      </c>
      <c r="D277" s="5" t="str">
        <v>中国</v>
      </c>
      <c r="E277" s="5" t="str">
        <v>北京</v>
      </c>
      <c r="F277" s="5" t="str">
        <v>新加坡</v>
      </c>
      <c r="G277" s="5" t="str">
        <v>商务</v>
      </c>
      <c r="H277" s="5" t="str">
        <v>已出签</v>
      </c>
      <c r="I277" s="34">
        <v>156.926</v>
      </c>
      <c r="J277" s="33"/>
      <c r="K277" s="33">
        <v>19</v>
      </c>
      <c r="L277" s="36">
        <v>146</v>
      </c>
      <c r="M277" s="36">
        <v>0</v>
      </c>
      <c r="N277" s="33"/>
      <c r="O277" s="33"/>
      <c r="P277" s="36">
        <v>0</v>
      </c>
      <c r="Q277" s="33"/>
      <c r="R277" s="2">
        <f>M277*1.06</f>
      </c>
      <c r="S277" s="2">
        <f>I277+L277+R277</f>
      </c>
      <c r="T277" s="2">
        <f>I277+(L277+R277)*1.06</f>
      </c>
      <c r="U277" s="2">
        <f>(R277+L277)*0.06</f>
      </c>
      <c r="V277" s="2">
        <f>T277-U277</f>
      </c>
      <c r="W277" s="1">
        <f>I277</f>
      </c>
      <c r="X277" s="2">
        <f>(R277+L277)*1.06</f>
      </c>
      <c r="Y277" s="2">
        <f>P277</f>
      </c>
      <c r="Z277" s="2">
        <f>200-I277</f>
      </c>
      <c r="AA277" s="2">
        <f>(L277+R277)-Y277-Z277</f>
      </c>
      <c r="AB277" s="2">
        <f>AA277/2</f>
      </c>
      <c r="AC277" s="2">
        <f>AA277/2</f>
      </c>
    </row>
    <row r="278">
      <c r="A278" s="1">
        <v>276</v>
      </c>
      <c r="B278" s="35" t="str">
        <v>孙先强</v>
      </c>
      <c r="C278" s="5" t="str">
        <v>TV1N1613820804889944064</v>
      </c>
      <c r="D278" s="5" t="str">
        <v>中国</v>
      </c>
      <c r="E278" s="5" t="str">
        <v>北京</v>
      </c>
      <c r="F278" s="5" t="str">
        <v>英国</v>
      </c>
      <c r="G278" s="5" t="str">
        <v>商务</v>
      </c>
      <c r="H278" s="5" t="str">
        <v>已预约</v>
      </c>
      <c r="I278" s="34">
        <v>874</v>
      </c>
      <c r="J278" s="33"/>
      <c r="K278" s="33"/>
      <c r="L278" s="36">
        <v>400</v>
      </c>
      <c r="M278" s="36">
        <v>92</v>
      </c>
      <c r="N278" s="37" t="str">
        <v>快递费</v>
      </c>
      <c r="O278" s="33"/>
      <c r="P278" s="36">
        <v>92</v>
      </c>
      <c r="Q278" s="33"/>
      <c r="R278" s="2">
        <f>M278*1.06</f>
      </c>
      <c r="S278" s="2">
        <f>I278+L278+R278</f>
      </c>
      <c r="T278" s="2">
        <f>I278+(L278+R278)*1.06</f>
      </c>
      <c r="U278" s="2">
        <f>(R278+L278)*0.06</f>
      </c>
      <c r="V278" s="2">
        <f>T278-U278</f>
      </c>
      <c r="W278" s="1">
        <f>I278</f>
      </c>
      <c r="X278" s="2">
        <f>(R278+L278)*1.06</f>
      </c>
      <c r="Y278" s="2">
        <f>P278</f>
      </c>
      <c r="Z278" s="34">
        <v>60</v>
      </c>
      <c r="AA278" s="2">
        <f>(L278+R278)-Y278-Z278</f>
      </c>
      <c r="AB278" s="2">
        <f>AA278/2</f>
      </c>
      <c r="AC278" s="2">
        <f>AA278/2</f>
      </c>
    </row>
    <row r="279">
      <c r="A279" s="1">
        <v>277</v>
      </c>
      <c r="B279" s="35" t="str">
        <v>朱海峰</v>
      </c>
      <c r="C279" s="5" t="str">
        <v>TV1N1615673848367960064</v>
      </c>
      <c r="D279" s="5" t="str">
        <v>中国</v>
      </c>
      <c r="E279" s="5" t="str">
        <v>上海</v>
      </c>
      <c r="F279" s="5" t="str">
        <v>英国</v>
      </c>
      <c r="G279" s="5" t="str">
        <v>商务</v>
      </c>
      <c r="H279" s="5" t="str">
        <v>已预约</v>
      </c>
      <c r="I279" s="34">
        <v>874</v>
      </c>
      <c r="J279" s="33"/>
      <c r="K279" s="33"/>
      <c r="L279" s="36">
        <v>400</v>
      </c>
      <c r="M279" s="36">
        <v>8355</v>
      </c>
      <c r="N279" s="37" t="str">
        <v>24小时加急</v>
      </c>
      <c r="O279" s="33"/>
      <c r="P279" s="36">
        <v>8355</v>
      </c>
      <c r="Q279" s="33"/>
      <c r="R279" s="2">
        <f>M279*1.06</f>
      </c>
      <c r="S279" s="2">
        <f>I279+L279+R279</f>
      </c>
      <c r="T279" s="2">
        <f>I279+(L279+R279)*1.06</f>
      </c>
      <c r="U279" s="2">
        <f>(R279+L279)*0.06</f>
      </c>
      <c r="V279" s="2">
        <f>T279-U279</f>
      </c>
      <c r="W279" s="1">
        <f>I279</f>
      </c>
      <c r="X279" s="2">
        <f>(R279+L279)*1.06</f>
      </c>
      <c r="Y279" s="2">
        <f>P279</f>
      </c>
      <c r="Z279" s="34">
        <v>60</v>
      </c>
      <c r="AA279" s="2">
        <f>(L279+R279)-Y279-Z279</f>
      </c>
      <c r="AB279" s="2">
        <f>AA279/2</f>
      </c>
      <c r="AC279" s="2">
        <f>AA279/2</f>
      </c>
    </row>
    <row r="280">
      <c r="A280" s="1">
        <v>278</v>
      </c>
      <c r="B280" s="35" t="str">
        <v>郎双庆</v>
      </c>
      <c r="C280" s="5" t="str">
        <v>TV1N1615000641797091328</v>
      </c>
      <c r="D280" s="5" t="str">
        <v>中国</v>
      </c>
      <c r="E280" s="5" t="str">
        <v>上海</v>
      </c>
      <c r="F280" s="5" t="str">
        <v>英国</v>
      </c>
      <c r="G280" s="5" t="str">
        <v>商务</v>
      </c>
      <c r="H280" s="5" t="str">
        <v>已预约</v>
      </c>
      <c r="I280" s="34">
        <v>874</v>
      </c>
      <c r="J280" s="33"/>
      <c r="K280" s="33"/>
      <c r="L280" s="36">
        <v>400</v>
      </c>
      <c r="M280" s="36">
        <v>2277</v>
      </c>
      <c r="N280" s="37" t="str">
        <v>5工加急2185+快递92</v>
      </c>
      <c r="O280" s="33"/>
      <c r="P280" s="36">
        <v>2277</v>
      </c>
      <c r="Q280" s="33"/>
      <c r="R280" s="2">
        <f>M280*1.06</f>
      </c>
      <c r="S280" s="2">
        <f>I280+L280+R280</f>
      </c>
      <c r="T280" s="2">
        <f>I280+(L280+R280)*1.06</f>
      </c>
      <c r="U280" s="2">
        <f>(R280+L280)*0.06</f>
      </c>
      <c r="V280" s="2">
        <f>T280-U280</f>
      </c>
      <c r="W280" s="1">
        <f>I280</f>
      </c>
      <c r="X280" s="2">
        <f>(R280+L280)*1.06</f>
      </c>
      <c r="Y280" s="2">
        <f>P280</f>
      </c>
      <c r="Z280" s="34">
        <v>60</v>
      </c>
      <c r="AA280" s="2">
        <f>(L280+R280)-Y280-Z280</f>
      </c>
      <c r="AB280" s="2">
        <f>AA280/2</f>
      </c>
      <c r="AC280" s="2">
        <f>AA280/2</f>
      </c>
    </row>
    <row r="281">
      <c r="A281" s="1">
        <v>279</v>
      </c>
      <c r="B281" s="35" t="str">
        <v>龙达</v>
      </c>
      <c r="C281" s="5" t="str">
        <v>TV1N1602942045810180096</v>
      </c>
      <c r="D281" s="5" t="str">
        <v>中国</v>
      </c>
      <c r="E281" s="5" t="str">
        <v>北京</v>
      </c>
      <c r="F281" s="5" t="str">
        <v>美国-EVUS</v>
      </c>
      <c r="G281" s="5" t="str">
        <v>商务</v>
      </c>
      <c r="H281" s="5" t="str">
        <v>已出签</v>
      </c>
      <c r="I281" s="34">
        <v>0</v>
      </c>
      <c r="J281" s="33"/>
      <c r="K281" s="33"/>
      <c r="L281" s="36">
        <v>100</v>
      </c>
      <c r="M281" s="36">
        <v>18</v>
      </c>
      <c r="N281" s="37" t="str">
        <v>快递费</v>
      </c>
      <c r="O281" s="33"/>
      <c r="P281" s="36">
        <v>18</v>
      </c>
      <c r="Q281" s="33"/>
      <c r="R281" s="2">
        <f>M281*1.06</f>
      </c>
      <c r="S281" s="2">
        <f>I281+L281+R281</f>
      </c>
      <c r="T281" s="2">
        <f>I281+(L281+R281)*1.06</f>
      </c>
      <c r="U281" s="2">
        <f>(R281+L281)*0.06</f>
      </c>
      <c r="V281" s="2">
        <f>T281-U281</f>
      </c>
      <c r="W281" s="1">
        <f>I281</f>
      </c>
      <c r="X281" s="2">
        <f>(R281+L281)*1.06</f>
      </c>
      <c r="Y281" s="2">
        <f>P281</f>
      </c>
      <c r="Z281" s="34">
        <v>20</v>
      </c>
      <c r="AA281" s="2">
        <f>(L281+R281)-Y281-Z281</f>
      </c>
      <c r="AB281" s="2">
        <f>AA281/2</f>
      </c>
      <c r="AC281" s="2">
        <f>AA281/2</f>
      </c>
    </row>
    <row r="282">
      <c r="A282" s="1">
        <v>280</v>
      </c>
      <c r="B282" s="35" t="str">
        <v>王欢</v>
      </c>
      <c r="C282" s="5" t="str">
        <v>TV1N1603309416995397632</v>
      </c>
      <c r="D282" s="5" t="str">
        <v>中国</v>
      </c>
      <c r="E282" s="5" t="str">
        <v>北京</v>
      </c>
      <c r="F282" s="5" t="str">
        <v>美国-EVUS</v>
      </c>
      <c r="G282" s="5" t="str">
        <v>商务</v>
      </c>
      <c r="H282" s="5" t="str">
        <v>已出签</v>
      </c>
      <c r="I282" s="34">
        <v>0</v>
      </c>
      <c r="J282" s="33"/>
      <c r="K282" s="33"/>
      <c r="L282" s="36">
        <v>100</v>
      </c>
      <c r="M282" s="36">
        <v>15</v>
      </c>
      <c r="N282" s="37" t="str">
        <v>快递费</v>
      </c>
      <c r="O282" s="33"/>
      <c r="P282" s="36">
        <v>15</v>
      </c>
      <c r="Q282" s="33"/>
      <c r="R282" s="2">
        <f>M282*1.06</f>
      </c>
      <c r="S282" s="2">
        <f>I282+L282+R282</f>
      </c>
      <c r="T282" s="2">
        <f>I282+(L282+R282)*1.06</f>
      </c>
      <c r="U282" s="2">
        <f>(R282+L282)*0.06</f>
      </c>
      <c r="V282" s="2">
        <f>T282-U282</f>
      </c>
      <c r="W282" s="1">
        <f>I282</f>
      </c>
      <c r="X282" s="2">
        <f>(R282+L282)*1.06</f>
      </c>
      <c r="Y282" s="2">
        <f>P282</f>
      </c>
      <c r="Z282" s="34">
        <v>20</v>
      </c>
      <c r="AA282" s="2">
        <f>(L282+R282)-Y282-Z282</f>
      </c>
      <c r="AB282" s="2">
        <f>AA282/2</f>
      </c>
      <c r="AC282" s="2">
        <f>AA282/2</f>
      </c>
    </row>
    <row r="283">
      <c r="A283" s="1">
        <v>281</v>
      </c>
      <c r="B283" s="35" t="str">
        <v>何冠桥</v>
      </c>
      <c r="C283" s="5" t="str">
        <v>TV1N1602942045810180096</v>
      </c>
      <c r="D283" s="5" t="str">
        <v>中国</v>
      </c>
      <c r="E283" s="5" t="str">
        <v>北京</v>
      </c>
      <c r="F283" s="5" t="str">
        <v>美国-EVUS</v>
      </c>
      <c r="G283" s="5" t="str">
        <v>商务</v>
      </c>
      <c r="H283" s="5" t="str">
        <v>已出签</v>
      </c>
      <c r="I283" s="34">
        <v>0</v>
      </c>
      <c r="J283" s="33"/>
      <c r="K283" s="33"/>
      <c r="L283" s="36">
        <v>100</v>
      </c>
      <c r="M283" s="36">
        <v>18</v>
      </c>
      <c r="N283" s="37" t="str">
        <v>快递费</v>
      </c>
      <c r="O283" s="33"/>
      <c r="P283" s="36">
        <v>18</v>
      </c>
      <c r="Q283" s="33"/>
      <c r="R283" s="2">
        <f>M283*1.06</f>
      </c>
      <c r="S283" s="2">
        <f>I283+L283+R283</f>
      </c>
      <c r="T283" s="2">
        <f>I283+(L283+R283)*1.06</f>
      </c>
      <c r="U283" s="2">
        <f>(R283+L283)*0.06</f>
      </c>
      <c r="V283" s="2">
        <f>T283-U283</f>
      </c>
      <c r="W283" s="1">
        <f>I283</f>
      </c>
      <c r="X283" s="2">
        <f>(R283+L283)*1.06</f>
      </c>
      <c r="Y283" s="2">
        <f>P283</f>
      </c>
      <c r="Z283" s="34">
        <v>20</v>
      </c>
      <c r="AA283" s="2">
        <f>(L283+R283)-Y283-Z283</f>
      </c>
      <c r="AB283" s="2">
        <f>AA283/2</f>
      </c>
      <c r="AC283" s="2">
        <f>AA283/2</f>
      </c>
    </row>
    <row r="284">
      <c r="A284" s="1">
        <v>282</v>
      </c>
      <c r="B284" s="35" t="str">
        <v>李玉龙</v>
      </c>
      <c r="C284" s="5" t="str">
        <v>TV1N1602919826509762560</v>
      </c>
      <c r="D284" s="5" t="str">
        <v>中国</v>
      </c>
      <c r="E284" s="5" t="str">
        <v>北京</v>
      </c>
      <c r="F284" s="5" t="str">
        <v>美国-EVUS</v>
      </c>
      <c r="G284" s="5" t="str">
        <v>商务</v>
      </c>
      <c r="H284" s="5" t="str">
        <v>已出签</v>
      </c>
      <c r="I284" s="34">
        <v>0</v>
      </c>
      <c r="J284" s="33"/>
      <c r="K284" s="33"/>
      <c r="L284" s="36">
        <v>100</v>
      </c>
      <c r="M284" s="36">
        <v>15</v>
      </c>
      <c r="N284" s="37" t="str">
        <v>快递费</v>
      </c>
      <c r="O284" s="33"/>
      <c r="P284" s="36">
        <v>15</v>
      </c>
      <c r="Q284" s="33"/>
      <c r="R284" s="2">
        <f>M284*1.06</f>
      </c>
      <c r="S284" s="2">
        <f>I284+L284+R284</f>
      </c>
      <c r="T284" s="2">
        <f>I284+(L284+R284)*1.06</f>
      </c>
      <c r="U284" s="2">
        <f>(R284+L284)*0.06</f>
      </c>
      <c r="V284" s="2">
        <f>T284-U284</f>
      </c>
      <c r="W284" s="1">
        <f>I284</f>
      </c>
      <c r="X284" s="2">
        <f>(R284+L284)*1.06</f>
      </c>
      <c r="Y284" s="2">
        <f>P284</f>
      </c>
      <c r="Z284" s="34">
        <v>20</v>
      </c>
      <c r="AA284" s="2">
        <f>(L284+R284)-Y284-Z284</f>
      </c>
      <c r="AB284" s="2">
        <f>AA284/2</f>
      </c>
      <c r="AC284" s="2">
        <f>AA284/2</f>
      </c>
    </row>
    <row r="285">
      <c r="A285" s="1">
        <v>283</v>
      </c>
      <c r="B285" s="35" t="str">
        <v>李佳佳</v>
      </c>
      <c r="C285" s="48" t="str">
        <v>TV1N1603604035645939712</v>
      </c>
      <c r="D285" s="5" t="str">
        <v>中国</v>
      </c>
      <c r="E285" s="5" t="str">
        <v>北京</v>
      </c>
      <c r="F285" s="5" t="str">
        <v>美国-EVUS</v>
      </c>
      <c r="G285" s="5" t="str">
        <v>商务</v>
      </c>
      <c r="H285" s="5" t="str">
        <v>已出签</v>
      </c>
      <c r="I285" s="34">
        <v>0</v>
      </c>
      <c r="J285" s="33"/>
      <c r="K285" s="33"/>
      <c r="L285" s="36">
        <v>100</v>
      </c>
      <c r="M285" s="36">
        <v>15</v>
      </c>
      <c r="N285" s="37" t="str">
        <v>快递费</v>
      </c>
      <c r="O285" s="33"/>
      <c r="P285" s="36">
        <v>15</v>
      </c>
      <c r="Q285" s="33"/>
      <c r="R285" s="2">
        <f>M285*1.06</f>
      </c>
      <c r="S285" s="2">
        <f>I285+L285+R285</f>
      </c>
      <c r="T285" s="2">
        <f>I285+(L285+R285)*1.06</f>
      </c>
      <c r="U285" s="2">
        <f>(R285+L285)*0.06</f>
      </c>
      <c r="V285" s="2">
        <f>T285-U285</f>
      </c>
      <c r="W285" s="1">
        <f>I285</f>
      </c>
      <c r="X285" s="2">
        <f>(R285+L285)*1.06</f>
      </c>
      <c r="Y285" s="2">
        <f>P285</f>
      </c>
      <c r="Z285" s="34">
        <v>20</v>
      </c>
      <c r="AA285" s="2">
        <f>(L285+R285)-Y285-Z285</f>
      </c>
      <c r="AB285" s="2">
        <f>AA285/2</f>
      </c>
      <c r="AC285" s="2">
        <f>AA285/2</f>
      </c>
    </row>
    <row r="286">
      <c r="A286" s="1">
        <v>284</v>
      </c>
      <c r="B286" s="35" t="str">
        <v>桂清鑫</v>
      </c>
      <c r="C286" s="48" t="str">
        <v>TV1N1601398089364267008</v>
      </c>
      <c r="D286" s="5" t="str">
        <v>中国</v>
      </c>
      <c r="E286" s="5" t="str">
        <v>北京</v>
      </c>
      <c r="F286" s="5" t="str">
        <v>美国-EVUS</v>
      </c>
      <c r="G286" s="5" t="str">
        <v>商务</v>
      </c>
      <c r="H286" s="5" t="str">
        <v>已出签</v>
      </c>
      <c r="I286" s="34">
        <v>0</v>
      </c>
      <c r="J286" s="33"/>
      <c r="K286" s="33"/>
      <c r="L286" s="36">
        <v>100</v>
      </c>
      <c r="M286" s="36">
        <v>18</v>
      </c>
      <c r="N286" s="37" t="str">
        <v>快递费</v>
      </c>
      <c r="O286" s="33"/>
      <c r="P286" s="36">
        <v>18</v>
      </c>
      <c r="Q286" s="33"/>
      <c r="R286" s="2">
        <f>M286*1.06</f>
      </c>
      <c r="S286" s="2">
        <f>I286+L286+R286</f>
      </c>
      <c r="T286" s="2">
        <f>I286+(L286+R286)*1.06</f>
      </c>
      <c r="U286" s="2">
        <f>(R286+L286)*0.06</f>
      </c>
      <c r="V286" s="2">
        <f>T286-U286</f>
      </c>
      <c r="W286" s="1">
        <f>I286</f>
      </c>
      <c r="X286" s="2">
        <f>(R286+L286)*1.06</f>
      </c>
      <c r="Y286" s="2">
        <f>P286</f>
      </c>
      <c r="Z286" s="34">
        <v>20</v>
      </c>
      <c r="AA286" s="2">
        <f>(L286+R286)-Y286-Z286</f>
      </c>
      <c r="AB286" s="2">
        <f>AA286/2</f>
      </c>
      <c r="AC286" s="2">
        <f>AA286/2</f>
      </c>
    </row>
    <row r="287">
      <c r="A287" s="1">
        <v>285</v>
      </c>
      <c r="B287" s="35" t="str">
        <v>郭菲菲</v>
      </c>
      <c r="C287" s="5" t="str">
        <v>TV1N1578621576477413376</v>
      </c>
      <c r="D287" s="5" t="str">
        <v>中国</v>
      </c>
      <c r="E287" s="5" t="str">
        <v>北京</v>
      </c>
      <c r="F287" s="5" t="str">
        <v>美国-EVUS</v>
      </c>
      <c r="G287" s="5" t="str">
        <v>商务</v>
      </c>
      <c r="H287" s="5" t="str">
        <v>已出签</v>
      </c>
      <c r="I287" s="34">
        <v>0</v>
      </c>
      <c r="J287" s="33"/>
      <c r="K287" s="33"/>
      <c r="L287" s="36">
        <v>100</v>
      </c>
      <c r="M287" s="36">
        <v>15</v>
      </c>
      <c r="N287" s="37" t="str">
        <v>快递费</v>
      </c>
      <c r="O287" s="33"/>
      <c r="P287" s="36">
        <v>15</v>
      </c>
      <c r="Q287" s="33"/>
      <c r="R287" s="2">
        <f>M287*1.06</f>
      </c>
      <c r="S287" s="2">
        <f>I287+L287+R287</f>
      </c>
      <c r="T287" s="2">
        <f>I287+(L287+R287)*1.06</f>
      </c>
      <c r="U287" s="2">
        <f>(R287+L287)*0.06</f>
      </c>
      <c r="V287" s="2">
        <f>T287-U287</f>
      </c>
      <c r="W287" s="1">
        <f>I287</f>
      </c>
      <c r="X287" s="2">
        <f>(R287+L287)*1.06</f>
      </c>
      <c r="Y287" s="2">
        <f>P287</f>
      </c>
      <c r="Z287" s="34">
        <v>20</v>
      </c>
      <c r="AA287" s="2">
        <f>(L287+R287)-Y287-Z287</f>
      </c>
      <c r="AB287" s="2">
        <f>AA287/2</f>
      </c>
      <c r="AC287" s="2">
        <f>AA287/2</f>
      </c>
    </row>
    <row r="288">
      <c r="A288" s="1">
        <v>286</v>
      </c>
      <c r="B288" s="35" t="str">
        <v>禄馨怡</v>
      </c>
      <c r="C288" s="5" t="str">
        <v>TV1N1602880198343888896</v>
      </c>
      <c r="D288" s="5" t="str">
        <v>中国</v>
      </c>
      <c r="E288" s="5" t="str">
        <v>北京</v>
      </c>
      <c r="F288" s="5" t="str">
        <v>美国-EVUS</v>
      </c>
      <c r="G288" s="5" t="str">
        <v>商务</v>
      </c>
      <c r="H288" s="5" t="str">
        <v>已出签</v>
      </c>
      <c r="I288" s="34">
        <v>0</v>
      </c>
      <c r="J288" s="33"/>
      <c r="K288" s="33"/>
      <c r="L288" s="36">
        <v>100</v>
      </c>
      <c r="M288" s="36">
        <v>15</v>
      </c>
      <c r="N288" s="37" t="str">
        <v>快递费</v>
      </c>
      <c r="O288" s="33"/>
      <c r="P288" s="36">
        <v>15</v>
      </c>
      <c r="Q288" s="33"/>
      <c r="R288" s="2">
        <f>M288*1.06</f>
      </c>
      <c r="S288" s="2">
        <f>I288+L288+R288</f>
      </c>
      <c r="T288" s="2">
        <f>I288+(L288+R288)*1.06</f>
      </c>
      <c r="U288" s="2">
        <f>(R288+L288)*0.06</f>
      </c>
      <c r="V288" s="2">
        <f>T288-U288</f>
      </c>
      <c r="W288" s="1">
        <f>I288</f>
      </c>
      <c r="X288" s="2">
        <f>(R288+L288)*1.06</f>
      </c>
      <c r="Y288" s="2">
        <f>P288</f>
      </c>
      <c r="Z288" s="34">
        <v>20</v>
      </c>
      <c r="AA288" s="2">
        <f>(L288+R288)-Y288-Z288</f>
      </c>
      <c r="AB288" s="2">
        <f>AA288/2</f>
      </c>
      <c r="AC288" s="2">
        <f>AA288/2</f>
      </c>
    </row>
    <row r="289">
      <c r="A289" s="1">
        <v>287</v>
      </c>
      <c r="B289" s="35" t="str">
        <v>王荟镔</v>
      </c>
      <c r="C289" s="5" t="str">
        <v>TV1N1607968905405566976</v>
      </c>
      <c r="D289" s="5" t="str">
        <v>中国</v>
      </c>
      <c r="E289" s="5" t="str">
        <v>北京</v>
      </c>
      <c r="F289" s="5" t="str">
        <v>美国-EVUS</v>
      </c>
      <c r="G289" s="5" t="str">
        <v>商务</v>
      </c>
      <c r="H289" s="5" t="str">
        <v>已出签</v>
      </c>
      <c r="I289" s="34">
        <v>0</v>
      </c>
      <c r="J289" s="33"/>
      <c r="K289" s="33"/>
      <c r="L289" s="36">
        <v>100</v>
      </c>
      <c r="M289" s="36">
        <v>0</v>
      </c>
      <c r="N289" s="37"/>
      <c r="O289" s="33"/>
      <c r="P289" s="36">
        <v>0</v>
      </c>
      <c r="Q289" s="33"/>
      <c r="R289" s="2">
        <f>M289*1.06</f>
      </c>
      <c r="S289" s="2">
        <f>I289+L289+R289</f>
      </c>
      <c r="T289" s="2">
        <f>I289+(L289+R289)*1.06</f>
      </c>
      <c r="U289" s="2">
        <f>(R289+L289)*0.06</f>
      </c>
      <c r="V289" s="2">
        <f>T289-U289</f>
      </c>
      <c r="W289" s="1">
        <f>I289</f>
      </c>
      <c r="X289" s="2">
        <f>(R289+L289)*1.06</f>
      </c>
      <c r="Y289" s="2">
        <f>P289</f>
      </c>
      <c r="Z289" s="34">
        <v>20</v>
      </c>
      <c r="AA289" s="2">
        <f>(L289+R289)-Y289-Z289</f>
      </c>
      <c r="AB289" s="2">
        <f>AA289/2</f>
      </c>
      <c r="AC289" s="2">
        <f>AA289/2</f>
      </c>
    </row>
    <row r="290">
      <c r="A290" s="1">
        <v>288</v>
      </c>
      <c r="B290" s="35" t="str">
        <v>吴心昊</v>
      </c>
      <c r="C290" s="5" t="str">
        <v>TV1N1600858737915764736</v>
      </c>
      <c r="D290" s="5" t="str">
        <v>中国</v>
      </c>
      <c r="E290" s="5" t="str">
        <v>北京</v>
      </c>
      <c r="F290" s="5" t="str">
        <v>美国-EVUS</v>
      </c>
      <c r="G290" s="5" t="str">
        <v>商务</v>
      </c>
      <c r="H290" s="5" t="str">
        <v>已出签</v>
      </c>
      <c r="I290" s="34">
        <v>0</v>
      </c>
      <c r="J290" s="33"/>
      <c r="K290" s="33"/>
      <c r="L290" s="36">
        <v>100</v>
      </c>
      <c r="M290" s="36">
        <v>15</v>
      </c>
      <c r="N290" s="37" t="str">
        <v>快递费</v>
      </c>
      <c r="O290" s="33"/>
      <c r="P290" s="36">
        <v>15</v>
      </c>
      <c r="Q290" s="33"/>
      <c r="R290" s="2">
        <f>M290*1.06</f>
      </c>
      <c r="S290" s="2">
        <f>I290+L290+R290</f>
      </c>
      <c r="T290" s="2">
        <f>I290+(L290+R290)*1.06</f>
      </c>
      <c r="U290" s="2">
        <f>(R290+L290)*0.06</f>
      </c>
      <c r="V290" s="2">
        <f>T290-U290</f>
      </c>
      <c r="W290" s="1">
        <f>I290</f>
      </c>
      <c r="X290" s="2">
        <f>(R290+L290)*1.06</f>
      </c>
      <c r="Y290" s="2">
        <f>P290</f>
      </c>
      <c r="Z290" s="34">
        <v>20</v>
      </c>
      <c r="AA290" s="2">
        <f>(L290+R290)-Y290-Z290</f>
      </c>
      <c r="AB290" s="2">
        <f>AA290/2</f>
      </c>
      <c r="AC290" s="2">
        <f>AA290/2</f>
      </c>
    </row>
    <row r="291">
      <c r="A291" s="1">
        <v>289</v>
      </c>
      <c r="B291" s="35" t="str">
        <v>肖雯</v>
      </c>
      <c r="C291" s="5" t="str">
        <v>TV1N1607589867532939264</v>
      </c>
      <c r="D291" s="5" t="str">
        <v>中国</v>
      </c>
      <c r="E291" s="5" t="str">
        <v>北京</v>
      </c>
      <c r="F291" s="5" t="str">
        <v>美国-EVUS</v>
      </c>
      <c r="G291" s="5" t="str">
        <v>商务</v>
      </c>
      <c r="H291" s="5" t="str">
        <v>已出签</v>
      </c>
      <c r="I291" s="34">
        <v>0</v>
      </c>
      <c r="J291" s="33"/>
      <c r="K291" s="33"/>
      <c r="L291" s="36">
        <v>100</v>
      </c>
      <c r="M291" s="36">
        <v>18</v>
      </c>
      <c r="N291" s="37" t="str">
        <v>快递费</v>
      </c>
      <c r="O291" s="33"/>
      <c r="P291" s="36">
        <v>18</v>
      </c>
      <c r="Q291" s="33"/>
      <c r="R291" s="2">
        <f>M291*1.06</f>
      </c>
      <c r="S291" s="2">
        <f>I291+L291+R291</f>
      </c>
      <c r="T291" s="2">
        <f>I291+(L291+R291)*1.06</f>
      </c>
      <c r="U291" s="2">
        <f>(R291+L291)*0.06</f>
      </c>
      <c r="V291" s="2">
        <f>T291-U291</f>
      </c>
      <c r="W291" s="1">
        <f>I291</f>
      </c>
      <c r="X291" s="2">
        <f>(R291+L291)*1.06</f>
      </c>
      <c r="Y291" s="2">
        <f>P291</f>
      </c>
      <c r="Z291" s="34">
        <v>20</v>
      </c>
      <c r="AA291" s="2">
        <f>(L291+R291)-Y291-Z291</f>
      </c>
      <c r="AB291" s="2">
        <f>AA291/2</f>
      </c>
      <c r="AC291" s="2">
        <f>AA291/2</f>
      </c>
    </row>
    <row r="292">
      <c r="A292" s="1">
        <v>290</v>
      </c>
      <c r="B292" s="35" t="str">
        <v>许兴华</v>
      </c>
      <c r="C292" s="5" t="str">
        <v>TV1N1600809365240819712</v>
      </c>
      <c r="D292" s="5" t="str">
        <v>中国</v>
      </c>
      <c r="E292" s="5" t="str">
        <v>北京</v>
      </c>
      <c r="F292" s="5" t="str">
        <v>美国-EVUS</v>
      </c>
      <c r="G292" s="5" t="str">
        <v>商务</v>
      </c>
      <c r="H292" s="5" t="str">
        <v>已出签</v>
      </c>
      <c r="I292" s="34">
        <v>0</v>
      </c>
      <c r="J292" s="33"/>
      <c r="K292" s="33"/>
      <c r="L292" s="36">
        <v>100</v>
      </c>
      <c r="M292" s="40"/>
      <c r="N292" s="37"/>
      <c r="O292" s="33"/>
      <c r="P292" s="36"/>
      <c r="Q292" s="33"/>
      <c r="R292" s="2">
        <f>M292*1.06</f>
      </c>
      <c r="S292" s="2">
        <f>I292+L292+R292</f>
      </c>
      <c r="T292" s="2">
        <f>I292+(L292+R292)*1.06</f>
      </c>
      <c r="U292" s="2">
        <f>(R292+L292)*0.06</f>
      </c>
      <c r="V292" s="2">
        <f>T292-U292</f>
      </c>
      <c r="W292" s="1">
        <f>I292</f>
      </c>
      <c r="X292" s="2">
        <f>(R292+L292)*1.06</f>
      </c>
      <c r="Y292" s="2">
        <f>P292</f>
      </c>
      <c r="Z292" s="34">
        <v>20</v>
      </c>
      <c r="AA292" s="2">
        <f>(L292+R292)-Y292-Z292</f>
      </c>
      <c r="AB292" s="2">
        <f>AA292/2</f>
      </c>
      <c r="AC292" s="2">
        <f>AA292/2</f>
      </c>
    </row>
    <row r="293">
      <c r="A293" s="1">
        <v>291</v>
      </c>
      <c r="B293" s="35" t="str">
        <v>周高歌</v>
      </c>
      <c r="C293" s="5" t="str">
        <v>TV1N1582968526564032512</v>
      </c>
      <c r="D293" s="5" t="str">
        <v>中国</v>
      </c>
      <c r="E293" s="5" t="str">
        <v>北京</v>
      </c>
      <c r="F293" s="5" t="str">
        <v>美国-EVUS</v>
      </c>
      <c r="G293" s="5" t="str">
        <v>商务</v>
      </c>
      <c r="H293" s="5" t="str">
        <v>已出签</v>
      </c>
      <c r="I293" s="34">
        <v>0</v>
      </c>
      <c r="J293" s="33"/>
      <c r="K293" s="33"/>
      <c r="L293" s="36">
        <v>100</v>
      </c>
      <c r="M293" s="40"/>
      <c r="N293" s="37"/>
      <c r="O293" s="33"/>
      <c r="P293" s="36"/>
      <c r="Q293" s="33"/>
      <c r="R293" s="2">
        <f>M293*1.06</f>
      </c>
      <c r="S293" s="2">
        <f>I293+L293+R293</f>
      </c>
      <c r="T293" s="2">
        <f>I293+(L293+R293)*1.06</f>
      </c>
      <c r="U293" s="2">
        <f>(R293+L293)*0.06</f>
      </c>
      <c r="V293" s="2">
        <f>T293-U293</f>
      </c>
      <c r="W293" s="1">
        <f>I293</f>
      </c>
      <c r="X293" s="2">
        <f>(R293+L293)*1.06</f>
      </c>
      <c r="Y293" s="2">
        <f>P293</f>
      </c>
      <c r="Z293" s="34">
        <v>20</v>
      </c>
      <c r="AA293" s="2">
        <f>(L293+R293)-Y293-Z293</f>
      </c>
      <c r="AB293" s="2">
        <f>AA293/2</f>
      </c>
      <c r="AC293" s="2">
        <f>AA293/2</f>
      </c>
    </row>
    <row r="294">
      <c r="A294" s="1">
        <v>292</v>
      </c>
      <c r="B294" s="35" t="str">
        <v>林杨</v>
      </c>
      <c r="C294" s="5" t="str">
        <v>TV1N1610877998906937344</v>
      </c>
      <c r="D294" s="5" t="str">
        <v>中国</v>
      </c>
      <c r="E294" s="5" t="str">
        <v>北京</v>
      </c>
      <c r="F294" s="5" t="str">
        <v>美国</v>
      </c>
      <c r="G294" s="5" t="str">
        <v>商务</v>
      </c>
      <c r="H294" s="5" t="str">
        <v>已预约</v>
      </c>
      <c r="I294" s="34">
        <v>1120</v>
      </c>
      <c r="J294" s="33"/>
      <c r="K294" s="33"/>
      <c r="L294" s="2">
        <v>300</v>
      </c>
      <c r="M294" s="36">
        <v>0</v>
      </c>
      <c r="N294" s="33"/>
      <c r="O294" s="33"/>
      <c r="P294" s="36">
        <v>0</v>
      </c>
      <c r="Q294" s="33"/>
      <c r="R294" s="2">
        <f>M294*1.06</f>
      </c>
      <c r="S294" s="2">
        <f>I294+L294+R294</f>
      </c>
      <c r="T294" s="2">
        <f>I294+(L294+R294)*1.06</f>
      </c>
      <c r="U294" s="2">
        <f>(R294+L294)*0.06</f>
      </c>
      <c r="V294" s="2">
        <f>T294-U294</f>
      </c>
      <c r="W294" s="1">
        <f>I294</f>
      </c>
      <c r="X294" s="2">
        <f>(R294+L294)*1.06</f>
      </c>
      <c r="Y294" s="2">
        <f>P294</f>
      </c>
      <c r="Z294" s="34">
        <v>60</v>
      </c>
      <c r="AA294" s="2">
        <f>(L294+R294)-Y294-Z294</f>
      </c>
      <c r="AB294" s="2">
        <f>AA294/2</f>
      </c>
      <c r="AC294" s="2">
        <f>AA294/2</f>
      </c>
    </row>
    <row r="295">
      <c r="A295" s="1">
        <v>293</v>
      </c>
      <c r="B295" s="35" t="str">
        <v>蒋淳</v>
      </c>
      <c r="C295" s="5" t="str">
        <v>TV1N1613696777357619200</v>
      </c>
      <c r="D295" s="5" t="str">
        <v>中国</v>
      </c>
      <c r="E295" s="5" t="str">
        <v>北京</v>
      </c>
      <c r="F295" s="5" t="str">
        <v>美国</v>
      </c>
      <c r="G295" s="5" t="str">
        <v>商务</v>
      </c>
      <c r="H295" s="5" t="str">
        <v>已预约</v>
      </c>
      <c r="I295" s="34">
        <v>1120</v>
      </c>
      <c r="J295" s="33"/>
      <c r="K295" s="33"/>
      <c r="L295" s="2">
        <v>300</v>
      </c>
      <c r="M295" s="36">
        <v>0</v>
      </c>
      <c r="N295" s="33"/>
      <c r="O295" s="33"/>
      <c r="P295" s="36">
        <v>0</v>
      </c>
      <c r="Q295" s="33"/>
      <c r="R295" s="2">
        <f>M295*1.06</f>
      </c>
      <c r="S295" s="2">
        <f>I295+L295+R295</f>
      </c>
      <c r="T295" s="2">
        <f>I295+(L295+R295)*1.06</f>
      </c>
      <c r="U295" s="2">
        <f>(R295+L295)*0.06</f>
      </c>
      <c r="V295" s="2">
        <f>T295-U295</f>
      </c>
      <c r="W295" s="1">
        <f>I295</f>
      </c>
      <c r="X295" s="2">
        <f>(R295+L295)*1.06</f>
      </c>
      <c r="Y295" s="2">
        <f>P295</f>
      </c>
      <c r="Z295" s="34">
        <v>60</v>
      </c>
      <c r="AA295" s="2">
        <f>(L295+R295)-Y295-Z295</f>
      </c>
      <c r="AB295" s="2">
        <f>AA295/2</f>
      </c>
      <c r="AC295" s="2">
        <f>AA295/2</f>
      </c>
    </row>
    <row r="296">
      <c r="A296" s="1">
        <v>294</v>
      </c>
      <c r="B296" s="35" t="str">
        <v>李雁</v>
      </c>
      <c r="C296" s="5" t="str">
        <v>TV1N1616008223341215744</v>
      </c>
      <c r="D296" s="5" t="str">
        <v>中国</v>
      </c>
      <c r="E296" s="5" t="str">
        <v>北京</v>
      </c>
      <c r="F296" s="5" t="str">
        <v>美国</v>
      </c>
      <c r="G296" s="5" t="str">
        <v>商务</v>
      </c>
      <c r="H296" s="5" t="str">
        <v>已预约</v>
      </c>
      <c r="I296" s="34">
        <v>1120</v>
      </c>
      <c r="J296" s="33"/>
      <c r="K296" s="33"/>
      <c r="L296" s="2">
        <v>300</v>
      </c>
      <c r="M296" s="36">
        <v>0</v>
      </c>
      <c r="N296" s="33"/>
      <c r="O296" s="33"/>
      <c r="P296" s="36">
        <v>0</v>
      </c>
      <c r="Q296" s="33"/>
      <c r="R296" s="2">
        <f>M296*1.06</f>
      </c>
      <c r="S296" s="2">
        <f>I296+L296+R296</f>
      </c>
      <c r="T296" s="2">
        <f>I296+(L296+R296)*1.06</f>
      </c>
      <c r="U296" s="2">
        <f>(R296+L296)*0.06</f>
      </c>
      <c r="V296" s="2">
        <f>T296-U296</f>
      </c>
      <c r="W296" s="1">
        <f>I296</f>
      </c>
      <c r="X296" s="2">
        <f>(R296+L296)*1.06</f>
      </c>
      <c r="Y296" s="2">
        <f>P296</f>
      </c>
      <c r="Z296" s="34">
        <v>60</v>
      </c>
      <c r="AA296" s="2">
        <f>(L296+R296)-Y296-Z296</f>
      </c>
      <c r="AB296" s="2">
        <f>AA296/2</f>
      </c>
      <c r="AC296" s="2">
        <f>AA296/2</f>
      </c>
    </row>
    <row r="297">
      <c r="A297" s="1">
        <v>295</v>
      </c>
      <c r="B297" s="35" t="str">
        <v>吕云鹏</v>
      </c>
      <c r="C297" s="5" t="str">
        <v>TV1N1614575379737481216</v>
      </c>
      <c r="D297" s="5" t="str">
        <v>中国</v>
      </c>
      <c r="E297" s="5" t="str">
        <v>北京</v>
      </c>
      <c r="F297" s="5" t="str">
        <v>美国</v>
      </c>
      <c r="G297" s="5" t="str">
        <v>商务</v>
      </c>
      <c r="H297" s="5" t="str">
        <v>已预约</v>
      </c>
      <c r="I297" s="34">
        <v>1184</v>
      </c>
      <c r="J297" s="33"/>
      <c r="K297" s="33"/>
      <c r="L297" s="2">
        <v>300</v>
      </c>
      <c r="M297" s="36">
        <v>0</v>
      </c>
      <c r="N297" s="33"/>
      <c r="O297" s="33"/>
      <c r="P297" s="36">
        <v>0</v>
      </c>
      <c r="Q297" s="33"/>
      <c r="R297" s="2">
        <f>M297*1.06</f>
      </c>
      <c r="S297" s="2">
        <f>I297+L297+R297</f>
      </c>
      <c r="T297" s="2">
        <f>I297+(L297+R297)*1.06</f>
      </c>
      <c r="U297" s="2">
        <f>(R297+L297)*0.06</f>
      </c>
      <c r="V297" s="2">
        <f>T297-U297</f>
      </c>
      <c r="W297" s="1">
        <f>I297</f>
      </c>
      <c r="X297" s="2">
        <f>(R297+L297)*1.06</f>
      </c>
      <c r="Y297" s="2">
        <f>P297</f>
      </c>
      <c r="Z297" s="34">
        <v>60</v>
      </c>
      <c r="AA297" s="2">
        <f>(L297+R297)-Y297-Z297</f>
      </c>
      <c r="AB297" s="2">
        <f>AA297/2</f>
      </c>
      <c r="AC297" s="2">
        <f>AA297/2</f>
      </c>
    </row>
    <row r="298">
      <c r="A298" s="1">
        <v>296</v>
      </c>
      <c r="B298" s="35" t="str">
        <v>严路帆</v>
      </c>
      <c r="C298" s="5" t="str">
        <v>TV1N1613556468774547456</v>
      </c>
      <c r="D298" s="5" t="str">
        <v>中国</v>
      </c>
      <c r="E298" s="5" t="str">
        <v>北京</v>
      </c>
      <c r="F298" s="5" t="str">
        <v>美国</v>
      </c>
      <c r="G298" s="5" t="str">
        <v>商务</v>
      </c>
      <c r="H298" s="5" t="str">
        <v>已预约</v>
      </c>
      <c r="I298" s="34">
        <v>1184</v>
      </c>
      <c r="J298" s="33"/>
      <c r="K298" s="33"/>
      <c r="L298" s="2">
        <v>300</v>
      </c>
      <c r="M298" s="36">
        <v>0</v>
      </c>
      <c r="N298" s="33"/>
      <c r="O298" s="33"/>
      <c r="P298" s="36">
        <v>0</v>
      </c>
      <c r="Q298" s="33"/>
      <c r="R298" s="2">
        <f>M298*1.06</f>
      </c>
      <c r="S298" s="2">
        <f>I298+L298+R298</f>
      </c>
      <c r="T298" s="2">
        <f>I298+(L298+R298)*1.06</f>
      </c>
      <c r="U298" s="2">
        <f>(R298+L298)*0.06</f>
      </c>
      <c r="V298" s="2">
        <f>T298-U298</f>
      </c>
      <c r="W298" s="1">
        <f>I298</f>
      </c>
      <c r="X298" s="2">
        <f>(R298+L298)*1.06</f>
      </c>
      <c r="Y298" s="2">
        <f>P298</f>
      </c>
      <c r="Z298" s="34">
        <v>60</v>
      </c>
      <c r="AA298" s="2">
        <f>(L298+R298)-Y298-Z298</f>
      </c>
      <c r="AB298" s="2">
        <f>AA298/2</f>
      </c>
      <c r="AC298" s="2">
        <f>AA298/2</f>
      </c>
    </row>
    <row r="299">
      <c r="A299" s="1">
        <v>297</v>
      </c>
      <c r="B299" s="35" t="str">
        <v>宫正</v>
      </c>
      <c r="C299" s="5" t="str">
        <v>TV1N1594878871575494656</v>
      </c>
      <c r="D299" s="5" t="str">
        <v>中国</v>
      </c>
      <c r="E299" s="5" t="str">
        <v>北京</v>
      </c>
      <c r="F299" s="5" t="str">
        <v>美国</v>
      </c>
      <c r="G299" s="5" t="str">
        <v>商务</v>
      </c>
      <c r="H299" s="5" t="str">
        <v>已预约</v>
      </c>
      <c r="I299" s="34">
        <v>1184</v>
      </c>
      <c r="J299" s="33"/>
      <c r="K299" s="33"/>
      <c r="L299" s="2">
        <v>300</v>
      </c>
      <c r="M299" s="36">
        <v>0</v>
      </c>
      <c r="N299" s="33"/>
      <c r="O299" s="33"/>
      <c r="P299" s="36">
        <v>0</v>
      </c>
      <c r="Q299" s="33"/>
      <c r="R299" s="2">
        <f>M299*1.06</f>
      </c>
      <c r="S299" s="2">
        <f>I299+L299+R299</f>
      </c>
      <c r="T299" s="2">
        <f>I299+(L299+R299)*1.06</f>
      </c>
      <c r="U299" s="2">
        <f>(R299+L299)*0.06</f>
      </c>
      <c r="V299" s="2">
        <f>T299-U299</f>
      </c>
      <c r="W299" s="1">
        <f>I299</f>
      </c>
      <c r="X299" s="2">
        <f>(R299+L299)*1.06</f>
      </c>
      <c r="Y299" s="2">
        <f>P299</f>
      </c>
      <c r="Z299" s="34">
        <v>60</v>
      </c>
      <c r="AA299" s="2">
        <f>(L299+R299)-Y299-Z299</f>
      </c>
      <c r="AB299" s="2">
        <f>AA299/2</f>
      </c>
      <c r="AC299" s="2">
        <f>AA299/2</f>
      </c>
    </row>
    <row r="300">
      <c r="A300" s="1">
        <v>298</v>
      </c>
      <c r="B300" s="35" t="str">
        <v>耿子辰</v>
      </c>
      <c r="C300" s="5" t="str">
        <v>TV1N1613813363288518656</v>
      </c>
      <c r="D300" s="5" t="str">
        <v>中国</v>
      </c>
      <c r="E300" s="5" t="str">
        <v>北京</v>
      </c>
      <c r="F300" s="5" t="str">
        <v>美国</v>
      </c>
      <c r="G300" s="5" t="str">
        <v>商务</v>
      </c>
      <c r="H300" s="5" t="str">
        <v>已预约</v>
      </c>
      <c r="I300" s="34">
        <v>1184</v>
      </c>
      <c r="J300" s="33"/>
      <c r="K300" s="33"/>
      <c r="L300" s="2">
        <v>300</v>
      </c>
      <c r="M300" s="36">
        <v>0</v>
      </c>
      <c r="N300" s="33"/>
      <c r="O300" s="33"/>
      <c r="P300" s="36">
        <v>0</v>
      </c>
      <c r="Q300" s="33"/>
      <c r="R300" s="2">
        <f>M300*1.06</f>
      </c>
      <c r="S300" s="2">
        <f>I300+L300+R300</f>
      </c>
      <c r="T300" s="2">
        <f>I300+(L300+R300)*1.06</f>
      </c>
      <c r="U300" s="2">
        <f>(R300+L300)*0.06</f>
      </c>
      <c r="V300" s="2">
        <f>T300-U300</f>
      </c>
      <c r="W300" s="1">
        <f>I300</f>
      </c>
      <c r="X300" s="2">
        <f>(R300+L300)*1.06</f>
      </c>
      <c r="Y300" s="2">
        <f>P300</f>
      </c>
      <c r="Z300" s="34">
        <v>60</v>
      </c>
      <c r="AA300" s="2">
        <f>(L300+R300)-Y300-Z300</f>
      </c>
      <c r="AB300" s="2">
        <f>AA300/2</f>
      </c>
      <c r="AC300" s="2">
        <f>AA300/2</f>
      </c>
    </row>
    <row r="301">
      <c r="A301" s="1">
        <v>299</v>
      </c>
      <c r="B301" s="35" t="str">
        <v>孟庆霄</v>
      </c>
      <c r="C301" s="5" t="str">
        <v>TV1N1585216955348754432</v>
      </c>
      <c r="D301" s="5" t="str">
        <v>中国</v>
      </c>
      <c r="E301" s="5" t="str">
        <v>北京</v>
      </c>
      <c r="F301" s="5" t="str">
        <v>美国</v>
      </c>
      <c r="G301" s="5" t="str">
        <v>商务</v>
      </c>
      <c r="H301" s="5" t="str">
        <v>已预约</v>
      </c>
      <c r="I301" s="34">
        <v>1184</v>
      </c>
      <c r="J301" s="33"/>
      <c r="K301" s="33"/>
      <c r="L301" s="2">
        <v>300</v>
      </c>
      <c r="M301" s="36">
        <v>0</v>
      </c>
      <c r="N301" s="33"/>
      <c r="O301" s="33"/>
      <c r="P301" s="36">
        <v>0</v>
      </c>
      <c r="Q301" s="33"/>
      <c r="R301" s="2">
        <f>M301*1.06</f>
      </c>
      <c r="S301" s="2">
        <f>I301+L301+R301</f>
      </c>
      <c r="T301" s="2">
        <f>I301+(L301+R301)*1.06</f>
      </c>
      <c r="U301" s="2">
        <f>(R301+L301)*0.06</f>
      </c>
      <c r="V301" s="2">
        <f>T301-U301</f>
      </c>
      <c r="W301" s="1">
        <f>I301</f>
      </c>
      <c r="X301" s="2">
        <f>(R301+L301)*1.06</f>
      </c>
      <c r="Y301" s="2">
        <f>P301</f>
      </c>
      <c r="Z301" s="34">
        <v>60</v>
      </c>
      <c r="AA301" s="2">
        <f>(L301+R301)-Y301-Z301</f>
      </c>
      <c r="AB301" s="2">
        <f>AA301/2</f>
      </c>
      <c r="AC301" s="2">
        <f>AA301/2</f>
      </c>
    </row>
    <row r="302">
      <c r="A302" s="1">
        <v>300</v>
      </c>
      <c r="B302" s="35" t="str">
        <v>徐凯</v>
      </c>
      <c r="C302" s="5" t="str">
        <v>TV1N1613189788932313088</v>
      </c>
      <c r="D302" s="5" t="str">
        <v>中国</v>
      </c>
      <c r="E302" s="5" t="str">
        <v>北京</v>
      </c>
      <c r="F302" s="5" t="str">
        <v>美国</v>
      </c>
      <c r="G302" s="5" t="str">
        <v>商务</v>
      </c>
      <c r="H302" s="5" t="str">
        <v>已预约</v>
      </c>
      <c r="I302" s="34">
        <v>1184</v>
      </c>
      <c r="J302" s="33"/>
      <c r="K302" s="33"/>
      <c r="L302" s="2">
        <v>300</v>
      </c>
      <c r="M302" s="36">
        <v>0</v>
      </c>
      <c r="N302" s="33"/>
      <c r="O302" s="33"/>
      <c r="P302" s="36">
        <v>0</v>
      </c>
      <c r="Q302" s="33"/>
      <c r="R302" s="2">
        <f>M302*1.06</f>
      </c>
      <c r="S302" s="2">
        <f>I302+L302+R302</f>
      </c>
      <c r="T302" s="2">
        <f>I302+(L302+R302)*1.06</f>
      </c>
      <c r="U302" s="2">
        <f>(R302+L302)*0.06</f>
      </c>
      <c r="V302" s="2">
        <f>T302-U302</f>
      </c>
      <c r="W302" s="1">
        <f>I302</f>
      </c>
      <c r="X302" s="2">
        <f>(R302+L302)*1.06</f>
      </c>
      <c r="Y302" s="2">
        <f>P302</f>
      </c>
      <c r="Z302" s="34">
        <v>60</v>
      </c>
      <c r="AA302" s="2">
        <f>(L302+R302)-Y302-Z302</f>
      </c>
      <c r="AB302" s="2">
        <f>AA302/2</f>
      </c>
      <c r="AC302" s="2">
        <f>AA302/2</f>
      </c>
    </row>
    <row r="303">
      <c r="A303" s="1">
        <v>301</v>
      </c>
      <c r="B303" s="35" t="str">
        <v>王明军</v>
      </c>
      <c r="C303" s="5" t="str">
        <v>TV1N1613189788932313088</v>
      </c>
      <c r="D303" s="5" t="str">
        <v>中国</v>
      </c>
      <c r="E303" s="5" t="str">
        <v>北京</v>
      </c>
      <c r="F303" s="5" t="str">
        <v>美国</v>
      </c>
      <c r="G303" s="5" t="str">
        <v>商务</v>
      </c>
      <c r="H303" s="5" t="str">
        <v>已预约</v>
      </c>
      <c r="I303" s="34">
        <v>1184</v>
      </c>
      <c r="J303" s="33"/>
      <c r="K303" s="33"/>
      <c r="L303" s="2">
        <v>300</v>
      </c>
      <c r="M303" s="36">
        <v>0</v>
      </c>
      <c r="N303" s="33"/>
      <c r="O303" s="33"/>
      <c r="P303" s="36">
        <v>0</v>
      </c>
      <c r="Q303" s="33"/>
      <c r="R303" s="2">
        <f>M303*1.06</f>
      </c>
      <c r="S303" s="2">
        <f>I303+L303+R303</f>
      </c>
      <c r="T303" s="2">
        <f>I303+(L303+R303)*1.06</f>
      </c>
      <c r="U303" s="2">
        <f>(R303+L303)*0.06</f>
      </c>
      <c r="V303" s="2">
        <f>T303-U303</f>
      </c>
      <c r="W303" s="1">
        <f>I303</f>
      </c>
      <c r="X303" s="2">
        <f>(R303+L303)*1.06</f>
      </c>
      <c r="Y303" s="2">
        <f>P303</f>
      </c>
      <c r="Z303" s="34">
        <v>60</v>
      </c>
      <c r="AA303" s="2">
        <f>(L303+R303)-Y303-Z303</f>
      </c>
      <c r="AB303" s="2">
        <f>AA303/2</f>
      </c>
      <c r="AC303" s="2">
        <f>AA303/2</f>
      </c>
    </row>
    <row r="304">
      <c r="A304" s="1">
        <v>302</v>
      </c>
      <c r="B304" s="35" t="str">
        <v>张娜娜</v>
      </c>
      <c r="C304" s="5" t="str">
        <v>TV1N1615230718078304256</v>
      </c>
      <c r="D304" s="5" t="str">
        <v>中国</v>
      </c>
      <c r="E304" s="5" t="str">
        <v>北京</v>
      </c>
      <c r="F304" s="5" t="str">
        <v>美国</v>
      </c>
      <c r="G304" s="5" t="str">
        <v>商务</v>
      </c>
      <c r="H304" s="5" t="str">
        <v>已预约</v>
      </c>
      <c r="I304" s="34">
        <v>1184</v>
      </c>
      <c r="J304" s="33"/>
      <c r="K304" s="33"/>
      <c r="L304" s="2">
        <v>300</v>
      </c>
      <c r="M304" s="36">
        <v>0</v>
      </c>
      <c r="N304" s="33"/>
      <c r="O304" s="33"/>
      <c r="P304" s="36">
        <v>0</v>
      </c>
      <c r="Q304" s="33"/>
      <c r="R304" s="2">
        <f>M304*1.06</f>
      </c>
      <c r="S304" s="2">
        <f>I304+L304+R304</f>
      </c>
      <c r="T304" s="2">
        <f>I304+(L304+R304)*1.06</f>
      </c>
      <c r="U304" s="2">
        <f>(R304+L304)*0.06</f>
      </c>
      <c r="V304" s="2">
        <f>T304-U304</f>
      </c>
      <c r="W304" s="1">
        <f>I304</f>
      </c>
      <c r="X304" s="2">
        <f>(R304+L304)*1.06</f>
      </c>
      <c r="Y304" s="2">
        <f>P304</f>
      </c>
      <c r="Z304" s="34">
        <v>60</v>
      </c>
      <c r="AA304" s="2">
        <f>(L304+R304)-Y304-Z304</f>
      </c>
      <c r="AB304" s="2">
        <f>AA304/2</f>
      </c>
      <c r="AC304" s="2">
        <f>AA304/2</f>
      </c>
    </row>
    <row r="305">
      <c r="A305" s="1">
        <v>303</v>
      </c>
      <c r="B305" s="35" t="str">
        <v>戴静莹</v>
      </c>
      <c r="C305" s="5" t="str">
        <v>TV1N1578962362289184768</v>
      </c>
      <c r="D305" s="5" t="str">
        <v>中国</v>
      </c>
      <c r="E305" s="5" t="str">
        <v>北京</v>
      </c>
      <c r="F305" s="5" t="str">
        <v>美国</v>
      </c>
      <c r="G305" s="5" t="str">
        <v>商务</v>
      </c>
      <c r="H305" s="5" t="str">
        <v>已预约</v>
      </c>
      <c r="I305" s="34">
        <v>1184</v>
      </c>
      <c r="J305" s="33"/>
      <c r="K305" s="33"/>
      <c r="L305" s="2">
        <v>300</v>
      </c>
      <c r="M305" s="36">
        <v>0</v>
      </c>
      <c r="N305" s="33"/>
      <c r="O305" s="33"/>
      <c r="P305" s="36">
        <v>0</v>
      </c>
      <c r="Q305" s="33"/>
      <c r="R305" s="2">
        <f>M305*1.06</f>
      </c>
      <c r="S305" s="2">
        <f>I305+L305+R305</f>
      </c>
      <c r="T305" s="2">
        <f>I305+(L305+R305)*1.06</f>
      </c>
      <c r="U305" s="2">
        <f>(R305+L305)*0.06</f>
      </c>
      <c r="V305" s="2">
        <f>T305-U305</f>
      </c>
      <c r="W305" s="1">
        <f>I305</f>
      </c>
      <c r="X305" s="2">
        <f>(R305+L305)*1.06</f>
      </c>
      <c r="Y305" s="2">
        <f>P305</f>
      </c>
      <c r="Z305" s="34">
        <v>60</v>
      </c>
      <c r="AA305" s="2">
        <f>(L305+R305)-Y305-Z305</f>
      </c>
      <c r="AB305" s="2">
        <f>AA305/2</f>
      </c>
      <c r="AC305" s="2">
        <f>AA305/2</f>
      </c>
    </row>
    <row r="306">
      <c r="A306" s="1">
        <v>304</v>
      </c>
      <c r="B306" s="35" t="str">
        <v>雷昕同</v>
      </c>
      <c r="C306" s="5" t="str">
        <v>TV1N1614470084424212480</v>
      </c>
      <c r="D306" s="5" t="str">
        <v>中国</v>
      </c>
      <c r="E306" s="5" t="str">
        <v>北京</v>
      </c>
      <c r="F306" s="5" t="str">
        <v>美国</v>
      </c>
      <c r="G306" s="5" t="str">
        <v>商务</v>
      </c>
      <c r="H306" s="5" t="str">
        <v>已预约</v>
      </c>
      <c r="I306" s="34">
        <v>1184</v>
      </c>
      <c r="J306" s="33"/>
      <c r="K306" s="33"/>
      <c r="L306" s="2">
        <v>300</v>
      </c>
      <c r="M306" s="36">
        <v>0</v>
      </c>
      <c r="N306" s="33"/>
      <c r="O306" s="33"/>
      <c r="P306" s="36">
        <v>0</v>
      </c>
      <c r="Q306" s="33"/>
      <c r="R306" s="2">
        <f>M306*1.06</f>
      </c>
      <c r="S306" s="2">
        <f>I306+L306+R306</f>
      </c>
      <c r="T306" s="2">
        <f>I306+(L306+R306)*1.06</f>
      </c>
      <c r="U306" s="2">
        <f>(R306+L306)*0.06</f>
      </c>
      <c r="V306" s="2">
        <f>T306-U306</f>
      </c>
      <c r="W306" s="1">
        <f>I306</f>
      </c>
      <c r="X306" s="2">
        <f>(R306+L306)*1.06</f>
      </c>
      <c r="Y306" s="2">
        <f>P306</f>
      </c>
      <c r="Z306" s="34">
        <v>60</v>
      </c>
      <c r="AA306" s="2">
        <f>(L306+R306)-Y306-Z306</f>
      </c>
      <c r="AB306" s="2">
        <f>AA306/2</f>
      </c>
      <c r="AC306" s="2">
        <f>AA306/2</f>
      </c>
    </row>
    <row r="307">
      <c r="A307" s="1">
        <v>305</v>
      </c>
      <c r="B307" s="35" t="str">
        <v>冯伟国</v>
      </c>
      <c r="C307" s="5" t="str">
        <v>TV1N1613800668573298688</v>
      </c>
      <c r="D307" s="5" t="str">
        <v>中国</v>
      </c>
      <c r="E307" s="5" t="str">
        <v>北京</v>
      </c>
      <c r="F307" s="5" t="str">
        <v>美国</v>
      </c>
      <c r="G307" s="5" t="str">
        <v>商务</v>
      </c>
      <c r="H307" s="5" t="str">
        <v>已预约</v>
      </c>
      <c r="I307" s="34">
        <v>1184</v>
      </c>
      <c r="J307" s="33"/>
      <c r="K307" s="33"/>
      <c r="L307" s="2">
        <v>300</v>
      </c>
      <c r="M307" s="36">
        <v>0</v>
      </c>
      <c r="N307" s="33"/>
      <c r="O307" s="33"/>
      <c r="P307" s="36">
        <v>0</v>
      </c>
      <c r="Q307" s="33"/>
      <c r="R307" s="2">
        <f>M307*1.06</f>
      </c>
      <c r="S307" s="2">
        <f>I307+L307+R307</f>
      </c>
      <c r="T307" s="2">
        <f>I307+(L307+R307)*1.06</f>
      </c>
      <c r="U307" s="2">
        <f>(R307+L307)*0.06</f>
      </c>
      <c r="V307" s="2">
        <f>T307-U307</f>
      </c>
      <c r="W307" s="1">
        <f>I307</f>
      </c>
      <c r="X307" s="2">
        <f>(R307+L307)*1.06</f>
      </c>
      <c r="Y307" s="2">
        <f>P307</f>
      </c>
      <c r="Z307" s="34">
        <v>60</v>
      </c>
      <c r="AA307" s="2">
        <f>(L307+R307)-Y307-Z307</f>
      </c>
      <c r="AB307" s="2">
        <f>AA307/2</f>
      </c>
      <c r="AC307" s="2">
        <f>AA307/2</f>
      </c>
    </row>
    <row r="308">
      <c r="A308" s="1">
        <v>306</v>
      </c>
      <c r="B308" s="35" t="str">
        <v>张永辉</v>
      </c>
      <c r="C308" s="5" t="str">
        <v>TV1N1616271516211400704</v>
      </c>
      <c r="D308" s="5" t="str">
        <v>中国</v>
      </c>
      <c r="E308" s="5" t="str">
        <v>北京</v>
      </c>
      <c r="F308" s="5" t="str">
        <v>美国</v>
      </c>
      <c r="G308" s="5" t="str">
        <v>商务</v>
      </c>
      <c r="H308" s="5" t="str">
        <v>已预约</v>
      </c>
      <c r="I308" s="34">
        <v>1184</v>
      </c>
      <c r="J308" s="33"/>
      <c r="K308" s="33"/>
      <c r="L308" s="2">
        <v>300</v>
      </c>
      <c r="M308" s="36">
        <v>0</v>
      </c>
      <c r="N308" s="33"/>
      <c r="O308" s="33"/>
      <c r="P308" s="36">
        <v>0</v>
      </c>
      <c r="Q308" s="33"/>
      <c r="R308" s="2">
        <f>M308*1.06</f>
      </c>
      <c r="S308" s="2">
        <f>I308+L308+R308</f>
      </c>
      <c r="T308" s="2">
        <f>I308+(L308+R308)*1.06</f>
      </c>
      <c r="U308" s="2">
        <f>(R308+L308)*0.06</f>
      </c>
      <c r="V308" s="2">
        <f>T308-U308</f>
      </c>
      <c r="W308" s="1">
        <f>I308</f>
      </c>
      <c r="X308" s="2">
        <f>(R308+L308)*1.06</f>
      </c>
      <c r="Y308" s="2">
        <f>P308</f>
      </c>
      <c r="Z308" s="34">
        <v>60</v>
      </c>
      <c r="AA308" s="2">
        <f>(L308+R308)-Y308-Z308</f>
      </c>
      <c r="AB308" s="2">
        <f>AA308/2</f>
      </c>
      <c r="AC308" s="2">
        <f>AA308/2</f>
      </c>
    </row>
    <row r="309">
      <c r="A309" s="1">
        <v>307</v>
      </c>
      <c r="B309" s="35" t="str">
        <v>Gabby-韩雨琪</v>
      </c>
      <c r="C309" s="5" t="str">
        <v>TV1N1602917040443502592</v>
      </c>
      <c r="D309" s="5" t="str">
        <v>中国</v>
      </c>
      <c r="E309" s="5" t="str">
        <v>北京</v>
      </c>
      <c r="F309" s="5" t="str">
        <v>美国</v>
      </c>
      <c r="G309" s="5" t="str">
        <v>商务</v>
      </c>
      <c r="H309" s="5" t="str">
        <v>已预约</v>
      </c>
      <c r="I309" s="34">
        <v>1184</v>
      </c>
      <c r="J309" s="33"/>
      <c r="K309" s="33"/>
      <c r="L309" s="2">
        <v>300</v>
      </c>
      <c r="M309" s="36">
        <v>0</v>
      </c>
      <c r="N309" s="33"/>
      <c r="O309" s="33"/>
      <c r="P309" s="36">
        <v>0</v>
      </c>
      <c r="Q309" s="33"/>
      <c r="R309" s="2">
        <f>M309*1.06</f>
      </c>
      <c r="S309" s="2">
        <f>I309+L309+R309</f>
      </c>
      <c r="T309" s="2">
        <f>I309+(L309+R309)*1.06</f>
      </c>
      <c r="U309" s="2">
        <f>(R309+L309)*0.06</f>
      </c>
      <c r="V309" s="2">
        <f>T309-U309</f>
      </c>
      <c r="W309" s="1">
        <f>I309</f>
      </c>
      <c r="X309" s="2">
        <f>(R309+L309)*1.06</f>
      </c>
      <c r="Y309" s="2">
        <f>P309</f>
      </c>
      <c r="Z309" s="34">
        <v>60</v>
      </c>
      <c r="AA309" s="2">
        <f>(L309+R309)-Y309-Z309</f>
      </c>
      <c r="AB309" s="2">
        <f>AA309/2</f>
      </c>
      <c r="AC309" s="2">
        <f>AA309/2</f>
      </c>
    </row>
    <row r="310">
      <c r="A310" s="1">
        <v>308</v>
      </c>
      <c r="B310" s="35" t="str">
        <v>周怡多</v>
      </c>
      <c r="C310" s="5" t="str">
        <v>TV1N1613377877030010880</v>
      </c>
      <c r="D310" s="5" t="str">
        <v>中国</v>
      </c>
      <c r="E310" s="5" t="str">
        <v>北京</v>
      </c>
      <c r="F310" s="5" t="str">
        <v>美国</v>
      </c>
      <c r="G310" s="5" t="str">
        <v>商务</v>
      </c>
      <c r="H310" s="5" t="str">
        <v>已预约</v>
      </c>
      <c r="I310" s="34">
        <v>1184</v>
      </c>
      <c r="J310" s="33"/>
      <c r="K310" s="33"/>
      <c r="L310" s="2">
        <v>300</v>
      </c>
      <c r="M310" s="36">
        <v>0</v>
      </c>
      <c r="N310" s="33"/>
      <c r="O310" s="33"/>
      <c r="P310" s="36">
        <v>0</v>
      </c>
      <c r="Q310" s="33"/>
      <c r="R310" s="2">
        <f>M310*1.06</f>
      </c>
      <c r="S310" s="2">
        <f>I310+L310+R310</f>
      </c>
      <c r="T310" s="2">
        <f>I310+(L310+R310)*1.06</f>
      </c>
      <c r="U310" s="2">
        <f>(R310+L310)*0.06</f>
      </c>
      <c r="V310" s="2">
        <f>T310-U310</f>
      </c>
      <c r="W310" s="1">
        <f>I310</f>
      </c>
      <c r="X310" s="2">
        <f>(R310+L310)*1.06</f>
      </c>
      <c r="Y310" s="2">
        <f>P310</f>
      </c>
      <c r="Z310" s="34">
        <v>60</v>
      </c>
      <c r="AA310" s="2">
        <f>(L310+R310)-Y310-Z310</f>
      </c>
      <c r="AB310" s="2">
        <f>AA310/2</f>
      </c>
      <c r="AC310" s="2">
        <f>AA310/2</f>
      </c>
    </row>
    <row r="311">
      <c r="A311" s="1">
        <v>309</v>
      </c>
      <c r="B311" s="35" t="str">
        <v>李文彬</v>
      </c>
      <c r="C311" s="5" t="str">
        <v>TV1N1616003178239361024</v>
      </c>
      <c r="D311" s="5" t="str">
        <v>中国</v>
      </c>
      <c r="E311" s="5" t="str">
        <v>北京</v>
      </c>
      <c r="F311" s="5" t="str">
        <v>美国</v>
      </c>
      <c r="G311" s="5" t="str">
        <v>商务</v>
      </c>
      <c r="H311" s="5" t="str">
        <v>已预约</v>
      </c>
      <c r="I311" s="34">
        <v>1184</v>
      </c>
      <c r="J311" s="33"/>
      <c r="K311" s="33"/>
      <c r="L311" s="2">
        <v>300</v>
      </c>
      <c r="M311" s="36">
        <v>0</v>
      </c>
      <c r="N311" s="33"/>
      <c r="O311" s="33"/>
      <c r="P311" s="36">
        <v>0</v>
      </c>
      <c r="Q311" s="33"/>
      <c r="R311" s="2">
        <f>M311*1.06</f>
      </c>
      <c r="S311" s="2">
        <f>I311+L311+R311</f>
      </c>
      <c r="T311" s="2">
        <f>I311+(L311+R311)*1.06</f>
      </c>
      <c r="U311" s="2">
        <f>(R311+L311)*0.06</f>
      </c>
      <c r="V311" s="2">
        <f>T311-U311</f>
      </c>
      <c r="W311" s="1">
        <f>I311</f>
      </c>
      <c r="X311" s="2">
        <f>(R311+L311)*1.06</f>
      </c>
      <c r="Y311" s="2">
        <f>P311</f>
      </c>
      <c r="Z311" s="34">
        <v>60</v>
      </c>
      <c r="AA311" s="2">
        <f>(L311+R311)-Y311-Z311</f>
      </c>
      <c r="AB311" s="2">
        <f>AA311/2</f>
      </c>
      <c r="AC311" s="2">
        <f>AA311/2</f>
      </c>
    </row>
    <row r="312">
      <c r="A312" s="1">
        <v>310</v>
      </c>
      <c r="B312" s="35" t="str">
        <v>李嘉亮</v>
      </c>
      <c r="C312" s="5" t="str">
        <v>TV1N1614901946686562304</v>
      </c>
      <c r="D312" s="5" t="str">
        <v>中国</v>
      </c>
      <c r="E312" s="5" t="str">
        <v>北京</v>
      </c>
      <c r="F312" s="5" t="str">
        <v>美国</v>
      </c>
      <c r="G312" s="5" t="str">
        <v>商务</v>
      </c>
      <c r="H312" s="5" t="str">
        <v>已预约</v>
      </c>
      <c r="I312" s="34">
        <v>1184</v>
      </c>
      <c r="J312" s="33"/>
      <c r="K312" s="33"/>
      <c r="L312" s="2">
        <v>300</v>
      </c>
      <c r="M312" s="36">
        <v>0</v>
      </c>
      <c r="N312" s="33"/>
      <c r="O312" s="33"/>
      <c r="P312" s="36">
        <v>0</v>
      </c>
      <c r="Q312" s="33"/>
      <c r="R312" s="2">
        <f>M312*1.06</f>
      </c>
      <c r="S312" s="2">
        <f>I312+L312+R312</f>
      </c>
      <c r="T312" s="2">
        <f>I312+(L312+R312)*1.06</f>
      </c>
      <c r="U312" s="2">
        <f>(R312+L312)*0.06</f>
      </c>
      <c r="V312" s="2">
        <f>T312-U312</f>
      </c>
      <c r="W312" s="1">
        <f>I312</f>
      </c>
      <c r="X312" s="2">
        <f>(R312+L312)*1.06</f>
      </c>
      <c r="Y312" s="2">
        <f>P312</f>
      </c>
      <c r="Z312" s="34">
        <v>60</v>
      </c>
      <c r="AA312" s="2">
        <f>(L312+R312)-Y312-Z312</f>
      </c>
      <c r="AB312" s="2">
        <f>AA312/2</f>
      </c>
      <c r="AC312" s="2">
        <f>AA312/2</f>
      </c>
    </row>
    <row r="313">
      <c r="A313" s="1">
        <v>311</v>
      </c>
      <c r="B313" s="35" t="str">
        <v>王璐</v>
      </c>
      <c r="C313" s="5" t="str">
        <v>TV1N1614923135496945664</v>
      </c>
      <c r="D313" s="5" t="str">
        <v>中国</v>
      </c>
      <c r="E313" s="5" t="str">
        <v>北京</v>
      </c>
      <c r="F313" s="5" t="str">
        <v>美国</v>
      </c>
      <c r="G313" s="5" t="str">
        <v>商务</v>
      </c>
      <c r="H313" s="5" t="str">
        <v>已预约</v>
      </c>
      <c r="I313" s="34">
        <v>1184</v>
      </c>
      <c r="J313" s="33"/>
      <c r="K313" s="33"/>
      <c r="L313" s="2">
        <v>300</v>
      </c>
      <c r="M313" s="36">
        <v>0</v>
      </c>
      <c r="N313" s="33"/>
      <c r="O313" s="33"/>
      <c r="P313" s="36">
        <v>0</v>
      </c>
      <c r="Q313" s="33"/>
      <c r="R313" s="2">
        <f>M313*1.06</f>
      </c>
      <c r="S313" s="2">
        <f>I313+L313+R313</f>
      </c>
      <c r="T313" s="2">
        <f>I313+(L313+R313)*1.06</f>
      </c>
      <c r="U313" s="2">
        <f>(R313+L313)*0.06</f>
      </c>
      <c r="V313" s="2">
        <f>T313-U313</f>
      </c>
      <c r="W313" s="1">
        <f>I313</f>
      </c>
      <c r="X313" s="2">
        <f>(R313+L313)*1.06</f>
      </c>
      <c r="Y313" s="2">
        <f>P313</f>
      </c>
      <c r="Z313" s="34">
        <v>60</v>
      </c>
      <c r="AA313" s="2">
        <f>(L313+R313)-Y313-Z313</f>
      </c>
      <c r="AB313" s="2">
        <f>AA313/2</f>
      </c>
      <c r="AC313" s="2">
        <f>AA313/2</f>
      </c>
    </row>
    <row r="314">
      <c r="A314" s="1">
        <v>312</v>
      </c>
      <c r="B314" s="35" t="str">
        <v>李政锦</v>
      </c>
      <c r="C314" s="5" t="str">
        <v>TV1N1613462963062665216</v>
      </c>
      <c r="D314" s="5" t="str">
        <v>中国</v>
      </c>
      <c r="E314" s="5" t="str">
        <v>北京</v>
      </c>
      <c r="F314" s="5" t="str">
        <v>美国</v>
      </c>
      <c r="G314" s="5" t="str">
        <v>商务</v>
      </c>
      <c r="H314" s="5" t="str">
        <v>已预约</v>
      </c>
      <c r="I314" s="34">
        <v>1184</v>
      </c>
      <c r="J314" s="33"/>
      <c r="K314" s="33"/>
      <c r="L314" s="2">
        <v>300</v>
      </c>
      <c r="M314" s="36">
        <v>0</v>
      </c>
      <c r="N314" s="33"/>
      <c r="O314" s="33"/>
      <c r="P314" s="36">
        <v>0</v>
      </c>
      <c r="Q314" s="33"/>
      <c r="R314" s="2">
        <f>M314*1.06</f>
      </c>
      <c r="S314" s="2">
        <f>I314+L314+R314</f>
      </c>
      <c r="T314" s="2">
        <f>I314+(L314+R314)*1.06</f>
      </c>
      <c r="U314" s="2">
        <f>(R314+L314)*0.06</f>
      </c>
      <c r="V314" s="2">
        <f>T314-U314</f>
      </c>
      <c r="W314" s="1">
        <f>I314</f>
      </c>
      <c r="X314" s="2">
        <f>(R314+L314)*1.06</f>
      </c>
      <c r="Y314" s="2">
        <f>P314</f>
      </c>
      <c r="Z314" s="34">
        <v>60</v>
      </c>
      <c r="AA314" s="2">
        <f>(L314+R314)-Y314-Z314</f>
      </c>
      <c r="AB314" s="2">
        <f>AA314/2</f>
      </c>
      <c r="AC314" s="2">
        <f>AA314/2</f>
      </c>
    </row>
    <row r="315">
      <c r="A315" s="1">
        <v>313</v>
      </c>
      <c r="B315" s="35" t="str">
        <v>麻伶毅</v>
      </c>
      <c r="C315" s="5" t="str">
        <v>TV1N1610863839859400704</v>
      </c>
      <c r="D315" s="5" t="str">
        <v>中国</v>
      </c>
      <c r="E315" s="5" t="str">
        <v>北京</v>
      </c>
      <c r="F315" s="5" t="str">
        <v>美国</v>
      </c>
      <c r="G315" s="5" t="str">
        <v>商务</v>
      </c>
      <c r="H315" s="5" t="str">
        <v>已预约</v>
      </c>
      <c r="I315" s="34">
        <v>1184</v>
      </c>
      <c r="J315" s="33"/>
      <c r="K315" s="33"/>
      <c r="L315" s="2">
        <v>300</v>
      </c>
      <c r="M315" s="36">
        <v>0</v>
      </c>
      <c r="N315" s="33"/>
      <c r="O315" s="33"/>
      <c r="P315" s="36">
        <v>0</v>
      </c>
      <c r="Q315" s="33"/>
      <c r="R315" s="2">
        <f>M315*1.06</f>
      </c>
      <c r="S315" s="2">
        <f>I315+L315+R315</f>
      </c>
      <c r="T315" s="2">
        <f>I315+(L315+R315)*1.06</f>
      </c>
      <c r="U315" s="2">
        <f>(R315+L315)*0.06</f>
      </c>
      <c r="V315" s="2">
        <f>T315-U315</f>
      </c>
      <c r="W315" s="1">
        <f>I315</f>
      </c>
      <c r="X315" s="2">
        <f>(R315+L315)*1.06</f>
      </c>
      <c r="Y315" s="2">
        <f>P315</f>
      </c>
      <c r="Z315" s="34">
        <v>60</v>
      </c>
      <c r="AA315" s="2">
        <f>(L315+R315)-Y315-Z315</f>
      </c>
      <c r="AB315" s="2">
        <f>AA315/2</f>
      </c>
      <c r="AC315" s="2">
        <f>AA315/2</f>
      </c>
    </row>
    <row r="316">
      <c r="A316" s="1">
        <v>314</v>
      </c>
      <c r="B316" s="35" t="str">
        <v>姜怡鸣</v>
      </c>
      <c r="C316" s="5" t="str">
        <v>TV1N1613374530482929664</v>
      </c>
      <c r="D316" s="5" t="str">
        <v>中国</v>
      </c>
      <c r="E316" s="5" t="str">
        <v>北京</v>
      </c>
      <c r="F316" s="5" t="str">
        <v>美国</v>
      </c>
      <c r="G316" s="5" t="str">
        <v>商务</v>
      </c>
      <c r="H316" s="5" t="str">
        <v>已预约</v>
      </c>
      <c r="I316" s="34">
        <v>1184</v>
      </c>
      <c r="J316" s="33"/>
      <c r="K316" s="33"/>
      <c r="L316" s="2">
        <v>300</v>
      </c>
      <c r="M316" s="36">
        <v>0</v>
      </c>
      <c r="N316" s="33"/>
      <c r="O316" s="33"/>
      <c r="P316" s="36">
        <v>0</v>
      </c>
      <c r="Q316" s="33"/>
      <c r="R316" s="2">
        <f>M316*1.06</f>
      </c>
      <c r="S316" s="2">
        <f>I316+L316+R316</f>
      </c>
      <c r="T316" s="2">
        <f>I316+(L316+R316)*1.06</f>
      </c>
      <c r="U316" s="2">
        <f>(R316+L316)*0.06</f>
      </c>
      <c r="V316" s="2">
        <f>T316-U316</f>
      </c>
      <c r="W316" s="1">
        <f>I316</f>
      </c>
      <c r="X316" s="2">
        <f>(R316+L316)*1.06</f>
      </c>
      <c r="Y316" s="2">
        <f>P316</f>
      </c>
      <c r="Z316" s="34">
        <v>60</v>
      </c>
      <c r="AA316" s="2">
        <f>(L316+R316)-Y316-Z316</f>
      </c>
      <c r="AB316" s="2">
        <f>AA316/2</f>
      </c>
      <c r="AC316" s="2">
        <f>AA316/2</f>
      </c>
    </row>
    <row r="317">
      <c r="A317" s="1">
        <v>315</v>
      </c>
      <c r="B317" s="35" t="str">
        <v>喻仲斌</v>
      </c>
      <c r="C317" s="5" t="str">
        <v>TV1N1614184624116310016</v>
      </c>
      <c r="D317" s="5" t="str">
        <v>中国</v>
      </c>
      <c r="E317" s="5" t="str">
        <v>北京</v>
      </c>
      <c r="F317" s="5" t="str">
        <v>美国</v>
      </c>
      <c r="G317" s="5" t="str">
        <v>商务</v>
      </c>
      <c r="H317" s="5" t="str">
        <v>已预约</v>
      </c>
      <c r="I317" s="34">
        <v>1184</v>
      </c>
      <c r="J317" s="33"/>
      <c r="K317" s="33"/>
      <c r="L317" s="2">
        <v>300</v>
      </c>
      <c r="M317" s="36">
        <v>0</v>
      </c>
      <c r="N317" s="33"/>
      <c r="O317" s="33"/>
      <c r="P317" s="36">
        <v>0</v>
      </c>
      <c r="Q317" s="33"/>
      <c r="R317" s="2">
        <f>M317*1.06</f>
      </c>
      <c r="S317" s="2">
        <f>I317+L317+R317</f>
      </c>
      <c r="T317" s="2">
        <f>I317+(L317+R317)*1.06</f>
      </c>
      <c r="U317" s="2">
        <f>(R317+L317)*0.06</f>
      </c>
      <c r="V317" s="2">
        <f>T317-U317</f>
      </c>
      <c r="W317" s="1">
        <f>I317</f>
      </c>
      <c r="X317" s="2">
        <f>(R317+L317)*1.06</f>
      </c>
      <c r="Y317" s="2">
        <f>P317</f>
      </c>
      <c r="Z317" s="34">
        <v>60</v>
      </c>
      <c r="AA317" s="2">
        <f>(L317+R317)-Y317-Z317</f>
      </c>
      <c r="AB317" s="2">
        <f>AA317/2</f>
      </c>
      <c r="AC317" s="2">
        <f>AA317/2</f>
      </c>
    </row>
    <row r="318">
      <c r="A318" s="1">
        <v>316</v>
      </c>
      <c r="B318" s="35" t="str">
        <v>凌敏</v>
      </c>
      <c r="C318" s="5" t="str">
        <v>TV1N1613795429522714624</v>
      </c>
      <c r="D318" s="5" t="str">
        <v>中国</v>
      </c>
      <c r="E318" s="5" t="str">
        <v>北京</v>
      </c>
      <c r="F318" s="5" t="str">
        <v>美国</v>
      </c>
      <c r="G318" s="5" t="str">
        <v>商务</v>
      </c>
      <c r="H318" s="5" t="str">
        <v>已预约</v>
      </c>
      <c r="I318" s="34">
        <v>1184</v>
      </c>
      <c r="J318" s="33"/>
      <c r="K318" s="33"/>
      <c r="L318" s="2">
        <v>300</v>
      </c>
      <c r="M318" s="36">
        <v>0</v>
      </c>
      <c r="N318" s="33"/>
      <c r="O318" s="33"/>
      <c r="P318" s="36">
        <v>0</v>
      </c>
      <c r="Q318" s="33"/>
      <c r="R318" s="2">
        <f>M318*1.06</f>
      </c>
      <c r="S318" s="2">
        <f>I318+L318+R318</f>
      </c>
      <c r="T318" s="2">
        <f>I318+(L318+R318)*1.06</f>
      </c>
      <c r="U318" s="2">
        <f>(R318+L318)*0.06</f>
      </c>
      <c r="V318" s="2">
        <f>T318-U318</f>
      </c>
      <c r="W318" s="1">
        <f>I318</f>
      </c>
      <c r="X318" s="2">
        <f>(R318+L318)*1.06</f>
      </c>
      <c r="Y318" s="2">
        <f>P318</f>
      </c>
      <c r="Z318" s="34">
        <v>60</v>
      </c>
      <c r="AA318" s="2">
        <f>(L318+R318)-Y318-Z318</f>
      </c>
      <c r="AB318" s="2">
        <f>AA318/2</f>
      </c>
      <c r="AC318" s="2">
        <f>AA318/2</f>
      </c>
    </row>
    <row r="319">
      <c r="A319" s="1">
        <v>317</v>
      </c>
      <c r="B319" s="35" t="str">
        <v>韩羽霄</v>
      </c>
      <c r="C319" s="5" t="str">
        <v>TV1N1614903789773078528</v>
      </c>
      <c r="D319" s="5" t="str">
        <v>中国</v>
      </c>
      <c r="E319" s="5" t="str">
        <v>北京</v>
      </c>
      <c r="F319" s="5" t="str">
        <v>美国</v>
      </c>
      <c r="G319" s="5" t="str">
        <v>商务</v>
      </c>
      <c r="H319" s="5" t="str">
        <v>已预约</v>
      </c>
      <c r="I319" s="34">
        <v>1184</v>
      </c>
      <c r="J319" s="33"/>
      <c r="K319" s="33"/>
      <c r="L319" s="2">
        <v>300</v>
      </c>
      <c r="M319" s="36">
        <v>0</v>
      </c>
      <c r="N319" s="33"/>
      <c r="O319" s="33"/>
      <c r="P319" s="36">
        <v>0</v>
      </c>
      <c r="Q319" s="33"/>
      <c r="R319" s="2">
        <f>M319*1.06</f>
      </c>
      <c r="S319" s="2">
        <f>I319+L319+R319</f>
      </c>
      <c r="T319" s="2">
        <f>I319+(L319+R319)*1.06</f>
      </c>
      <c r="U319" s="2">
        <f>(R319+L319)*0.06</f>
      </c>
      <c r="V319" s="2">
        <f>T319-U319</f>
      </c>
      <c r="W319" s="1">
        <f>I319</f>
      </c>
      <c r="X319" s="2">
        <f>(R319+L319)*1.06</f>
      </c>
      <c r="Y319" s="2">
        <f>P319</f>
      </c>
      <c r="Z319" s="34">
        <v>60</v>
      </c>
      <c r="AA319" s="2">
        <f>(L319+R319)-Y319-Z319</f>
      </c>
      <c r="AB319" s="2">
        <f>AA319/2</f>
      </c>
      <c r="AC319" s="2">
        <f>AA319/2</f>
      </c>
    </row>
    <row r="320">
      <c r="A320" s="1">
        <v>318</v>
      </c>
      <c r="B320" s="35" t="str">
        <v>邹煜</v>
      </c>
      <c r="C320" s="5" t="str">
        <v>TV1N1613014594011729920</v>
      </c>
      <c r="D320" s="5" t="str">
        <v>中国</v>
      </c>
      <c r="E320" s="5" t="str">
        <v>北京</v>
      </c>
      <c r="F320" s="5" t="str">
        <v>美国</v>
      </c>
      <c r="G320" s="5" t="str">
        <v>商务</v>
      </c>
      <c r="H320" s="5" t="str">
        <v>已预约</v>
      </c>
      <c r="I320" s="34">
        <v>1184</v>
      </c>
      <c r="J320" s="33"/>
      <c r="K320" s="33"/>
      <c r="L320" s="2">
        <v>300</v>
      </c>
      <c r="M320" s="36">
        <v>0</v>
      </c>
      <c r="N320" s="33"/>
      <c r="O320" s="33"/>
      <c r="P320" s="36">
        <v>0</v>
      </c>
      <c r="Q320" s="33"/>
      <c r="R320" s="2">
        <f>M320*1.06</f>
      </c>
      <c r="S320" s="2">
        <f>I320+L320+R320</f>
      </c>
      <c r="T320" s="2">
        <f>I320+(L320+R320)*1.06</f>
      </c>
      <c r="U320" s="2">
        <f>(R320+L320)*0.06</f>
      </c>
      <c r="V320" s="2">
        <f>T320-U320</f>
      </c>
      <c r="W320" s="1">
        <f>I320</f>
      </c>
      <c r="X320" s="2">
        <f>(R320+L320)*1.06</f>
      </c>
      <c r="Y320" s="2">
        <f>P320</f>
      </c>
      <c r="Z320" s="34">
        <v>60</v>
      </c>
      <c r="AA320" s="2">
        <f>(L320+R320)-Y320-Z320</f>
      </c>
      <c r="AB320" s="2">
        <f>AA320/2</f>
      </c>
      <c r="AC320" s="2">
        <f>AA320/2</f>
      </c>
    </row>
    <row r="321">
      <c r="A321" s="1">
        <v>319</v>
      </c>
      <c r="B321" s="35" t="str">
        <v>王美程</v>
      </c>
      <c r="C321" s="5" t="str">
        <v>TV1N1619222807308972032</v>
      </c>
      <c r="D321" s="5" t="str">
        <v>中国</v>
      </c>
      <c r="E321" s="5" t="str">
        <v>北京</v>
      </c>
      <c r="F321" s="5" t="str">
        <v>西班牙</v>
      </c>
      <c r="G321" s="5" t="str">
        <v>商务</v>
      </c>
      <c r="H321" s="5"/>
      <c r="I321" s="34">
        <v>0</v>
      </c>
      <c r="J321" s="33"/>
      <c r="K321" s="33"/>
      <c r="L321" s="36">
        <v>0</v>
      </c>
      <c r="M321" s="36">
        <v>18</v>
      </c>
      <c r="N321" s="37" t="str">
        <v>快递费</v>
      </c>
      <c r="O321" s="33"/>
      <c r="P321" s="36">
        <v>18</v>
      </c>
      <c r="Q321" s="33"/>
      <c r="R321" s="2">
        <f>M321*1.06</f>
      </c>
      <c r="S321" s="2">
        <f>I321+L321+R321</f>
      </c>
      <c r="T321" s="2">
        <f>I321+(L321+R321)*1.06</f>
      </c>
      <c r="U321" s="2">
        <f>(R321+L321)*0.06</f>
      </c>
      <c r="V321" s="2">
        <f>T321-U321</f>
      </c>
      <c r="W321" s="1">
        <f>I321</f>
      </c>
      <c r="X321" s="2">
        <f>(R321+L321)*1.06</f>
      </c>
      <c r="Y321" s="2">
        <f>P321</f>
      </c>
      <c r="Z321" s="34">
        <v>0</v>
      </c>
      <c r="AA321" s="2">
        <f>(L321+R321)-Y321-Z321</f>
      </c>
      <c r="AB321" s="2">
        <f>AA321/2</f>
      </c>
      <c r="AC321" s="2">
        <f>AA321/2</f>
      </c>
    </row>
    <row r="322">
      <c r="A322" s="1">
        <v>320</v>
      </c>
      <c r="B322" s="35" t="str">
        <v>陈萌</v>
      </c>
      <c r="C322" s="5" t="str">
        <v>TV1N1612375904352755712</v>
      </c>
      <c r="D322" s="5" t="str">
        <v>中国</v>
      </c>
      <c r="E322" s="5" t="str">
        <v>北京</v>
      </c>
      <c r="F322" s="5" t="str">
        <v>新加坡</v>
      </c>
      <c r="G322" s="5" t="str">
        <v>商务</v>
      </c>
      <c r="H322" s="5" t="str">
        <v>已出签</v>
      </c>
      <c r="I322" s="34">
        <v>156.926</v>
      </c>
      <c r="J322" s="33"/>
      <c r="K322" s="33">
        <v>19</v>
      </c>
      <c r="L322" s="36">
        <v>146</v>
      </c>
      <c r="M322" s="36">
        <v>0</v>
      </c>
      <c r="N322" s="33"/>
      <c r="O322" s="33"/>
      <c r="P322" s="36">
        <v>0</v>
      </c>
      <c r="Q322" s="33"/>
      <c r="R322" s="2">
        <f>M322*1.06</f>
      </c>
      <c r="S322" s="2">
        <f>I322+L322+R322</f>
      </c>
      <c r="T322" s="2">
        <f>I322+(L322+R322)*1.06</f>
      </c>
      <c r="U322" s="2">
        <f>(R322+L322)*0.06</f>
      </c>
      <c r="V322" s="2">
        <f>T322-U322</f>
      </c>
      <c r="W322" s="1">
        <f>I322</f>
      </c>
      <c r="X322" s="2">
        <f>(R322+L322)*1.06</f>
      </c>
      <c r="Y322" s="2">
        <f>P322</f>
      </c>
      <c r="Z322" s="2">
        <f>200-I322</f>
      </c>
      <c r="AA322" s="2">
        <f>(L322+R322)-Y322-Z322</f>
      </c>
      <c r="AB322" s="2">
        <f>AA322/2</f>
      </c>
      <c r="AC322" s="2">
        <f>AA322/2</f>
      </c>
    </row>
    <row r="323">
      <c r="A323" s="1">
        <v>321</v>
      </c>
      <c r="B323" s="35" t="str">
        <v>曹诚</v>
      </c>
      <c r="C323" s="5" t="str">
        <v>TV1N1608396749214588928</v>
      </c>
      <c r="D323" s="5" t="str">
        <v>中国</v>
      </c>
      <c r="E323" s="5" t="str">
        <v>北京</v>
      </c>
      <c r="F323" s="5" t="str">
        <v>新加坡</v>
      </c>
      <c r="G323" s="5" t="str">
        <v>商务</v>
      </c>
      <c r="H323" s="5" t="str">
        <v>已出签</v>
      </c>
      <c r="I323" s="34">
        <v>146.558</v>
      </c>
      <c r="J323" s="35"/>
      <c r="L323" s="36">
        <v>146</v>
      </c>
      <c r="M323" s="36">
        <v>0</v>
      </c>
      <c r="P323" s="36">
        <v>0</v>
      </c>
      <c r="R323" s="2">
        <f>M323*1.06</f>
      </c>
      <c r="S323" s="2">
        <f>I323+L323+R323</f>
      </c>
      <c r="T323" s="2">
        <f>I323+(L323+R323)*1.06</f>
      </c>
      <c r="U323" s="2">
        <f>(R323+L323)*0.06</f>
      </c>
      <c r="V323" s="2">
        <f>T323-U323</f>
      </c>
      <c r="W323" s="1">
        <f>I323</f>
      </c>
      <c r="X323" s="2">
        <f>(R323+L323)*1.06</f>
      </c>
      <c r="Y323" s="2">
        <f>P323</f>
      </c>
      <c r="Z323" s="2">
        <f>200-I323</f>
      </c>
      <c r="AA323" s="2">
        <f>(L323+R323)-Y323-Z323</f>
      </c>
      <c r="AB323" s="2">
        <f>AA323/2</f>
      </c>
      <c r="AC323" s="2">
        <f>AA323/2</f>
      </c>
    </row>
    <row r="324">
      <c r="A324" s="1">
        <v>322</v>
      </c>
      <c r="B324" s="35" t="str">
        <v>王衎</v>
      </c>
      <c r="C324" s="5" t="str">
        <v>TV1N1612326405760622592</v>
      </c>
      <c r="D324" s="5" t="str">
        <v>中国</v>
      </c>
      <c r="E324" s="5" t="str">
        <v>北京</v>
      </c>
      <c r="F324" s="5" t="str">
        <v>新加坡</v>
      </c>
      <c r="G324" s="5" t="str">
        <v>商务</v>
      </c>
      <c r="H324" s="5" t="str">
        <v>已出签</v>
      </c>
      <c r="I324" s="34">
        <v>156.25</v>
      </c>
      <c r="J324" s="35"/>
      <c r="K324" s="35">
        <v>16</v>
      </c>
      <c r="L324" s="36">
        <v>146</v>
      </c>
      <c r="M324" s="36">
        <v>0</v>
      </c>
      <c r="P324" s="36">
        <v>0</v>
      </c>
      <c r="R324" s="2">
        <f>M324*1.06</f>
      </c>
      <c r="S324" s="2">
        <f>I324+L324+R324</f>
      </c>
      <c r="T324" s="2">
        <f>I324+(L324+R324)*1.06</f>
      </c>
      <c r="U324" s="2">
        <f>(R324+L324)*0.06</f>
      </c>
      <c r="V324" s="2">
        <f>T324-U324</f>
      </c>
      <c r="W324" s="1">
        <f>I324</f>
      </c>
      <c r="X324" s="2">
        <f>(R324+L324)*1.06</f>
      </c>
      <c r="Y324" s="2">
        <f>P324</f>
      </c>
      <c r="Z324" s="2">
        <f>200-I324</f>
      </c>
      <c r="AA324" s="2">
        <f>(L324+R324)-Y324-Z324</f>
      </c>
      <c r="AB324" s="2">
        <f>AA324/2</f>
      </c>
      <c r="AC324" s="2">
        <f>AA324/2</f>
      </c>
    </row>
    <row customHeight="true" ht="19" r="325">
      <c r="A325" s="1">
        <v>323</v>
      </c>
      <c r="B325" s="35" t="str">
        <v>苏星宇</v>
      </c>
      <c r="C325" s="5" t="str">
        <v>TV1N1600075508866658304</v>
      </c>
      <c r="D325" s="5" t="str">
        <v>中国</v>
      </c>
      <c r="E325" s="5" t="str">
        <v>北京</v>
      </c>
      <c r="F325" s="5" t="str">
        <v>英国</v>
      </c>
      <c r="G325" s="5" t="str">
        <v>商务</v>
      </c>
      <c r="H325" s="5" t="str">
        <v>已出签</v>
      </c>
      <c r="I325" s="34">
        <v>0</v>
      </c>
      <c r="J325" s="11"/>
      <c r="K325" s="11"/>
      <c r="L325" s="54">
        <v>0</v>
      </c>
      <c r="M325" s="36">
        <v>667</v>
      </c>
      <c r="N325" s="37" t="str">
        <v>借护照+邮寄</v>
      </c>
      <c r="O325" s="11"/>
      <c r="P325" s="53">
        <v>667</v>
      </c>
      <c r="Q325" s="11"/>
      <c r="R325" s="2">
        <f>M325*1.06</f>
      </c>
      <c r="S325" s="2">
        <f>I325+L325+R325</f>
      </c>
      <c r="T325" s="2">
        <f>I325+(L325+R325)*1.06</f>
      </c>
      <c r="U325" s="2">
        <f>(R325+L325)*0.06</f>
      </c>
      <c r="V325" s="2">
        <f>T325-U325</f>
      </c>
      <c r="W325" s="1">
        <f>I325</f>
      </c>
      <c r="X325" s="2">
        <f>(R325+L325)*1.06</f>
      </c>
      <c r="Y325" s="2">
        <f>P325</f>
      </c>
      <c r="Z325" s="2">
        <v>0</v>
      </c>
      <c r="AA325" s="2">
        <f>(L325+R325)-Y325-Z325</f>
      </c>
      <c r="AB325" s="2">
        <f>AA325/2</f>
      </c>
      <c r="AC325" s="2">
        <f>AA325/2</f>
      </c>
    </row>
    <row r="326">
      <c r="A326" s="27" t="str">
        <v>合计</v>
      </c>
      <c r="B326" s="27"/>
      <c r="C326" s="16"/>
      <c r="D326" s="16"/>
      <c r="E326" s="16"/>
      <c r="F326" s="16"/>
      <c r="G326" s="16"/>
      <c r="H326" s="16"/>
      <c r="I326" s="16">
        <f>SUM(I3:I325)</f>
      </c>
      <c r="J326" s="16"/>
      <c r="K326" s="16"/>
      <c r="L326" s="16">
        <f>SUM(L3:L325)</f>
      </c>
      <c r="M326" s="16">
        <f>SUM(M3:M325)</f>
      </c>
      <c r="N326" s="16"/>
      <c r="O326" s="16"/>
      <c r="P326" s="16">
        <f>SUM(P3:P325)</f>
      </c>
      <c r="Q326" s="16"/>
      <c r="R326" s="16">
        <f>SUM(R3:R325)</f>
      </c>
      <c r="S326" s="16">
        <f>SUM(S3:S325)</f>
      </c>
      <c r="T326" s="16">
        <f>SUM(T3:T325)</f>
      </c>
      <c r="U326" s="16">
        <f>SUM(U3:U325)</f>
      </c>
      <c r="V326" s="16">
        <f>SUM(V3:V325)</f>
      </c>
      <c r="W326" s="16">
        <f>SUM(W3:W325)</f>
      </c>
      <c r="X326" s="16">
        <f>SUM(X3:X325)</f>
      </c>
      <c r="Y326" s="16">
        <f>SUM(Y3:Y325)</f>
      </c>
      <c r="Z326" s="47">
        <f>SUM(Z3:Z325)</f>
      </c>
      <c r="AA326" s="16">
        <f>SUM(AA3:AA325)</f>
      </c>
      <c r="AB326" s="47">
        <f>SUM(AB3:AB325)</f>
      </c>
      <c r="AC326" s="16">
        <f>SUM(AC3:AC325)</f>
      </c>
    </row>
    <row r="327">
      <c r="A327" s="1"/>
      <c r="B327" s="35"/>
      <c r="C327" s="5"/>
      <c r="D327" s="5"/>
      <c r="E327" s="5"/>
      <c r="F327" s="5"/>
      <c r="G327" s="5"/>
      <c r="H327" s="5"/>
      <c r="I327" s="34"/>
      <c r="J327" s="33"/>
      <c r="K327" s="33"/>
      <c r="L327" s="38"/>
      <c r="M327" s="36"/>
      <c r="N327" s="37"/>
      <c r="O327" s="33"/>
      <c r="P327" s="36"/>
      <c r="Q327" s="33"/>
      <c r="R327" s="39"/>
    </row>
    <row r="328">
      <c r="A328" s="1"/>
      <c r="B328" s="35"/>
      <c r="C328" s="5"/>
      <c r="D328" s="5"/>
      <c r="E328" s="5"/>
      <c r="F328" s="5"/>
      <c r="G328" s="5"/>
      <c r="H328" s="5"/>
      <c r="I328" s="34"/>
      <c r="J328" s="33"/>
      <c r="K328" s="33"/>
      <c r="L328" s="38"/>
      <c r="M328" s="36"/>
      <c r="N328" s="37"/>
      <c r="O328" s="33"/>
      <c r="P328" s="36"/>
      <c r="Q328" s="33"/>
      <c r="R328" s="39"/>
    </row>
    <row r="329">
      <c r="A329" s="1"/>
      <c r="B329" s="35"/>
      <c r="C329" s="5"/>
      <c r="D329" s="5"/>
      <c r="E329" s="5"/>
      <c r="F329" s="5"/>
      <c r="G329" s="5"/>
      <c r="H329" s="5"/>
      <c r="I329" s="34"/>
      <c r="J329" s="33"/>
      <c r="K329" s="33"/>
      <c r="L329" s="38"/>
      <c r="M329" s="36"/>
      <c r="N329" s="37"/>
      <c r="O329" s="33"/>
      <c r="P329" s="36"/>
      <c r="Q329" s="33"/>
      <c r="R329" s="39"/>
      <c r="AA329">
        <f>Z326+AB326</f>
      </c>
    </row>
    <row r="330">
      <c r="A330" s="1"/>
      <c r="B330" s="35"/>
      <c r="C330" s="5"/>
      <c r="D330" s="5"/>
      <c r="E330" s="5"/>
      <c r="F330" s="5"/>
      <c r="G330" s="5"/>
      <c r="H330" s="5"/>
      <c r="I330" s="34"/>
      <c r="J330" s="33"/>
      <c r="K330" s="33"/>
      <c r="L330" s="38"/>
      <c r="M330" s="36"/>
      <c r="N330" s="37"/>
      <c r="O330" s="33"/>
      <c r="P330" s="36"/>
      <c r="Q330" s="33"/>
      <c r="R330" s="39"/>
    </row>
    <row r="331">
      <c r="A331" s="1"/>
      <c r="B331" s="35"/>
      <c r="C331" s="5"/>
      <c r="D331" s="5"/>
      <c r="E331" s="5"/>
      <c r="F331" s="5"/>
      <c r="G331" s="5"/>
      <c r="H331" s="5"/>
      <c r="I331" s="34"/>
      <c r="J331" s="33"/>
      <c r="K331" s="33"/>
      <c r="L331" s="38"/>
      <c r="M331" s="36"/>
      <c r="N331" s="37"/>
      <c r="O331" s="33"/>
      <c r="P331" s="36"/>
      <c r="Q331" s="33"/>
      <c r="R331" s="39"/>
    </row>
    <row r="332">
      <c r="A332" s="1"/>
      <c r="B332" s="35"/>
      <c r="C332" s="5"/>
      <c r="D332" s="5"/>
      <c r="E332" s="5"/>
      <c r="F332" s="5"/>
      <c r="G332" s="5"/>
      <c r="H332" s="5"/>
      <c r="I332" s="34"/>
      <c r="J332" s="33"/>
      <c r="K332" s="33"/>
      <c r="L332" s="38"/>
      <c r="M332" s="36"/>
      <c r="N332" s="37"/>
      <c r="O332" s="33"/>
      <c r="P332" s="36"/>
      <c r="Q332" s="33"/>
      <c r="R332" s="39"/>
    </row>
    <row r="333">
      <c r="A333" s="1"/>
      <c r="B333" s="35"/>
      <c r="C333" s="5"/>
      <c r="D333" s="5"/>
      <c r="E333" s="5"/>
      <c r="F333" s="5"/>
      <c r="G333" s="5"/>
      <c r="H333" s="5"/>
      <c r="I333" s="34"/>
      <c r="J333" s="33"/>
      <c r="K333" s="33"/>
      <c r="L333" s="38"/>
      <c r="M333" s="36"/>
      <c r="N333" s="37"/>
      <c r="O333" s="33"/>
      <c r="P333" s="36"/>
      <c r="Q333" s="33"/>
      <c r="R333" s="39"/>
    </row>
    <row r="334">
      <c r="A334" s="1"/>
      <c r="B334" s="35"/>
      <c r="C334" s="5"/>
      <c r="D334" s="5"/>
      <c r="E334" s="5"/>
      <c r="F334" s="5"/>
      <c r="G334" s="5"/>
      <c r="H334" s="5"/>
      <c r="I334" s="34"/>
      <c r="J334" s="33"/>
      <c r="K334" s="33"/>
      <c r="L334" s="38"/>
      <c r="M334" s="36"/>
      <c r="N334" s="37"/>
      <c r="O334" s="33"/>
      <c r="P334" s="36"/>
      <c r="Q334" s="33"/>
      <c r="R334" s="39"/>
    </row>
    <row r="335">
      <c r="A335" s="1"/>
      <c r="B335" s="35"/>
      <c r="C335" s="5"/>
      <c r="D335" s="5"/>
      <c r="E335" s="5"/>
      <c r="F335" s="5"/>
      <c r="G335" s="5"/>
      <c r="H335" s="5"/>
      <c r="I335" s="34"/>
      <c r="J335" s="33"/>
      <c r="K335" s="33"/>
      <c r="L335" s="38"/>
      <c r="M335" s="36"/>
      <c r="N335" s="37"/>
      <c r="O335" s="33"/>
      <c r="P335" s="36"/>
      <c r="Q335" s="33"/>
      <c r="R335" s="39"/>
    </row>
    <row r="336">
      <c r="A336" s="1"/>
      <c r="B336" s="35"/>
      <c r="C336" s="5"/>
      <c r="D336" s="5"/>
      <c r="E336" s="5"/>
      <c r="F336" s="5"/>
      <c r="G336" s="5"/>
      <c r="H336" s="5"/>
      <c r="I336" s="34"/>
      <c r="J336" s="33"/>
      <c r="K336" s="33"/>
      <c r="L336" s="38"/>
      <c r="M336" s="36"/>
      <c r="N336" s="37"/>
      <c r="O336" s="33"/>
      <c r="P336" s="36"/>
      <c r="Q336" s="33"/>
      <c r="R336" s="39"/>
    </row>
    <row r="337">
      <c r="A337" s="1"/>
      <c r="B337" s="35"/>
      <c r="C337" s="5"/>
      <c r="D337" s="5"/>
      <c r="E337" s="5"/>
      <c r="F337" s="5"/>
      <c r="G337" s="5"/>
      <c r="H337" s="5"/>
      <c r="I337" s="34"/>
      <c r="J337" s="33"/>
      <c r="K337" s="33"/>
      <c r="L337" s="38"/>
      <c r="M337" s="36"/>
      <c r="N337" s="37"/>
      <c r="O337" s="33"/>
      <c r="P337" s="36"/>
      <c r="Q337" s="33"/>
      <c r="R337" s="39"/>
    </row>
    <row r="338">
      <c r="A338" s="1"/>
      <c r="B338" s="35"/>
      <c r="C338" s="5"/>
      <c r="D338" s="5"/>
      <c r="E338" s="5"/>
      <c r="F338" s="5"/>
      <c r="G338" s="5"/>
      <c r="H338" s="5"/>
      <c r="I338" s="34"/>
      <c r="J338" s="33"/>
      <c r="K338" s="33"/>
      <c r="L338" s="38"/>
      <c r="M338" s="36"/>
      <c r="N338" s="37"/>
      <c r="O338" s="33"/>
      <c r="P338" s="36"/>
      <c r="Q338" s="33"/>
      <c r="R338" s="39"/>
    </row>
    <row r="339">
      <c r="A339" s="1"/>
      <c r="B339" s="35"/>
      <c r="C339" s="5"/>
      <c r="D339" s="5"/>
      <c r="E339" s="5"/>
      <c r="F339" s="5"/>
      <c r="G339" s="5"/>
      <c r="H339" s="5"/>
      <c r="I339" s="34"/>
      <c r="J339" s="33"/>
      <c r="K339" s="33"/>
      <c r="L339" s="38"/>
      <c r="M339" s="36"/>
      <c r="N339" s="37"/>
      <c r="O339" s="33"/>
      <c r="P339" s="36"/>
      <c r="Q339" s="33"/>
      <c r="R339" s="39"/>
    </row>
    <row r="340">
      <c r="A340" s="1"/>
      <c r="B340" s="35"/>
      <c r="C340" s="5"/>
      <c r="D340" s="5"/>
      <c r="E340" s="5"/>
      <c r="F340" s="5"/>
      <c r="G340" s="5"/>
      <c r="H340" s="5"/>
      <c r="I340" s="34"/>
      <c r="J340" s="33"/>
      <c r="K340" s="33"/>
      <c r="L340" s="38"/>
      <c r="M340" s="36"/>
      <c r="N340" s="37"/>
      <c r="O340" s="33"/>
      <c r="P340" s="36"/>
      <c r="Q340" s="33"/>
      <c r="R340" s="39"/>
    </row>
    <row r="341">
      <c r="A341" s="1"/>
      <c r="B341" s="35"/>
      <c r="C341" s="5"/>
      <c r="D341" s="5"/>
      <c r="E341" s="5"/>
      <c r="F341" s="5"/>
      <c r="G341" s="5"/>
      <c r="H341" s="5"/>
      <c r="I341" s="34"/>
      <c r="J341" s="33"/>
      <c r="K341" s="33"/>
      <c r="L341" s="38"/>
      <c r="M341" s="36"/>
      <c r="N341" s="37"/>
      <c r="O341" s="33"/>
      <c r="P341" s="36"/>
      <c r="Q341" s="33"/>
      <c r="R341" s="39"/>
    </row>
    <row r="342">
      <c r="A342" s="1"/>
      <c r="B342" s="35"/>
      <c r="C342" s="5"/>
      <c r="D342" s="5"/>
      <c r="E342" s="5"/>
      <c r="F342" s="5"/>
      <c r="G342" s="5"/>
      <c r="H342" s="5"/>
      <c r="I342" s="34"/>
      <c r="J342" s="33"/>
      <c r="K342" s="33"/>
      <c r="L342" s="38"/>
      <c r="M342" s="36"/>
      <c r="N342" s="37"/>
      <c r="O342" s="33"/>
      <c r="P342" s="36"/>
      <c r="Q342" s="33"/>
      <c r="R342" s="39"/>
    </row>
    <row r="343">
      <c r="A343" s="1"/>
      <c r="B343" s="35"/>
      <c r="C343" s="5"/>
      <c r="D343" s="5"/>
      <c r="E343" s="5"/>
      <c r="F343" s="5"/>
      <c r="G343" s="5"/>
      <c r="H343" s="5"/>
      <c r="I343" s="34"/>
      <c r="J343" s="33"/>
      <c r="K343" s="33"/>
      <c r="L343" s="38"/>
      <c r="M343" s="36"/>
      <c r="N343" s="37"/>
      <c r="O343" s="33"/>
      <c r="P343" s="36"/>
      <c r="Q343" s="33"/>
      <c r="R343" s="39"/>
    </row>
    <row r="344">
      <c r="A344" s="1"/>
      <c r="B344" s="35"/>
      <c r="C344" s="5"/>
      <c r="D344" s="5"/>
      <c r="E344" s="5"/>
      <c r="F344" s="5"/>
      <c r="G344" s="5"/>
      <c r="H344" s="5"/>
      <c r="I344" s="34"/>
      <c r="J344" s="33"/>
      <c r="K344" s="33"/>
      <c r="L344" s="38"/>
      <c r="M344" s="36"/>
      <c r="N344" s="37"/>
      <c r="O344" s="33"/>
      <c r="P344" s="36"/>
      <c r="Q344" s="33"/>
      <c r="R344" s="39"/>
    </row>
    <row r="345">
      <c r="A345" s="1"/>
      <c r="B345" s="35"/>
      <c r="C345" s="5"/>
      <c r="D345" s="5"/>
      <c r="E345" s="5"/>
      <c r="F345" s="5"/>
      <c r="G345" s="5"/>
      <c r="H345" s="5"/>
      <c r="I345" s="34"/>
      <c r="J345" s="33"/>
      <c r="K345" s="33"/>
      <c r="L345" s="38"/>
      <c r="M345" s="36"/>
      <c r="N345" s="37"/>
      <c r="O345" s="33"/>
      <c r="P345" s="36"/>
      <c r="Q345" s="33"/>
      <c r="R345" s="39"/>
    </row>
    <row r="346">
      <c r="A346" s="1"/>
      <c r="B346" s="35"/>
      <c r="C346" s="5"/>
      <c r="D346" s="5"/>
      <c r="E346" s="5"/>
      <c r="F346" s="5"/>
      <c r="G346" s="5"/>
      <c r="H346" s="5"/>
      <c r="I346" s="34"/>
      <c r="J346" s="33"/>
      <c r="K346" s="33"/>
      <c r="L346" s="38"/>
      <c r="M346" s="36"/>
      <c r="N346" s="37"/>
      <c r="O346" s="33"/>
      <c r="P346" s="36"/>
      <c r="Q346" s="33"/>
      <c r="R346" s="39"/>
    </row>
    <row r="347">
      <c r="A347" s="1"/>
      <c r="B347" s="35"/>
      <c r="C347" s="5"/>
      <c r="D347" s="5"/>
      <c r="E347" s="5"/>
      <c r="F347" s="5"/>
      <c r="G347" s="5"/>
      <c r="H347" s="5"/>
      <c r="I347" s="34"/>
      <c r="J347" s="33"/>
      <c r="K347" s="33"/>
      <c r="L347" s="38"/>
      <c r="M347" s="36"/>
      <c r="N347" s="37"/>
      <c r="O347" s="33"/>
      <c r="P347" s="36"/>
      <c r="Q347" s="33"/>
      <c r="R347" s="39"/>
    </row>
    <row r="348">
      <c r="A348" s="1"/>
      <c r="B348" s="35"/>
      <c r="C348" s="5"/>
      <c r="D348" s="5"/>
      <c r="E348" s="5"/>
      <c r="F348" s="5"/>
      <c r="G348" s="5"/>
      <c r="H348" s="5"/>
      <c r="I348" s="34"/>
      <c r="J348" s="33"/>
      <c r="K348" s="33"/>
      <c r="L348" s="38"/>
      <c r="M348" s="36"/>
      <c r="N348" s="37"/>
      <c r="O348" s="33"/>
      <c r="P348" s="36"/>
      <c r="Q348" s="33"/>
      <c r="R348" s="39"/>
    </row>
    <row r="349">
      <c r="A349" s="1"/>
      <c r="B349" s="35"/>
      <c r="C349" s="5"/>
      <c r="D349" s="5"/>
      <c r="E349" s="5"/>
      <c r="F349" s="5"/>
      <c r="G349" s="5"/>
      <c r="H349" s="5"/>
      <c r="I349" s="34"/>
      <c r="J349" s="33"/>
      <c r="K349" s="33"/>
      <c r="L349" s="38"/>
      <c r="M349" s="36"/>
      <c r="N349" s="37"/>
      <c r="O349" s="33"/>
      <c r="P349" s="36"/>
      <c r="Q349" s="33"/>
      <c r="R349" s="39"/>
    </row>
    <row r="350">
      <c r="A350" s="1"/>
      <c r="B350" s="35"/>
      <c r="C350" s="5"/>
      <c r="D350" s="5"/>
      <c r="E350" s="5"/>
      <c r="F350" s="5"/>
      <c r="G350" s="5"/>
      <c r="H350" s="5"/>
      <c r="I350" s="34"/>
      <c r="J350" s="33"/>
      <c r="K350" s="33"/>
      <c r="L350" s="38"/>
      <c r="M350" s="36"/>
      <c r="N350" s="37"/>
      <c r="O350" s="33"/>
      <c r="P350" s="36"/>
      <c r="Q350" s="33"/>
      <c r="R350" s="39"/>
    </row>
    <row r="351">
      <c r="A351" s="1"/>
      <c r="B351" s="35"/>
      <c r="C351" s="5"/>
      <c r="D351" s="5"/>
      <c r="E351" s="5"/>
      <c r="F351" s="5"/>
      <c r="G351" s="5"/>
      <c r="H351" s="5"/>
      <c r="I351" s="34"/>
      <c r="J351" s="33"/>
      <c r="K351" s="33"/>
      <c r="L351" s="38"/>
      <c r="M351" s="36"/>
      <c r="N351" s="37"/>
      <c r="O351" s="33"/>
      <c r="P351" s="36"/>
      <c r="Q351" s="33"/>
      <c r="R351" s="39"/>
    </row>
    <row r="352">
      <c r="A352" s="1"/>
      <c r="B352" s="35"/>
      <c r="C352" s="5"/>
      <c r="D352" s="5"/>
      <c r="E352" s="5"/>
      <c r="F352" s="5"/>
      <c r="G352" s="5"/>
      <c r="H352" s="5"/>
      <c r="I352" s="34"/>
      <c r="J352" s="33"/>
      <c r="K352" s="33"/>
      <c r="L352" s="38"/>
      <c r="M352" s="36"/>
      <c r="N352" s="37"/>
      <c r="O352" s="33"/>
      <c r="P352" s="36"/>
      <c r="Q352" s="33"/>
      <c r="R352" s="39"/>
    </row>
    <row r="353">
      <c r="A353" s="1"/>
      <c r="B353" s="35"/>
      <c r="C353" s="5"/>
      <c r="D353" s="5"/>
      <c r="E353" s="5"/>
      <c r="F353" s="5"/>
      <c r="G353" s="5"/>
      <c r="H353" s="5"/>
      <c r="I353" s="34"/>
      <c r="J353" s="33"/>
      <c r="K353" s="33"/>
      <c r="L353" s="38"/>
      <c r="M353" s="36"/>
      <c r="N353" s="37"/>
      <c r="O353" s="33"/>
      <c r="P353" s="36"/>
      <c r="Q353" s="33"/>
      <c r="R353" s="39"/>
    </row>
    <row r="354">
      <c r="A354" s="1"/>
      <c r="B354" s="35"/>
      <c r="C354" s="5"/>
      <c r="D354" s="5"/>
      <c r="E354" s="5"/>
      <c r="F354" s="5"/>
      <c r="G354" s="5"/>
      <c r="H354" s="5"/>
      <c r="I354" s="34"/>
      <c r="J354" s="33"/>
      <c r="K354" s="33"/>
      <c r="L354" s="38"/>
      <c r="M354" s="36"/>
      <c r="N354" s="37"/>
      <c r="O354" s="33"/>
      <c r="P354" s="36"/>
      <c r="Q354" s="33"/>
      <c r="R354" s="39"/>
    </row>
    <row r="355">
      <c r="A355" s="1"/>
      <c r="B355" s="35"/>
      <c r="C355" s="5"/>
      <c r="D355" s="5"/>
      <c r="E355" s="5"/>
      <c r="F355" s="5"/>
      <c r="G355" s="5"/>
      <c r="H355" s="5"/>
      <c r="I355" s="34"/>
      <c r="J355" s="33"/>
      <c r="K355" s="33"/>
      <c r="L355" s="38"/>
      <c r="M355" s="36"/>
      <c r="N355" s="37"/>
      <c r="O355" s="33"/>
      <c r="P355" s="36"/>
      <c r="Q355" s="33"/>
      <c r="R355" s="39"/>
    </row>
    <row r="356">
      <c r="A356" s="1"/>
      <c r="B356" s="35"/>
      <c r="C356" s="5"/>
      <c r="D356" s="5"/>
      <c r="E356" s="5"/>
      <c r="F356" s="5"/>
      <c r="G356" s="5"/>
      <c r="H356" s="5"/>
      <c r="I356" s="34"/>
      <c r="J356" s="33"/>
      <c r="K356" s="33"/>
      <c r="L356" s="38"/>
      <c r="M356" s="36"/>
      <c r="N356" s="37"/>
      <c r="O356" s="33"/>
      <c r="P356" s="36"/>
      <c r="Q356" s="33"/>
      <c r="R356" s="39"/>
    </row>
    <row r="357">
      <c r="A357" s="1"/>
      <c r="B357" s="35"/>
      <c r="C357" s="5"/>
      <c r="D357" s="5"/>
      <c r="E357" s="5"/>
      <c r="F357" s="5"/>
      <c r="G357" s="5"/>
      <c r="H357" s="5"/>
      <c r="I357" s="34"/>
      <c r="J357" s="33"/>
      <c r="K357" s="33"/>
      <c r="L357" s="38"/>
      <c r="M357" s="36"/>
      <c r="N357" s="37"/>
      <c r="O357" s="33"/>
      <c r="P357" s="36"/>
      <c r="Q357" s="33"/>
      <c r="R357" s="39"/>
    </row>
    <row r="358">
      <c r="A358" s="1"/>
      <c r="B358" s="35"/>
      <c r="C358" s="5"/>
      <c r="D358" s="5"/>
      <c r="E358" s="5"/>
      <c r="F358" s="5"/>
      <c r="G358" s="5"/>
      <c r="H358" s="5"/>
      <c r="I358" s="34"/>
      <c r="J358" s="33"/>
      <c r="K358" s="33"/>
      <c r="L358" s="38"/>
      <c r="M358" s="36"/>
      <c r="N358" s="37"/>
      <c r="O358" s="33"/>
      <c r="P358" s="36"/>
      <c r="Q358" s="33"/>
      <c r="R358" s="39"/>
    </row>
    <row r="359">
      <c r="A359" s="1"/>
      <c r="B359" s="35"/>
      <c r="C359" s="5"/>
      <c r="D359" s="5"/>
      <c r="E359" s="5"/>
      <c r="F359" s="5"/>
      <c r="G359" s="5"/>
      <c r="H359" s="5"/>
      <c r="I359" s="34"/>
      <c r="J359" s="33"/>
      <c r="K359" s="33"/>
      <c r="L359" s="38"/>
      <c r="M359" s="36"/>
      <c r="N359" s="37"/>
      <c r="O359" s="33"/>
      <c r="P359" s="36"/>
      <c r="Q359" s="33"/>
      <c r="R359" s="39"/>
    </row>
    <row r="360">
      <c r="A360" s="1"/>
      <c r="B360" s="35"/>
      <c r="C360" s="5"/>
      <c r="D360" s="5"/>
      <c r="E360" s="5"/>
      <c r="F360" s="5"/>
      <c r="G360" s="5"/>
      <c r="H360" s="5"/>
      <c r="I360" s="34"/>
      <c r="J360" s="33"/>
      <c r="K360" s="33"/>
      <c r="L360" s="38"/>
      <c r="M360" s="36"/>
      <c r="N360" s="37"/>
      <c r="O360" s="33"/>
      <c r="P360" s="36"/>
      <c r="Q360" s="33"/>
      <c r="R360" s="39"/>
    </row>
    <row r="361">
      <c r="A361" s="1"/>
      <c r="B361" s="35"/>
      <c r="C361" s="5"/>
      <c r="D361" s="5"/>
      <c r="E361" s="5"/>
      <c r="F361" s="5"/>
      <c r="G361" s="5"/>
      <c r="H361" s="5"/>
      <c r="I361" s="34"/>
      <c r="J361" s="33"/>
      <c r="K361" s="33"/>
      <c r="L361" s="38"/>
      <c r="M361" s="36"/>
      <c r="N361" s="37"/>
      <c r="O361" s="33"/>
      <c r="P361" s="36"/>
      <c r="Q361" s="33"/>
      <c r="R361" s="39"/>
    </row>
    <row r="362">
      <c r="A362" s="1"/>
      <c r="B362" s="35"/>
      <c r="C362" s="5"/>
      <c r="D362" s="5"/>
      <c r="E362" s="5"/>
      <c r="F362" s="5"/>
      <c r="G362" s="5"/>
      <c r="H362" s="5"/>
      <c r="I362" s="34"/>
      <c r="J362" s="33"/>
      <c r="K362" s="33"/>
      <c r="L362" s="38"/>
      <c r="M362" s="36"/>
      <c r="N362" s="37"/>
      <c r="O362" s="33"/>
      <c r="P362" s="36"/>
      <c r="Q362" s="33"/>
      <c r="R362" s="39"/>
    </row>
    <row r="363">
      <c r="A363" s="1"/>
      <c r="B363" s="35"/>
      <c r="C363" s="5"/>
      <c r="D363" s="5"/>
      <c r="E363" s="5"/>
      <c r="F363" s="5"/>
      <c r="G363" s="5"/>
      <c r="H363" s="5"/>
      <c r="I363" s="34"/>
      <c r="J363" s="33"/>
      <c r="K363" s="33"/>
      <c r="L363" s="38"/>
      <c r="M363" s="36"/>
      <c r="N363" s="37"/>
      <c r="O363" s="33"/>
      <c r="P363" s="36"/>
      <c r="Q363" s="33"/>
      <c r="R363" s="39"/>
    </row>
  </sheetData>
  <mergeCells>
    <mergeCell ref="O195:O197"/>
    <mergeCell ref="K198:K203"/>
    <mergeCell ref="I195:I197"/>
    <mergeCell ref="J195:J197"/>
    <mergeCell ref="K195:K197"/>
    <mergeCell ref="M195:M197"/>
    <mergeCell ref="N195:N197"/>
    <mergeCell ref="Y1:Z1"/>
    <mergeCell ref="P195:P197"/>
    <mergeCell ref="A326:H326"/>
  </mergeCells>
  <dataValidations count="2">
    <dataValidation allowBlank="true" errorStyle="stop" showErrorMessage="true" sqref="H3:H320 H322:H325" type="list">
      <formula1>"已出签,已送签,受理中,已完成,已预约"</formula1>
    </dataValidation>
    <dataValidation allowBlank="true" errorStyle="stop" showErrorMessage="true" sqref="G3:G325" type="list">
      <formula1>"商务,旅游,包签,转移签,翻译,照片,落地签"</formula1>
    </dataValidation>
  </dataValidations>
  <drawing r:id="rId1"/>
</worksheet>
</file>

<file path=xl/worksheets/sheet4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>
      <pane state="frozen" topLeftCell="J4" xSplit="9" ySplit="3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3"/>
    <col collapsed="false" customWidth="true" hidden="false" max="3" min="3" style="0" width="27"/>
    <col collapsed="false" customWidth="true" hidden="false" max="3" min="3" style="0" width="27"/>
    <col collapsed="false" customWidth="true" hidden="false" max="4" min="4" style="0" width="9"/>
    <col collapsed="false" customWidth="true" hidden="false" max="5" min="5" style="0" width="10"/>
    <col collapsed="false" customWidth="true" hidden="false" max="6" min="6" style="0" width="11"/>
    <col collapsed="false" customWidth="true" hidden="false" max="7" min="7" style="0" width="12"/>
    <col collapsed="false" customWidth="true" hidden="false" max="8" min="8" style="0" width="12"/>
    <col collapsed="false" customWidth="true" hidden="false" max="9" min="9" style="0" width="19"/>
    <col collapsed="false" customWidth="true" hidden="false" max="10" min="10" style="0" width="25"/>
    <col collapsed="false" customWidth="true" hidden="false" max="11" min="11" style="0" width="25"/>
    <col collapsed="false" customWidth="true" hidden="false" max="12" min="12" style="0" width="17"/>
    <col collapsed="false" customWidth="true" hidden="false" max="13" min="13" style="0" width="19"/>
    <col collapsed="false" customWidth="true" hidden="false" max="14" min="14" style="0" width="42"/>
    <col collapsed="false" customWidth="true" hidden="false" max="15" min="15" style="0" width="17"/>
    <col collapsed="false" customWidth="true" hidden="false" max="15" min="15" style="0" width="17"/>
    <col collapsed="false" customWidth="true" hidden="false" max="16" min="16" style="0" width="19"/>
    <col collapsed="false" customWidth="true" hidden="false" max="16" min="16" style="0" width="19"/>
    <col collapsed="false" customWidth="true" hidden="false" max="17" min="17" style="0" width="13"/>
    <col collapsed="false" customWidth="true" hidden="false" max="17" min="17" style="0" width="13"/>
    <col collapsed="false" customWidth="true" hidden="false" max="18" min="18" style="0" width="17"/>
    <col collapsed="false" customWidth="true" hidden="false" max="18" min="18" style="0" width="17"/>
    <col collapsed="false" customWidth="true" hidden="false" max="19" min="19" style="0" width="24"/>
    <col collapsed="false" customWidth="true" hidden="false" max="19" min="19" style="0" width="24"/>
    <col collapsed="false" customWidth="true" hidden="false" max="20" min="20" style="0" width="27"/>
    <col collapsed="false" customWidth="true" hidden="false" max="20" min="20" style="0" width="27"/>
    <col collapsed="false" customWidth="true" hidden="false" max="21" min="21" style="0" width="19"/>
    <col collapsed="false" customWidth="true" hidden="false" max="21" min="21" style="0" width="19"/>
    <col collapsed="false" customWidth="true" hidden="false" max="22" min="22" style="0" width="19"/>
    <col collapsed="false" customWidth="true" hidden="false" max="22" min="22" style="0" width="19"/>
    <col collapsed="false" customWidth="true" hidden="false" max="23" min="23" style="0" width="19"/>
    <col collapsed="false" customWidth="true" hidden="false" max="23" min="23" style="0" width="19"/>
    <col collapsed="false" customWidth="true" hidden="false" max="24" min="24" style="0" width="19"/>
    <col collapsed="false" customWidth="true" hidden="false" max="24" min="24" style="0" width="19"/>
    <col collapsed="false" customWidth="true" hidden="false" max="25" min="25" style="0" width="19"/>
    <col collapsed="false" customWidth="true" hidden="false" max="25" min="25" style="0" width="19"/>
    <col collapsed="false" customWidth="true" hidden="false" max="26" min="26" style="0" width="19"/>
    <col collapsed="false" customWidth="true" hidden="false" max="26" min="26" style="0" width="19"/>
    <col collapsed="false" customWidth="true" hidden="false" max="27" min="27" style="0" width="20"/>
    <col collapsed="false" customWidth="true" hidden="false" max="27" min="27" style="0" width="20"/>
    <col collapsed="false" customWidth="true" hidden="false" max="28" min="28" style="0" width="24"/>
    <col collapsed="false" customWidth="true" hidden="false" max="28" min="28" style="0" width="24"/>
    <col collapsed="false" customWidth="true" hidden="false" max="29" min="29" style="0" width="24"/>
    <col collapsed="false" customWidth="true" hidden="false" max="29" min="29" style="0" width="24"/>
  </cols>
  <sheetData>
    <row r="1">
      <c r="A1" s="16"/>
      <c r="B1" s="16"/>
      <c r="C1" s="16"/>
      <c r="D1" s="16"/>
      <c r="E1" s="16"/>
      <c r="F1" s="16"/>
      <c r="G1" s="16"/>
      <c r="H1" s="16"/>
      <c r="I1" s="46"/>
      <c r="J1" s="17"/>
      <c r="K1" s="17"/>
      <c r="L1" s="49"/>
      <c r="M1" s="43"/>
      <c r="N1" s="18"/>
      <c r="O1" s="18"/>
      <c r="P1" s="50"/>
      <c r="Q1" s="18"/>
      <c r="R1" s="25"/>
      <c r="S1" s="19"/>
      <c r="T1" s="20"/>
      <c r="U1" s="21"/>
      <c r="V1" s="23"/>
      <c r="W1" s="16"/>
      <c r="X1" s="32"/>
      <c r="Y1" s="32" t="str">
        <v>支出成本（1+2）</v>
      </c>
      <c r="Z1" s="71"/>
      <c r="AA1" s="32" t="str">
        <v>利润</v>
      </c>
      <c r="AB1" s="32" t="str">
        <v>利润-张力
（张力康辉开票金额=张力利润）</v>
      </c>
      <c r="AC1" s="32" t="str">
        <v>利润-会展</v>
      </c>
    </row>
    <row customHeight="true" ht="44" r="2">
      <c r="A2" s="16" t="str">
        <v>序号</v>
      </c>
      <c r="B2" s="16" t="str">
        <v>姓名</v>
      </c>
      <c r="C2" s="16" t="str">
        <v>case编号</v>
      </c>
      <c r="D2" s="16" t="str">
        <v>出发地</v>
      </c>
      <c r="E2" s="16" t="str">
        <v>领区</v>
      </c>
      <c r="F2" s="16" t="str">
        <v>签证国家</v>
      </c>
      <c r="G2" s="16" t="str">
        <v>签证类型</v>
      </c>
      <c r="H2" s="16" t="str">
        <v>签证状态</v>
      </c>
      <c r="I2" s="46" t="str">
        <v>政府费用+签证中心费用合计
（以信用卡刷卡人民币记录为准）</v>
      </c>
      <c r="J2" s="24" t="str">
        <v>签证费用信用卡刷卡凭证</v>
      </c>
      <c r="K2" s="24" t="str">
        <v>签证中心发票或收据</v>
      </c>
      <c r="L2" s="49" t="str">
        <v>供应商服务费
（签证）</v>
      </c>
      <c r="M2" s="43" t="str">
        <v>其他杂费
（康辉代付or字节报销杂费）</v>
      </c>
      <c r="N2" s="18" t="str">
        <v>其他杂费说明
（包含翻译/洗照片/打车/快递/加急费/护照借出费等）</v>
      </c>
      <c r="O2" s="18" t="str">
        <v>杂费发票</v>
      </c>
      <c r="P2" s="50" t="str">
        <v>杂费成本</v>
      </c>
      <c r="Q2" s="18" t="str">
        <v>杂费付款凭证</v>
      </c>
      <c r="R2" s="25" t="str">
        <v>其他杂费含服务费
*1.06</v>
      </c>
      <c r="S2" s="19" t="str">
        <v>总金额（不含税 ）
（签证费用+签证服务费+其他杂费含服务费）</v>
      </c>
      <c r="T2" s="20" t="str">
        <v>总金额（含税）
（签证费用+[{签证服务费+其他杂费含服务费}含税6%]）</v>
      </c>
      <c r="U2" s="21" t="str">
        <v>可抵扣税额
（开专票的情况下，票面的税额）</v>
      </c>
      <c r="V2" s="23" t="str">
        <v>不可抵扣金额
（总金额-可抵扣税额）</v>
      </c>
      <c r="W2" s="16" t="str">
        <v>普票开票金额</v>
      </c>
      <c r="X2" s="16" t="str">
        <v>专票开票金额</v>
      </c>
      <c r="Y2" s="16" t="str">
        <v>1杂费实际成本</v>
      </c>
      <c r="Z2" s="50" t="str">
        <v>2各渠道操作费</v>
      </c>
      <c r="AA2" s="15" t="str">
        <v>（签证服务费+杂费含服务费）-支出成本1+2</v>
      </c>
      <c r="AB2" s="16" t="str">
        <v>利润/2</v>
      </c>
      <c r="AC2" s="16" t="str">
        <v>利润/2</v>
      </c>
    </row>
    <row r="3">
      <c r="A3" s="1">
        <v>1</v>
      </c>
      <c r="B3" s="57" t="str">
        <v>陈星豫</v>
      </c>
      <c r="C3" s="55" t="str">
        <v>TV1N1612659173874995200</v>
      </c>
      <c r="D3" s="5" t="str">
        <v>中国</v>
      </c>
      <c r="E3" s="5" t="str">
        <v>北京</v>
      </c>
      <c r="F3" s="5" t="str">
        <v>新加坡</v>
      </c>
      <c r="G3" s="5" t="str">
        <v>商务</v>
      </c>
      <c r="H3" s="5" t="str">
        <v>已出签</v>
      </c>
      <c r="I3" s="34">
        <v>160.6958</v>
      </c>
      <c r="J3" s="5"/>
      <c r="L3" s="34">
        <v>146</v>
      </c>
      <c r="M3" s="34">
        <v>0</v>
      </c>
      <c r="N3" s="5"/>
      <c r="P3" s="34">
        <v>0</v>
      </c>
      <c r="R3" s="2">
        <f>M3*1.06</f>
      </c>
      <c r="S3" s="2">
        <f>I3+L3+R3</f>
      </c>
      <c r="T3" s="2">
        <f>I3+(L3+R3)*1.06</f>
      </c>
      <c r="U3" s="2">
        <f>(R3+L3)*0.06</f>
      </c>
      <c r="V3" s="2">
        <f>T3-U3</f>
      </c>
      <c r="W3" s="1">
        <f>I3</f>
      </c>
      <c r="X3" s="2">
        <f>(R3+L3)*1.06</f>
      </c>
      <c r="Y3" s="2">
        <f>P3</f>
      </c>
      <c r="Z3" s="34">
        <f>200-I3</f>
      </c>
      <c r="AA3" s="2">
        <f>(L3+R3)-Y3-Z3</f>
      </c>
      <c r="AB3" s="2">
        <f>AA3/2</f>
      </c>
      <c r="AC3" s="2">
        <f>AA3/2</f>
      </c>
    </row>
    <row r="4">
      <c r="A4" s="1">
        <v>2</v>
      </c>
      <c r="B4" s="57" t="str">
        <v>刘翔</v>
      </c>
      <c r="C4" s="55" t="str">
        <v>TV1N1614924053445611520</v>
      </c>
      <c r="D4" s="5" t="str">
        <v>中国</v>
      </c>
      <c r="E4" s="5" t="str">
        <v>北京</v>
      </c>
      <c r="F4" s="5" t="str">
        <v>新加坡</v>
      </c>
      <c r="G4" s="5" t="str">
        <v>商务</v>
      </c>
      <c r="H4" s="5" t="str">
        <v>已出签</v>
      </c>
      <c r="I4" s="34">
        <v>160.6958</v>
      </c>
      <c r="J4" s="5"/>
      <c r="L4" s="34">
        <v>146</v>
      </c>
      <c r="M4" s="34">
        <v>0</v>
      </c>
      <c r="N4" s="5"/>
      <c r="P4" s="34">
        <v>0</v>
      </c>
      <c r="R4" s="2">
        <f>M4*1.06</f>
      </c>
      <c r="S4" s="2">
        <f>I4+L4+R4</f>
      </c>
      <c r="T4" s="2">
        <f>I4+(L4+R4)*1.06</f>
      </c>
      <c r="U4" s="2">
        <f>(R4+L4)*0.06</f>
      </c>
      <c r="V4" s="2">
        <f>T4-U4</f>
      </c>
      <c r="W4" s="1">
        <f>I4</f>
      </c>
      <c r="X4" s="2">
        <f>(R4+L4)*1.06</f>
      </c>
      <c r="Y4" s="2">
        <f>P4</f>
      </c>
      <c r="Z4" s="34">
        <f>200-I4</f>
      </c>
      <c r="AA4" s="2">
        <f>(L4+R4)-Y4-Z4</f>
      </c>
      <c r="AB4" s="2">
        <f>AA4/2</f>
      </c>
      <c r="AC4" s="2">
        <f>AA4/2</f>
      </c>
    </row>
    <row r="5">
      <c r="A5" s="1">
        <v>3</v>
      </c>
      <c r="B5" s="57" t="str">
        <v>王舵</v>
      </c>
      <c r="C5" s="55" t="str">
        <v>TV1N1610564042141216768</v>
      </c>
      <c r="D5" s="5" t="str">
        <v>中国</v>
      </c>
      <c r="E5" s="5" t="str">
        <v>北京</v>
      </c>
      <c r="F5" s="5" t="str">
        <v>新加坡</v>
      </c>
      <c r="G5" s="5" t="str">
        <v>商务</v>
      </c>
      <c r="H5" s="5" t="str">
        <v>已出签</v>
      </c>
      <c r="I5" s="34">
        <v>160.6958</v>
      </c>
      <c r="J5" s="5"/>
      <c r="L5" s="34">
        <v>146</v>
      </c>
      <c r="M5" s="34">
        <v>0</v>
      </c>
      <c r="N5" s="5"/>
      <c r="P5" s="34">
        <v>0</v>
      </c>
      <c r="R5" s="2">
        <f>M5*1.06</f>
      </c>
      <c r="S5" s="2">
        <f>I5+L5+R5</f>
      </c>
      <c r="T5" s="2">
        <f>I5+(L5+R5)*1.06</f>
      </c>
      <c r="U5" s="2">
        <f>(R5+L5)*0.06</f>
      </c>
      <c r="V5" s="2">
        <f>T5-U5</f>
      </c>
      <c r="W5" s="1">
        <f>I5</f>
      </c>
      <c r="X5" s="2">
        <f>(R5+L5)*1.06</f>
      </c>
      <c r="Y5" s="2">
        <f>P5</f>
      </c>
      <c r="Z5" s="34">
        <f>200-I5</f>
      </c>
      <c r="AA5" s="2">
        <f>(L5+R5)-Y5-Z5</f>
      </c>
      <c r="AB5" s="2">
        <f>AA5/2</f>
      </c>
      <c r="AC5" s="2">
        <f>AA5/2</f>
      </c>
    </row>
    <row r="6">
      <c r="A6" s="1">
        <v>4</v>
      </c>
      <c r="B6" s="57" t="str">
        <v>张雯昕</v>
      </c>
      <c r="C6" s="55" t="str">
        <v>TV1N1613091225774583808</v>
      </c>
      <c r="D6" s="5" t="str">
        <v>中国</v>
      </c>
      <c r="E6" s="5" t="str">
        <v>北京</v>
      </c>
      <c r="F6" s="5" t="str">
        <v>新加坡</v>
      </c>
      <c r="G6" s="5" t="str">
        <v>商务</v>
      </c>
      <c r="H6" s="5" t="str">
        <v>已出签</v>
      </c>
      <c r="I6" s="34">
        <v>160.6958</v>
      </c>
      <c r="J6" s="5"/>
      <c r="L6" s="34">
        <v>146</v>
      </c>
      <c r="M6" s="34">
        <v>0</v>
      </c>
      <c r="N6" s="5"/>
      <c r="P6" s="34">
        <v>0</v>
      </c>
      <c r="R6" s="2">
        <f>M6*1.06</f>
      </c>
      <c r="S6" s="2">
        <f>I6+L6+R6</f>
      </c>
      <c r="T6" s="2">
        <f>I6+(L6+R6)*1.06</f>
      </c>
      <c r="U6" s="2">
        <f>(R6+L6)*0.06</f>
      </c>
      <c r="V6" s="2">
        <f>T6-U6</f>
      </c>
      <c r="W6" s="1">
        <f>I6</f>
      </c>
      <c r="X6" s="2">
        <f>(R6+L6)*1.06</f>
      </c>
      <c r="Y6" s="2">
        <f>P6</f>
      </c>
      <c r="Z6" s="34">
        <f>200-I6</f>
      </c>
      <c r="AA6" s="2">
        <f>(L6+R6)-Y6-Z6</f>
      </c>
      <c r="AB6" s="2">
        <f>AA6/2</f>
      </c>
      <c r="AC6" s="2">
        <f>AA6/2</f>
      </c>
    </row>
    <row r="7">
      <c r="A7" s="1">
        <v>5</v>
      </c>
      <c r="B7" s="57" t="str">
        <v>廉圣英</v>
      </c>
      <c r="C7" s="55" t="str">
        <v>TV1N1614089580050976768</v>
      </c>
      <c r="D7" s="5" t="str">
        <v>中国</v>
      </c>
      <c r="E7" s="5" t="str">
        <v>北京</v>
      </c>
      <c r="F7" s="5" t="str">
        <v>新加坡</v>
      </c>
      <c r="G7" s="5" t="str">
        <v>商务</v>
      </c>
      <c r="H7" s="5" t="str">
        <v>已出签</v>
      </c>
      <c r="I7" s="34">
        <v>160.6958</v>
      </c>
      <c r="J7" s="5"/>
      <c r="L7" s="34">
        <v>146</v>
      </c>
      <c r="M7" s="34">
        <v>0</v>
      </c>
      <c r="N7" s="5"/>
      <c r="P7" s="34">
        <v>0</v>
      </c>
      <c r="R7" s="2">
        <f>M7*1.06</f>
      </c>
      <c r="S7" s="2">
        <f>I7+L7+R7</f>
      </c>
      <c r="T7" s="2">
        <f>I7+(L7+R7)*1.06</f>
      </c>
      <c r="U7" s="2">
        <f>(R7+L7)*0.06</f>
      </c>
      <c r="V7" s="2">
        <f>T7-U7</f>
      </c>
      <c r="W7" s="1">
        <f>I7</f>
      </c>
      <c r="X7" s="2">
        <f>(R7+L7)*1.06</f>
      </c>
      <c r="Y7" s="2">
        <f>P7</f>
      </c>
      <c r="Z7" s="34">
        <f>200-I7</f>
      </c>
      <c r="AA7" s="2">
        <f>(L7+R7)-Y7-Z7</f>
      </c>
      <c r="AB7" s="2">
        <f>AA7/2</f>
      </c>
      <c r="AC7" s="2">
        <f>AA7/2</f>
      </c>
    </row>
    <row r="8">
      <c r="A8" s="1">
        <v>6</v>
      </c>
      <c r="B8" s="57" t="str">
        <v>黄舒洋</v>
      </c>
      <c r="C8" s="55" t="str">
        <v>TV1N1615221226620006400</v>
      </c>
      <c r="D8" s="5" t="str">
        <v>中国</v>
      </c>
      <c r="E8" s="5" t="str">
        <v>北京</v>
      </c>
      <c r="F8" s="5" t="str">
        <v>新加坡</v>
      </c>
      <c r="G8" s="5" t="str">
        <v>商务</v>
      </c>
      <c r="H8" s="5" t="str">
        <v>已出签</v>
      </c>
      <c r="I8" s="34">
        <v>160.6958</v>
      </c>
      <c r="J8" s="5"/>
      <c r="L8" s="34">
        <v>146</v>
      </c>
      <c r="M8" s="34">
        <v>0</v>
      </c>
      <c r="N8" s="5"/>
      <c r="P8" s="34">
        <v>0</v>
      </c>
      <c r="R8" s="2">
        <f>M8*1.06</f>
      </c>
      <c r="S8" s="2">
        <f>I8+L8+R8</f>
      </c>
      <c r="T8" s="2">
        <f>I8+(L8+R8)*1.06</f>
      </c>
      <c r="U8" s="2">
        <f>(R8+L8)*0.06</f>
      </c>
      <c r="V8" s="2">
        <f>T8-U8</f>
      </c>
      <c r="W8" s="1">
        <f>I8</f>
      </c>
      <c r="X8" s="2">
        <f>(R8+L8)*1.06</f>
      </c>
      <c r="Y8" s="2">
        <f>P8</f>
      </c>
      <c r="Z8" s="34">
        <f>200-I8</f>
      </c>
      <c r="AA8" s="2">
        <f>(L8+R8)-Y8-Z8</f>
      </c>
      <c r="AB8" s="2">
        <f>AA8/2</f>
      </c>
      <c r="AC8" s="2">
        <f>AA8/2</f>
      </c>
    </row>
    <row r="9">
      <c r="A9" s="1">
        <v>7</v>
      </c>
      <c r="B9" s="57" t="str">
        <v>程波</v>
      </c>
      <c r="C9" s="55" t="str">
        <v>TV1N1615589421331742720</v>
      </c>
      <c r="D9" s="5" t="str">
        <v>中国</v>
      </c>
      <c r="E9" s="5" t="str">
        <v>北京</v>
      </c>
      <c r="F9" s="5" t="str">
        <v>新加坡</v>
      </c>
      <c r="G9" s="5" t="str">
        <v>商务</v>
      </c>
      <c r="H9" s="5" t="str">
        <v>已出签</v>
      </c>
      <c r="I9" s="34">
        <v>160.6958</v>
      </c>
      <c r="J9" s="5"/>
      <c r="L9" s="34">
        <v>146</v>
      </c>
      <c r="M9" s="34">
        <v>0</v>
      </c>
      <c r="N9" s="5"/>
      <c r="P9" s="34">
        <v>0</v>
      </c>
      <c r="R9" s="2">
        <f>M9*1.06</f>
      </c>
      <c r="S9" s="2">
        <f>I9+L9+R9</f>
      </c>
      <c r="T9" s="2">
        <f>I9+(L9+R9)*1.06</f>
      </c>
      <c r="U9" s="2">
        <f>(R9+L9)*0.06</f>
      </c>
      <c r="V9" s="2">
        <f>T9-U9</f>
      </c>
      <c r="W9" s="1">
        <f>I9</f>
      </c>
      <c r="X9" s="2">
        <f>(R9+L9)*1.06</f>
      </c>
      <c r="Y9" s="2">
        <f>P9</f>
      </c>
      <c r="Z9" s="34">
        <f>200-I9</f>
      </c>
      <c r="AA9" s="2">
        <f>(L9+R9)-Y9-Z9</f>
      </c>
      <c r="AB9" s="2">
        <f>AA9/2</f>
      </c>
      <c r="AC9" s="2">
        <f>AA9/2</f>
      </c>
    </row>
    <row r="10">
      <c r="A10" s="1">
        <v>8</v>
      </c>
      <c r="B10" s="57" t="str">
        <v>陈思思</v>
      </c>
      <c r="C10" s="55" t="str">
        <v>TV1N1612576769080479744</v>
      </c>
      <c r="D10" s="5" t="str">
        <v>中国</v>
      </c>
      <c r="E10" s="5" t="str">
        <v>北京</v>
      </c>
      <c r="F10" s="5" t="str">
        <v>新加坡</v>
      </c>
      <c r="G10" s="5" t="str">
        <v>商务</v>
      </c>
      <c r="H10" s="5" t="str">
        <v>已出签</v>
      </c>
      <c r="I10" s="34">
        <v>160.6958</v>
      </c>
      <c r="J10" s="5"/>
      <c r="L10" s="34">
        <v>146</v>
      </c>
      <c r="M10" s="34">
        <v>0</v>
      </c>
      <c r="N10" s="5"/>
      <c r="P10" s="34">
        <v>0</v>
      </c>
      <c r="R10" s="2">
        <f>M10*1.06</f>
      </c>
      <c r="S10" s="2">
        <f>I10+L10+R10</f>
      </c>
      <c r="T10" s="2">
        <f>I10+(L10+R10)*1.06</f>
      </c>
      <c r="U10" s="2">
        <f>(R10+L10)*0.06</f>
      </c>
      <c r="V10" s="2">
        <f>T10-U10</f>
      </c>
      <c r="W10" s="1">
        <f>I10</f>
      </c>
      <c r="X10" s="2">
        <f>(R10+L10)*1.06</f>
      </c>
      <c r="Y10" s="2">
        <f>P10</f>
      </c>
      <c r="Z10" s="34">
        <f>200-I10</f>
      </c>
      <c r="AA10" s="2">
        <f>(L10+R10)-Y10-Z10</f>
      </c>
      <c r="AB10" s="2">
        <f>AA10/2</f>
      </c>
      <c r="AC10" s="2">
        <f>AA10/2</f>
      </c>
    </row>
    <row customHeight="true" ht="19" r="11">
      <c r="A11" s="1">
        <v>9</v>
      </c>
      <c r="B11" s="57" t="str">
        <v>杨立东</v>
      </c>
      <c r="C11" s="55" t="str">
        <v>TV1N1613904775526924288</v>
      </c>
      <c r="D11" s="5" t="str">
        <v>中国</v>
      </c>
      <c r="E11" s="5" t="str">
        <v>北京</v>
      </c>
      <c r="F11" s="5" t="str">
        <v>新加坡</v>
      </c>
      <c r="G11" s="5" t="str">
        <v>商务</v>
      </c>
      <c r="H11" s="5" t="str">
        <v>已出签</v>
      </c>
      <c r="I11" s="34">
        <v>160.6958</v>
      </c>
      <c r="J11" s="5"/>
      <c r="L11" s="34">
        <v>146</v>
      </c>
      <c r="M11" s="34">
        <v>0</v>
      </c>
      <c r="N11" s="5"/>
      <c r="P11" s="34">
        <v>0</v>
      </c>
      <c r="R11" s="2">
        <f>M11*1.06</f>
      </c>
      <c r="S11" s="2">
        <f>I11+L11+R11</f>
      </c>
      <c r="T11" s="2">
        <f>I11+(L11+R11)*1.06</f>
      </c>
      <c r="U11" s="2">
        <f>(R11+L11)*0.06</f>
      </c>
      <c r="V11" s="2">
        <f>T11-U11</f>
      </c>
      <c r="W11" s="1">
        <f>I11</f>
      </c>
      <c r="X11" s="2">
        <f>(R11+L11)*1.06</f>
      </c>
      <c r="Y11" s="2">
        <f>P11</f>
      </c>
      <c r="Z11" s="34">
        <f>200-I11</f>
      </c>
      <c r="AA11" s="2">
        <f>(L11+R11)-Y11-Z11</f>
      </c>
      <c r="AB11" s="2">
        <f>AA11/2</f>
      </c>
      <c r="AC11" s="2">
        <f>AA11/2</f>
      </c>
    </row>
    <row customHeight="true" ht="19" r="12">
      <c r="A12" s="1">
        <v>10</v>
      </c>
      <c r="B12" s="57" t="str">
        <v>辛鑫</v>
      </c>
      <c r="C12" s="55" t="str">
        <v>TV1N1614849299619344384</v>
      </c>
      <c r="D12" s="5" t="str">
        <v>中国</v>
      </c>
      <c r="E12" s="5" t="str">
        <v>北京</v>
      </c>
      <c r="F12" s="5" t="str">
        <v>新加坡</v>
      </c>
      <c r="G12" s="5" t="str">
        <v>商务</v>
      </c>
      <c r="H12" s="5" t="str">
        <v>已出签</v>
      </c>
      <c r="I12" s="34">
        <v>160.6958</v>
      </c>
      <c r="J12" s="5"/>
      <c r="L12" s="34">
        <v>146</v>
      </c>
      <c r="M12" s="34">
        <v>0</v>
      </c>
      <c r="N12" s="5"/>
      <c r="P12" s="34">
        <v>0</v>
      </c>
      <c r="R12" s="2">
        <f>M12*1.06</f>
      </c>
      <c r="S12" s="2">
        <f>I12+L12+R12</f>
      </c>
      <c r="T12" s="2">
        <f>I12+(L12+R12)*1.06</f>
      </c>
      <c r="U12" s="2">
        <f>(R12+L12)*0.06</f>
      </c>
      <c r="V12" s="2">
        <f>T12-U12</f>
      </c>
      <c r="W12" s="1">
        <f>I12</f>
      </c>
      <c r="X12" s="2">
        <f>(R12+L12)*1.06</f>
      </c>
      <c r="Y12" s="2">
        <f>P12</f>
      </c>
      <c r="Z12" s="34">
        <f>200-I12</f>
      </c>
      <c r="AA12" s="2">
        <f>(L12+R12)-Y12-Z12</f>
      </c>
      <c r="AB12" s="2">
        <f>AA12/2</f>
      </c>
      <c r="AC12" s="2">
        <f>AA12/2</f>
      </c>
    </row>
    <row customHeight="true" ht="19" r="13">
      <c r="A13" s="1">
        <v>11</v>
      </c>
      <c r="B13" s="57" t="str">
        <v>谢庆奇</v>
      </c>
      <c r="C13" s="55" t="str">
        <v>TV1N1612803790050160640</v>
      </c>
      <c r="D13" s="5" t="str">
        <v>中国</v>
      </c>
      <c r="E13" s="5" t="str">
        <v>北京</v>
      </c>
      <c r="F13" s="5" t="str">
        <v>新加坡</v>
      </c>
      <c r="G13" s="5" t="str">
        <v>商务</v>
      </c>
      <c r="H13" s="5" t="str">
        <v>已出签</v>
      </c>
      <c r="I13" s="34">
        <v>160.6958</v>
      </c>
      <c r="J13" s="5"/>
      <c r="L13" s="34">
        <v>146</v>
      </c>
      <c r="M13" s="34">
        <v>0</v>
      </c>
      <c r="N13" s="5"/>
      <c r="P13" s="34">
        <v>0</v>
      </c>
      <c r="R13" s="2">
        <f>M13*1.06</f>
      </c>
      <c r="S13" s="2">
        <f>I13+L13+R13</f>
      </c>
      <c r="T13" s="2">
        <f>I13+(L13+R13)*1.06</f>
      </c>
      <c r="U13" s="2">
        <f>(R13+L13)*0.06</f>
      </c>
      <c r="V13" s="2">
        <f>T13-U13</f>
      </c>
      <c r="W13" s="1">
        <f>I13</f>
      </c>
      <c r="X13" s="2">
        <f>(R13+L13)*1.06</f>
      </c>
      <c r="Y13" s="2">
        <f>P13</f>
      </c>
      <c r="Z13" s="34">
        <f>200-I13</f>
      </c>
      <c r="AA13" s="2">
        <f>(L13+R13)-Y13-Z13</f>
      </c>
      <c r="AB13" s="2">
        <f>AA13/2</f>
      </c>
      <c r="AC13" s="2">
        <f>AA13/2</f>
      </c>
    </row>
    <row r="14">
      <c r="A14" s="1">
        <v>12</v>
      </c>
      <c r="B14" s="35" t="str">
        <v>浦圆虹</v>
      </c>
      <c r="C14" s="55" t="str">
        <v>TV1N1613055189539368960</v>
      </c>
      <c r="D14" s="5" t="str">
        <v>中国</v>
      </c>
      <c r="E14" s="5" t="str">
        <v>北京</v>
      </c>
      <c r="F14" s="5" t="str">
        <v>法国</v>
      </c>
      <c r="G14" s="5" t="str">
        <v>商务</v>
      </c>
      <c r="H14" s="5" t="str">
        <v>已预约</v>
      </c>
      <c r="I14" s="58">
        <v>594</v>
      </c>
      <c r="L14" s="34">
        <v>300</v>
      </c>
      <c r="M14" s="34">
        <v>844</v>
      </c>
      <c r="N14" s="63" t="str">
        <v>交通费30+签证中心服务费814</v>
      </c>
      <c r="P14" s="34">
        <v>844</v>
      </c>
      <c r="R14" s="2">
        <f>M14*1.06</f>
      </c>
      <c r="S14" s="2">
        <f>I14+L14+R14</f>
      </c>
      <c r="T14" s="2">
        <f>I14+(L14+R14)*1.06</f>
      </c>
      <c r="U14" s="2">
        <f>(R14+L14)*0.06</f>
      </c>
      <c r="V14" s="2">
        <f>T14-U14</f>
      </c>
      <c r="W14" s="1">
        <f>I14</f>
      </c>
      <c r="X14" s="2">
        <f>(R14+L14)*1.06</f>
      </c>
      <c r="Y14" s="2">
        <f>P14</f>
      </c>
      <c r="Z14" s="5">
        <v>60</v>
      </c>
      <c r="AA14" s="2">
        <f>(L14+R14)-Y14-Z14</f>
      </c>
      <c r="AB14" s="2">
        <f>AA14/2</f>
      </c>
      <c r="AC14" s="2">
        <f>AA14/2</f>
      </c>
    </row>
    <row r="15">
      <c r="A15" s="1">
        <v>13</v>
      </c>
      <c r="B15" s="35" t="str">
        <v>张旭阳</v>
      </c>
      <c r="C15" s="55" t="str">
        <v>TV1N1612402056060534784</v>
      </c>
      <c r="D15" s="5" t="str">
        <v>中国</v>
      </c>
      <c r="E15" s="5" t="str">
        <v>北京</v>
      </c>
      <c r="F15" s="5" t="str">
        <v>法国</v>
      </c>
      <c r="G15" s="5" t="str">
        <v>商务</v>
      </c>
      <c r="H15" s="5" t="str">
        <v>已预约</v>
      </c>
      <c r="I15" s="58">
        <v>594</v>
      </c>
      <c r="L15" s="34">
        <v>300</v>
      </c>
      <c r="M15" s="34">
        <v>814</v>
      </c>
      <c r="N15" s="63" t="str">
        <v>签证中心服务费814</v>
      </c>
      <c r="P15" s="34">
        <v>814</v>
      </c>
      <c r="R15" s="2">
        <f>M15*1.06</f>
      </c>
      <c r="S15" s="2">
        <f>I15+L15+R15</f>
      </c>
      <c r="T15" s="2">
        <f>I15+(L15+R15)*1.06</f>
      </c>
      <c r="U15" s="2">
        <f>(R15+L15)*0.06</f>
      </c>
      <c r="V15" s="2">
        <f>T15-U15</f>
      </c>
      <c r="W15" s="1">
        <f>I15</f>
      </c>
      <c r="X15" s="2">
        <f>(R15+L15)*1.06</f>
      </c>
      <c r="Y15" s="2">
        <f>P15</f>
      </c>
      <c r="Z15" s="5">
        <v>60</v>
      </c>
      <c r="AA15" s="2">
        <f>(L15+R15)-Y15-Z15</f>
      </c>
      <c r="AB15" s="2">
        <f>AA15/2</f>
      </c>
      <c r="AC15" s="2">
        <f>AA15/2</f>
      </c>
    </row>
    <row r="16">
      <c r="A16" s="1">
        <v>14</v>
      </c>
      <c r="B16" s="35" t="str">
        <v>谢文诗</v>
      </c>
      <c r="C16" s="55" t="str">
        <v>TV1N1613107205946920960</v>
      </c>
      <c r="D16" s="5" t="str">
        <v>中国</v>
      </c>
      <c r="E16" s="5" t="str">
        <v>北京</v>
      </c>
      <c r="F16" s="5" t="str">
        <v>法国</v>
      </c>
      <c r="G16" s="5" t="str">
        <v>商务</v>
      </c>
      <c r="H16" s="5" t="str">
        <v>已预约</v>
      </c>
      <c r="I16" s="58">
        <v>594</v>
      </c>
      <c r="L16" s="34">
        <v>300</v>
      </c>
      <c r="M16" s="34">
        <v>847</v>
      </c>
      <c r="N16" s="63" t="str">
        <v>交通费33+签证中心服务费814</v>
      </c>
      <c r="P16" s="34">
        <v>847</v>
      </c>
      <c r="R16" s="2">
        <f>M16*1.06</f>
      </c>
      <c r="S16" s="2">
        <f>I16+L16+R16</f>
      </c>
      <c r="T16" s="2">
        <f>I16+(L16+R16)*1.06</f>
      </c>
      <c r="U16" s="2">
        <f>(R16+L16)*0.06</f>
      </c>
      <c r="V16" s="2">
        <f>T16-U16</f>
      </c>
      <c r="W16" s="1">
        <f>I16</f>
      </c>
      <c r="X16" s="2">
        <f>(R16+L16)*1.06</f>
      </c>
      <c r="Y16" s="2">
        <f>P16</f>
      </c>
      <c r="Z16" s="5">
        <v>60</v>
      </c>
      <c r="AA16" s="2">
        <f>(L16+R16)-Y16-Z16</f>
      </c>
      <c r="AB16" s="2">
        <f>AA16/2</f>
      </c>
      <c r="AC16" s="2">
        <f>AA16/2</f>
      </c>
    </row>
    <row r="17">
      <c r="A17" s="1">
        <v>15</v>
      </c>
      <c r="B17" s="35" t="str">
        <v>林晔（杨萌一起送）</v>
      </c>
      <c r="C17" s="55" t="str">
        <v>TV1N1613101258801418240</v>
      </c>
      <c r="D17" s="5" t="str">
        <v>中国</v>
      </c>
      <c r="E17" s="5" t="str">
        <v>北京</v>
      </c>
      <c r="F17" s="5" t="str">
        <v>法国</v>
      </c>
      <c r="G17" s="5" t="str">
        <v>商务</v>
      </c>
      <c r="H17" s="5" t="str">
        <v>已预约</v>
      </c>
      <c r="I17" s="58">
        <v>594</v>
      </c>
      <c r="L17" s="34">
        <v>300</v>
      </c>
      <c r="M17" s="34">
        <v>862</v>
      </c>
      <c r="N17" s="63" t="str">
        <v>15快递费+交通费33+签证中心服务费814</v>
      </c>
      <c r="P17" s="34">
        <v>862</v>
      </c>
      <c r="R17" s="2">
        <f>M17*1.06</f>
      </c>
      <c r="S17" s="2">
        <f>I17+L17+R17</f>
      </c>
      <c r="T17" s="2">
        <f>I17+(L17+R17)*1.06</f>
      </c>
      <c r="U17" s="2">
        <f>(R17+L17)*0.06</f>
      </c>
      <c r="V17" s="2">
        <f>T17-U17</f>
      </c>
      <c r="W17" s="1">
        <f>I17</f>
      </c>
      <c r="X17" s="2">
        <f>(R17+L17)*1.06</f>
      </c>
      <c r="Y17" s="2">
        <f>P17</f>
      </c>
      <c r="Z17" s="5">
        <v>60</v>
      </c>
      <c r="AA17" s="2">
        <f>(L17+R17)-Y17-Z17</f>
      </c>
      <c r="AB17" s="2">
        <f>AA17/2</f>
      </c>
      <c r="AC17" s="2">
        <f>AA17/2</f>
      </c>
    </row>
    <row r="18">
      <c r="A18" s="1">
        <v>16</v>
      </c>
      <c r="B18" s="35" t="str">
        <v>康晨</v>
      </c>
      <c r="C18" s="55" t="str">
        <v>TV1N1613850122810552320</v>
      </c>
      <c r="D18" s="5" t="str">
        <v>中国</v>
      </c>
      <c r="E18" s="5" t="str">
        <v>北京</v>
      </c>
      <c r="F18" s="5" t="str">
        <v>西班牙</v>
      </c>
      <c r="G18" s="5" t="str">
        <v>商务</v>
      </c>
      <c r="H18" s="5" t="str">
        <v>已预约</v>
      </c>
      <c r="I18" s="34">
        <v>593</v>
      </c>
      <c r="L18" s="36">
        <v>300</v>
      </c>
      <c r="M18" s="36">
        <v>555</v>
      </c>
      <c r="N18" s="37" t="str">
        <v>加急号380+签证中心服务费175</v>
      </c>
      <c r="P18" s="34">
        <v>475</v>
      </c>
      <c r="R18" s="2">
        <f>M18*1.06</f>
      </c>
      <c r="S18" s="2">
        <f>I18+L18+R18</f>
      </c>
      <c r="T18" s="2">
        <f>I18+(L18+R18)*1.06</f>
      </c>
      <c r="U18" s="2">
        <f>(R18+L18)*0.06</f>
      </c>
      <c r="V18" s="2">
        <f>T18-U18</f>
      </c>
      <c r="W18" s="1">
        <f>I18</f>
      </c>
      <c r="X18" s="2">
        <f>(R18+L18)*1.06</f>
      </c>
      <c r="Y18" s="2">
        <f>P18</f>
      </c>
      <c r="Z18" s="5">
        <v>60</v>
      </c>
      <c r="AA18" s="2">
        <f>(L18+R18)-Y18-Z18</f>
      </c>
      <c r="AB18" s="2">
        <f>AA18/2</f>
      </c>
      <c r="AC18" s="2">
        <f>AA18/2</f>
      </c>
    </row>
    <row r="19">
      <c r="A19" s="1">
        <v>17</v>
      </c>
      <c r="B19" s="35" t="str">
        <v>陈乐瑶</v>
      </c>
      <c r="C19" s="55" t="str">
        <v>TV1N1615568673103888384</v>
      </c>
      <c r="D19" s="5" t="str">
        <v>中国</v>
      </c>
      <c r="E19" s="5" t="str">
        <v>北京</v>
      </c>
      <c r="F19" s="5" t="str">
        <v>法国</v>
      </c>
      <c r="G19" s="5" t="str">
        <v>商务</v>
      </c>
      <c r="H19" s="5" t="str">
        <v>已预约</v>
      </c>
      <c r="I19" s="34">
        <v>594</v>
      </c>
      <c r="K19" s="35"/>
      <c r="L19" s="34">
        <v>300</v>
      </c>
      <c r="M19" s="34">
        <v>346</v>
      </c>
      <c r="N19" s="64" t="str">
        <v>签证中心服务费346</v>
      </c>
      <c r="P19" s="34">
        <v>346</v>
      </c>
      <c r="R19" s="2">
        <f>M19*1.06</f>
      </c>
      <c r="S19" s="2">
        <f>I19+L19+R19</f>
      </c>
      <c r="T19" s="2">
        <f>I19+(L19+R19)*1.06</f>
      </c>
      <c r="U19" s="2">
        <f>(R19+L19)*0.06</f>
      </c>
      <c r="V19" s="2">
        <f>T19-U19</f>
      </c>
      <c r="W19" s="1">
        <f>I19</f>
      </c>
      <c r="X19" s="2">
        <f>(R19+L19)*1.06</f>
      </c>
      <c r="Y19" s="2">
        <f>P19</f>
      </c>
      <c r="Z19" s="5">
        <v>60</v>
      </c>
      <c r="AA19" s="2">
        <f>(L19+R19)-Y19-Z19</f>
      </c>
      <c r="AB19" s="2">
        <f>AA19/2</f>
      </c>
      <c r="AC19" s="2">
        <f>AA19/2</f>
      </c>
    </row>
    <row r="20">
      <c r="A20" s="1">
        <v>18</v>
      </c>
      <c r="B20" s="35" t="str">
        <v>邱远</v>
      </c>
      <c r="C20" s="55" t="str">
        <v>TV1N1613725881846972416</v>
      </c>
      <c r="D20" s="5" t="str">
        <v>中国</v>
      </c>
      <c r="E20" s="5" t="str">
        <v>北京</v>
      </c>
      <c r="F20" s="5" t="str">
        <v>法国</v>
      </c>
      <c r="G20" s="5" t="str">
        <v>商务</v>
      </c>
      <c r="H20" s="5" t="str">
        <v>已预约</v>
      </c>
      <c r="I20" s="58">
        <v>594</v>
      </c>
      <c r="L20" s="34">
        <v>300</v>
      </c>
      <c r="M20" s="34">
        <v>382</v>
      </c>
      <c r="N20" s="64" t="str">
        <v>交通费36+签证中心服务费346</v>
      </c>
      <c r="P20" s="34">
        <v>382</v>
      </c>
      <c r="R20" s="2">
        <f>M20*1.06</f>
      </c>
      <c r="S20" s="2">
        <f>I20+L20+R20</f>
      </c>
      <c r="T20" s="2">
        <f>I20+(L20+R20)*1.06</f>
      </c>
      <c r="U20" s="2">
        <f>(R20+L20)*0.06</f>
      </c>
      <c r="V20" s="2">
        <f>T20-U20</f>
      </c>
      <c r="W20" s="1">
        <f>I20</f>
      </c>
      <c r="X20" s="2">
        <f>(R20+L20)*1.06</f>
      </c>
      <c r="Y20" s="2">
        <f>P20</f>
      </c>
      <c r="Z20" s="5">
        <v>60</v>
      </c>
      <c r="AA20" s="2">
        <f>(L20+R20)-Y20-Z20</f>
      </c>
      <c r="AB20" s="2">
        <f>AA20/2</f>
      </c>
      <c r="AC20" s="2">
        <f>AA20/2</f>
      </c>
    </row>
    <row r="21">
      <c r="A21" s="1">
        <v>19</v>
      </c>
      <c r="B21" s="35" t="str">
        <v>吴启锐</v>
      </c>
      <c r="C21" s="55" t="str">
        <v>TV1N1613725881846972416</v>
      </c>
      <c r="D21" s="5" t="str">
        <v>中国</v>
      </c>
      <c r="E21" s="5" t="str">
        <v>北京</v>
      </c>
      <c r="F21" s="5" t="str">
        <v>法国</v>
      </c>
      <c r="G21" s="5" t="str">
        <v>商务</v>
      </c>
      <c r="H21" s="5" t="str">
        <v>已预约</v>
      </c>
      <c r="I21" s="34">
        <v>594</v>
      </c>
      <c r="K21" s="35"/>
      <c r="L21" s="34">
        <v>300</v>
      </c>
      <c r="M21" s="34">
        <v>377</v>
      </c>
      <c r="N21" s="64" t="str">
        <v>交通费31+签证中心服务费346</v>
      </c>
      <c r="P21" s="34">
        <v>377</v>
      </c>
      <c r="R21" s="2">
        <f>M21*1.06</f>
      </c>
      <c r="S21" s="2">
        <f>I21+L21+R21</f>
      </c>
      <c r="T21" s="2">
        <f>I21+(L21+R21)*1.06</f>
      </c>
      <c r="U21" s="2">
        <f>(R21+L21)*0.06</f>
      </c>
      <c r="V21" s="2">
        <f>T21-U21</f>
      </c>
      <c r="W21" s="1">
        <f>I21</f>
      </c>
      <c r="X21" s="2">
        <f>(R21+L21)*1.06</f>
      </c>
      <c r="Y21" s="2">
        <f>P21</f>
      </c>
      <c r="Z21" s="5">
        <v>60</v>
      </c>
      <c r="AA21" s="2">
        <f>(L21+R21)-Y21-Z21</f>
      </c>
      <c r="AB21" s="2">
        <f>AA21/2</f>
      </c>
      <c r="AC21" s="2">
        <f>AA21/2</f>
      </c>
    </row>
    <row r="22">
      <c r="A22" s="1">
        <v>20</v>
      </c>
      <c r="B22" s="6" t="str">
        <v>周橼媛</v>
      </c>
      <c r="C22" s="55" t="str">
        <v>TV1N1592061854690328576</v>
      </c>
      <c r="D22" s="5" t="str">
        <v>中国</v>
      </c>
      <c r="E22" s="5" t="str">
        <v>北京</v>
      </c>
      <c r="F22" s="5" t="str">
        <v>法国</v>
      </c>
      <c r="G22" s="5" t="str">
        <v>商务</v>
      </c>
      <c r="H22" s="5" t="str">
        <v>已预约</v>
      </c>
      <c r="I22" s="58">
        <v>594</v>
      </c>
      <c r="L22" s="34">
        <v>300</v>
      </c>
      <c r="M22" s="34">
        <v>331</v>
      </c>
      <c r="N22" s="5" t="str">
        <v>交通费15+签证中心服务费316</v>
      </c>
      <c r="P22" s="34">
        <v>331</v>
      </c>
      <c r="R22" s="2">
        <f>M22*1.06</f>
      </c>
      <c r="S22" s="2">
        <f>I22+L22+R22</f>
      </c>
      <c r="T22" s="2">
        <f>I22+(L22+R22)*1.06</f>
      </c>
      <c r="U22" s="2">
        <f>(R22+L22)*0.06</f>
      </c>
      <c r="V22" s="2">
        <f>T22-U22</f>
      </c>
      <c r="W22" s="1">
        <f>I22</f>
      </c>
      <c r="X22" s="2">
        <f>(R22+L22)*1.06</f>
      </c>
      <c r="Y22" s="2">
        <f>P22</f>
      </c>
      <c r="Z22" s="5">
        <v>60</v>
      </c>
      <c r="AA22" s="2">
        <f>(L22+R22)-Y22-Z22</f>
      </c>
      <c r="AB22" s="2">
        <f>AA22/2</f>
      </c>
      <c r="AC22" s="2">
        <f>AA22/2</f>
      </c>
    </row>
    <row r="23">
      <c r="A23" s="1">
        <v>21</v>
      </c>
      <c r="B23" s="35" t="str">
        <v>黄业欣</v>
      </c>
      <c r="C23" s="55" t="str">
        <v>TV1N1612370974128680960</v>
      </c>
      <c r="D23" s="5" t="str">
        <v>中国</v>
      </c>
      <c r="E23" s="5" t="str">
        <v>北京</v>
      </c>
      <c r="F23" s="5" t="str">
        <v>法国</v>
      </c>
      <c r="G23" s="5" t="str">
        <v>商务</v>
      </c>
      <c r="H23" s="5" t="str">
        <v>已预约</v>
      </c>
      <c r="I23" s="34">
        <v>594</v>
      </c>
      <c r="K23" s="35"/>
      <c r="L23" s="34">
        <v>300</v>
      </c>
      <c r="M23" s="34">
        <v>697</v>
      </c>
      <c r="N23" s="48" t="str">
        <v>签证中心服务费697</v>
      </c>
      <c r="P23" s="34">
        <v>697</v>
      </c>
      <c r="R23" s="2">
        <f>M23*1.06</f>
      </c>
      <c r="S23" s="2">
        <f>I23+L23+R23</f>
      </c>
      <c r="T23" s="2">
        <f>I23+(L23+R23)*1.06</f>
      </c>
      <c r="U23" s="2">
        <f>(R23+L23)*0.06</f>
      </c>
      <c r="V23" s="2">
        <f>T23-U23</f>
      </c>
      <c r="W23" s="1">
        <f>I23</f>
      </c>
      <c r="X23" s="2">
        <f>(R23+L23)*1.06</f>
      </c>
      <c r="Y23" s="2">
        <f>P23</f>
      </c>
      <c r="Z23" s="5">
        <v>60</v>
      </c>
      <c r="AA23" s="2">
        <f>(L23+R23)-Y23-Z23</f>
      </c>
      <c r="AB23" s="2">
        <f>AA23/2</f>
      </c>
      <c r="AC23" s="2">
        <f>AA23/2</f>
      </c>
    </row>
    <row r="24">
      <c r="A24" s="1">
        <v>22</v>
      </c>
      <c r="B24" s="35" t="str">
        <v>李心心</v>
      </c>
      <c r="C24" s="55" t="str">
        <v>TV1N1604687068197212160</v>
      </c>
      <c r="D24" s="5" t="str">
        <v>中国</v>
      </c>
      <c r="E24" s="5" t="str">
        <v>北京</v>
      </c>
      <c r="F24" s="5" t="str">
        <v>法国</v>
      </c>
      <c r="G24" s="5" t="str">
        <v>商务</v>
      </c>
      <c r="H24" s="5" t="str">
        <v>已预约</v>
      </c>
      <c r="I24" s="58">
        <v>594</v>
      </c>
      <c r="L24" s="34">
        <v>300</v>
      </c>
      <c r="M24" s="34">
        <v>345</v>
      </c>
      <c r="N24" s="5" t="str">
        <v>交通费29+签证中心服务费316</v>
      </c>
      <c r="P24" s="34">
        <v>345</v>
      </c>
      <c r="R24" s="2">
        <f>M24*1.06</f>
      </c>
      <c r="S24" s="2">
        <f>I24+L24+R24</f>
      </c>
      <c r="T24" s="2">
        <f>I24+(L24+R24)*1.06</f>
      </c>
      <c r="U24" s="2">
        <f>(R24+L24)*0.06</f>
      </c>
      <c r="V24" s="2">
        <f>T24-U24</f>
      </c>
      <c r="W24" s="1">
        <f>I24</f>
      </c>
      <c r="X24" s="2">
        <f>(R24+L24)*1.06</f>
      </c>
      <c r="Y24" s="2">
        <f>P24</f>
      </c>
      <c r="Z24" s="5">
        <v>60</v>
      </c>
      <c r="AA24" s="2">
        <f>(L24+R24)-Y24-Z24</f>
      </c>
      <c r="AB24" s="2">
        <f>AA24/2</f>
      </c>
      <c r="AC24" s="2">
        <f>AA24/2</f>
      </c>
    </row>
    <row r="25">
      <c r="A25" s="1">
        <v>23</v>
      </c>
      <c r="B25" s="57" t="str">
        <v>王艾</v>
      </c>
      <c r="C25" s="55" t="str">
        <v>TV1N1614858254332657664</v>
      </c>
      <c r="D25" s="5" t="str">
        <v>中国</v>
      </c>
      <c r="E25" s="5" t="str">
        <v>北京</v>
      </c>
      <c r="F25" s="5" t="str">
        <v>新加坡</v>
      </c>
      <c r="G25" s="5" t="str">
        <v>商务</v>
      </c>
      <c r="H25" s="5" t="str">
        <v>已出签</v>
      </c>
      <c r="I25" s="34">
        <v>160.4191</v>
      </c>
      <c r="J25" s="61">
        <v>2.1</v>
      </c>
      <c r="L25" s="34">
        <v>146</v>
      </c>
      <c r="M25" s="34">
        <v>0</v>
      </c>
      <c r="N25" s="5"/>
      <c r="P25" s="34">
        <v>0</v>
      </c>
      <c r="R25" s="2">
        <f>M25*1.06</f>
      </c>
      <c r="S25" s="2">
        <f>I25+L25+R25</f>
      </c>
      <c r="T25" s="2">
        <f>I25+(L25+R25)*1.06</f>
      </c>
      <c r="U25" s="2">
        <f>(R25+L25)*0.06</f>
      </c>
      <c r="V25" s="2">
        <f>T25-U25</f>
      </c>
      <c r="W25" s="1">
        <f>I25</f>
      </c>
      <c r="X25" s="2">
        <f>(R25+L25)*1.06</f>
      </c>
      <c r="Y25" s="2">
        <f>P25</f>
      </c>
      <c r="Z25" s="34">
        <f>200-I25</f>
      </c>
      <c r="AA25" s="2">
        <f>(L25+R25)-Y25-Z25</f>
      </c>
      <c r="AB25" s="2">
        <f>AA25/2</f>
      </c>
      <c r="AC25" s="2">
        <f>AA25/2</f>
      </c>
    </row>
    <row r="26">
      <c r="A26" s="1">
        <v>24</v>
      </c>
      <c r="B26" s="57" t="str">
        <v>李淼</v>
      </c>
      <c r="C26" s="55" t="str">
        <v>TV1N1612690285229731840</v>
      </c>
      <c r="D26" s="5" t="str">
        <v>中国</v>
      </c>
      <c r="E26" s="5" t="str">
        <v>北京</v>
      </c>
      <c r="F26" s="5" t="str">
        <v>新加坡</v>
      </c>
      <c r="G26" s="5" t="str">
        <v>商务</v>
      </c>
      <c r="H26" s="5" t="str">
        <v>已出签</v>
      </c>
      <c r="I26" s="34">
        <v>160.6958</v>
      </c>
      <c r="J26" s="5"/>
      <c r="L26" s="34">
        <v>146</v>
      </c>
      <c r="M26" s="34">
        <v>0</v>
      </c>
      <c r="N26" s="5"/>
      <c r="P26" s="34">
        <v>0</v>
      </c>
      <c r="R26" s="2">
        <f>M26*1.06</f>
      </c>
      <c r="S26" s="2">
        <f>I26+L26+R26</f>
      </c>
      <c r="T26" s="2">
        <f>I26+(L26+R26)*1.06</f>
      </c>
      <c r="U26" s="2">
        <f>(R26+L26)*0.06</f>
      </c>
      <c r="V26" s="2">
        <f>T26-U26</f>
      </c>
      <c r="W26" s="1">
        <f>I26</f>
      </c>
      <c r="X26" s="2">
        <f>(R26+L26)*1.06</f>
      </c>
      <c r="Y26" s="2">
        <f>P26</f>
      </c>
      <c r="Z26" s="34">
        <f>200-I26</f>
      </c>
      <c r="AA26" s="2">
        <f>(L26+R26)-Y26-Z26</f>
      </c>
      <c r="AB26" s="2">
        <f>AA26/2</f>
      </c>
      <c r="AC26" s="2">
        <f>AA26/2</f>
      </c>
    </row>
    <row r="27">
      <c r="A27" s="1">
        <v>25</v>
      </c>
      <c r="B27" s="57" t="str">
        <v>阴婕</v>
      </c>
      <c r="C27" s="55" t="str">
        <v>TV1N1614917333792854016</v>
      </c>
      <c r="D27" s="5" t="str">
        <v>中国</v>
      </c>
      <c r="E27" s="5" t="str">
        <v>北京</v>
      </c>
      <c r="F27" s="5" t="str">
        <v>新加坡</v>
      </c>
      <c r="G27" s="5" t="str">
        <v>商务</v>
      </c>
      <c r="H27" s="5" t="str">
        <v>已出签</v>
      </c>
      <c r="I27" s="34">
        <v>160.6958</v>
      </c>
      <c r="J27" s="5"/>
      <c r="L27" s="34">
        <v>146</v>
      </c>
      <c r="M27" s="34">
        <v>0</v>
      </c>
      <c r="N27" s="5"/>
      <c r="P27" s="34">
        <v>0</v>
      </c>
      <c r="R27" s="2">
        <f>M27*1.06</f>
      </c>
      <c r="S27" s="2">
        <f>I27+L27+R27</f>
      </c>
      <c r="T27" s="2">
        <f>I27+(L27+R27)*1.06</f>
      </c>
      <c r="U27" s="2">
        <f>(R27+L27)*0.06</f>
      </c>
      <c r="V27" s="2">
        <f>T27-U27</f>
      </c>
      <c r="W27" s="1">
        <f>I27</f>
      </c>
      <c r="X27" s="2">
        <f>(R27+L27)*1.06</f>
      </c>
      <c r="Y27" s="2">
        <f>P27</f>
      </c>
      <c r="Z27" s="34">
        <f>200-I27</f>
      </c>
      <c r="AA27" s="2">
        <f>(L27+R27)-Y27-Z27</f>
      </c>
      <c r="AB27" s="2">
        <f>AA27/2</f>
      </c>
      <c r="AC27" s="2">
        <f>AA27/2</f>
      </c>
    </row>
    <row r="28">
      <c r="A28" s="1">
        <v>26</v>
      </c>
      <c r="B28" s="57" t="str">
        <v>朱丽佳</v>
      </c>
      <c r="C28" s="55" t="str">
        <v>TV1N1619184630049361920</v>
      </c>
      <c r="D28" s="5" t="str">
        <v>中国</v>
      </c>
      <c r="E28" s="5" t="str">
        <v>北京</v>
      </c>
      <c r="F28" s="5" t="str">
        <v>新加坡</v>
      </c>
      <c r="G28" s="5" t="str">
        <v>商务</v>
      </c>
      <c r="H28" s="5" t="str">
        <v>已出签</v>
      </c>
      <c r="I28" s="34">
        <v>160.6958</v>
      </c>
      <c r="J28" s="5"/>
      <c r="L28" s="34">
        <v>146</v>
      </c>
      <c r="M28" s="34">
        <v>0</v>
      </c>
      <c r="N28" s="5"/>
      <c r="P28" s="34">
        <v>0</v>
      </c>
      <c r="R28" s="2">
        <f>M28*1.06</f>
      </c>
      <c r="S28" s="2">
        <f>I28+L28+R28</f>
      </c>
      <c r="T28" s="2">
        <f>I28+(L28+R28)*1.06</f>
      </c>
      <c r="U28" s="2">
        <f>(R28+L28)*0.06</f>
      </c>
      <c r="V28" s="2">
        <f>T28-U28</f>
      </c>
      <c r="W28" s="1">
        <f>I28</f>
      </c>
      <c r="X28" s="2">
        <f>(R28+L28)*1.06</f>
      </c>
      <c r="Y28" s="2">
        <f>P28</f>
      </c>
      <c r="Z28" s="34">
        <f>200-I28</f>
      </c>
      <c r="AA28" s="2">
        <f>(L28+R28)-Y28-Z28</f>
      </c>
      <c r="AB28" s="2">
        <f>AA28/2</f>
      </c>
      <c r="AC28" s="2">
        <f>AA28/2</f>
      </c>
    </row>
    <row r="29">
      <c r="A29" s="1">
        <v>27</v>
      </c>
      <c r="B29" s="57" t="str">
        <v>于玥</v>
      </c>
      <c r="C29" s="55" t="str">
        <v>TV1N1611243366754213888</v>
      </c>
      <c r="D29" s="5" t="str">
        <v>中国</v>
      </c>
      <c r="E29" s="5" t="str">
        <v>北京</v>
      </c>
      <c r="F29" s="5" t="str">
        <v>新加坡</v>
      </c>
      <c r="G29" s="5" t="str">
        <v>商务</v>
      </c>
      <c r="H29" s="5" t="str">
        <v>已出签</v>
      </c>
      <c r="I29" s="34">
        <v>160.6958</v>
      </c>
      <c r="J29" s="5"/>
      <c r="L29" s="34">
        <v>146</v>
      </c>
      <c r="M29" s="34">
        <v>0</v>
      </c>
      <c r="N29" s="5"/>
      <c r="P29" s="34">
        <v>0</v>
      </c>
      <c r="R29" s="2">
        <f>M29*1.06</f>
      </c>
      <c r="S29" s="2">
        <f>I29+L29+R29</f>
      </c>
      <c r="T29" s="2">
        <f>I29+(L29+R29)*1.06</f>
      </c>
      <c r="U29" s="2">
        <f>(R29+L29)*0.06</f>
      </c>
      <c r="V29" s="2">
        <f>T29-U29</f>
      </c>
      <c r="W29" s="1">
        <f>I29</f>
      </c>
      <c r="X29" s="2">
        <f>(R29+L29)*1.06</f>
      </c>
      <c r="Y29" s="2">
        <f>P29</f>
      </c>
      <c r="Z29" s="34">
        <f>200-I29</f>
      </c>
      <c r="AA29" s="2">
        <f>(L29+R29)-Y29-Z29</f>
      </c>
      <c r="AB29" s="2">
        <f>AA29/2</f>
      </c>
      <c r="AC29" s="2">
        <f>AA29/2</f>
      </c>
    </row>
    <row r="30">
      <c r="A30" s="1">
        <v>28</v>
      </c>
      <c r="B30" s="57" t="str">
        <v>屈哲</v>
      </c>
      <c r="C30" s="55" t="str">
        <v>TV1N1615012047355629568</v>
      </c>
      <c r="D30" s="5" t="str">
        <v>中国</v>
      </c>
      <c r="E30" s="5" t="str">
        <v>北京</v>
      </c>
      <c r="F30" s="5" t="str">
        <v>新加坡</v>
      </c>
      <c r="G30" s="5" t="str">
        <v>商务</v>
      </c>
      <c r="H30" s="5" t="str">
        <v>已出签</v>
      </c>
      <c r="I30" s="34">
        <v>160.6958</v>
      </c>
      <c r="J30" s="5"/>
      <c r="L30" s="34">
        <v>146</v>
      </c>
      <c r="M30" s="34">
        <v>0</v>
      </c>
      <c r="N30" s="5"/>
      <c r="P30" s="34">
        <v>0</v>
      </c>
      <c r="R30" s="2">
        <f>M30*1.06</f>
      </c>
      <c r="S30" s="2">
        <f>I30+L30+R30</f>
      </c>
      <c r="T30" s="2">
        <f>I30+(L30+R30)*1.06</f>
      </c>
      <c r="U30" s="2">
        <f>(R30+L30)*0.06</f>
      </c>
      <c r="V30" s="2">
        <f>T30-U30</f>
      </c>
      <c r="W30" s="1">
        <f>I30</f>
      </c>
      <c r="X30" s="2">
        <f>(R30+L30)*1.06</f>
      </c>
      <c r="Y30" s="2">
        <f>P30</f>
      </c>
      <c r="Z30" s="34">
        <f>200-I30</f>
      </c>
      <c r="AA30" s="2">
        <f>(L30+R30)-Y30-Z30</f>
      </c>
      <c r="AB30" s="2">
        <f>AA30/2</f>
      </c>
      <c r="AC30" s="2">
        <f>AA30/2</f>
      </c>
    </row>
    <row r="31">
      <c r="A31" s="1">
        <v>29</v>
      </c>
      <c r="B31" s="57" t="str">
        <v>水恒熠</v>
      </c>
      <c r="C31" s="55" t="str">
        <v>TV1N1619171565803114496</v>
      </c>
      <c r="D31" s="5" t="str">
        <v>中国</v>
      </c>
      <c r="E31" s="5" t="str">
        <v>北京</v>
      </c>
      <c r="F31" s="5" t="str">
        <v>新加坡</v>
      </c>
      <c r="G31" s="5" t="str">
        <v>商务</v>
      </c>
      <c r="H31" s="5" t="str">
        <v>已出签</v>
      </c>
      <c r="I31" s="34">
        <v>160.6958</v>
      </c>
      <c r="J31" s="5"/>
      <c r="L31" s="34">
        <v>146</v>
      </c>
      <c r="M31" s="34">
        <v>0</v>
      </c>
      <c r="N31" s="5"/>
      <c r="P31" s="34">
        <v>0</v>
      </c>
      <c r="R31" s="2">
        <f>M31*1.06</f>
      </c>
      <c r="S31" s="2">
        <f>I31+L31+R31</f>
      </c>
      <c r="T31" s="2">
        <f>I31+(L31+R31)*1.06</f>
      </c>
      <c r="U31" s="2">
        <f>(R31+L31)*0.06</f>
      </c>
      <c r="V31" s="2">
        <f>T31-U31</f>
      </c>
      <c r="W31" s="1">
        <f>I31</f>
      </c>
      <c r="X31" s="2">
        <f>(R31+L31)*1.06</f>
      </c>
      <c r="Y31" s="2">
        <f>P31</f>
      </c>
      <c r="Z31" s="34">
        <f>200-I31</f>
      </c>
      <c r="AA31" s="2">
        <f>(L31+R31)-Y31-Z31</f>
      </c>
      <c r="AB31" s="2">
        <f>AA31/2</f>
      </c>
      <c r="AC31" s="2">
        <f>AA31/2</f>
      </c>
    </row>
    <row r="32">
      <c r="A32" s="1">
        <v>30</v>
      </c>
      <c r="B32" s="57" t="str">
        <v>张瑞杰</v>
      </c>
      <c r="C32" s="55" t="str">
        <v>TV1N1610197576770162688</v>
      </c>
      <c r="D32" s="5" t="str">
        <v>中国</v>
      </c>
      <c r="E32" s="5" t="str">
        <v>北京</v>
      </c>
      <c r="F32" s="5" t="str">
        <v>新加坡</v>
      </c>
      <c r="G32" s="5" t="str">
        <v>商务</v>
      </c>
      <c r="H32" s="5" t="str">
        <v>已出签</v>
      </c>
      <c r="I32" s="34">
        <v>160.6266</v>
      </c>
      <c r="J32" s="61">
        <v>2.2</v>
      </c>
      <c r="L32" s="34">
        <v>146</v>
      </c>
      <c r="M32" s="34">
        <v>0</v>
      </c>
      <c r="N32" s="5"/>
      <c r="P32" s="34">
        <v>0</v>
      </c>
      <c r="R32" s="2">
        <f>M32*1.06</f>
      </c>
      <c r="S32" s="2">
        <f>I32+L32+R32</f>
      </c>
      <c r="T32" s="2">
        <f>I32+(L32+R32)*1.06</f>
      </c>
      <c r="U32" s="2">
        <f>(R32+L32)*0.06</f>
      </c>
      <c r="V32" s="2">
        <f>T32-U32</f>
      </c>
      <c r="W32" s="1">
        <f>I32</f>
      </c>
      <c r="X32" s="2">
        <f>(R32+L32)*1.06</f>
      </c>
      <c r="Y32" s="2">
        <f>P32</f>
      </c>
      <c r="Z32" s="34">
        <f>200-I32</f>
      </c>
      <c r="AA32" s="2">
        <f>(L32+R32)-Y32-Z32</f>
      </c>
      <c r="AB32" s="2">
        <f>AA32/2</f>
      </c>
      <c r="AC32" s="2">
        <f>AA32/2</f>
      </c>
    </row>
    <row r="33">
      <c r="A33" s="1">
        <v>31</v>
      </c>
      <c r="B33" s="57" t="str">
        <v>徐烨</v>
      </c>
      <c r="C33" s="55" t="str">
        <v>TV1N1613502112704589824</v>
      </c>
      <c r="D33" s="5" t="str">
        <v>中国</v>
      </c>
      <c r="E33" s="5" t="str">
        <v>北京</v>
      </c>
      <c r="F33" s="5" t="str">
        <v>新加坡</v>
      </c>
      <c r="G33" s="5" t="str">
        <v>商务</v>
      </c>
      <c r="H33" s="5" t="str">
        <v>已出签</v>
      </c>
      <c r="I33" s="34">
        <v>160.6958</v>
      </c>
      <c r="J33" s="5"/>
      <c r="L33" s="34">
        <v>146</v>
      </c>
      <c r="M33" s="34">
        <v>0</v>
      </c>
      <c r="N33" s="5"/>
      <c r="P33" s="34">
        <v>0</v>
      </c>
      <c r="R33" s="2">
        <f>M33*1.06</f>
      </c>
      <c r="S33" s="2">
        <f>I33+L33+R33</f>
      </c>
      <c r="T33" s="2">
        <f>I33+(L33+R33)*1.06</f>
      </c>
      <c r="U33" s="2">
        <f>(R33+L33)*0.06</f>
      </c>
      <c r="V33" s="2">
        <f>T33-U33</f>
      </c>
      <c r="W33" s="1">
        <f>I33</f>
      </c>
      <c r="X33" s="2">
        <f>(R33+L33)*1.06</f>
      </c>
      <c r="Y33" s="2">
        <f>P33</f>
      </c>
      <c r="Z33" s="34">
        <f>200-I33</f>
      </c>
      <c r="AA33" s="2">
        <f>(L33+R33)-Y33-Z33</f>
      </c>
      <c r="AB33" s="2">
        <f>AA33/2</f>
      </c>
      <c r="AC33" s="2">
        <f>AA33/2</f>
      </c>
    </row>
    <row r="34">
      <c r="A34" s="1">
        <v>32</v>
      </c>
      <c r="B34" s="57" t="str">
        <v>张翔</v>
      </c>
      <c r="C34" s="55" t="str">
        <v>TV1N1615286091112038400</v>
      </c>
      <c r="D34" s="5" t="str">
        <v>中国</v>
      </c>
      <c r="E34" s="5" t="str">
        <v>北京</v>
      </c>
      <c r="F34" s="5" t="str">
        <v>新加坡</v>
      </c>
      <c r="G34" s="5" t="str">
        <v>商务</v>
      </c>
      <c r="H34" s="5" t="str">
        <v>已出签</v>
      </c>
      <c r="I34" s="34">
        <v>160.4191</v>
      </c>
      <c r="J34" s="5"/>
      <c r="L34" s="34">
        <v>146</v>
      </c>
      <c r="M34" s="34">
        <v>0</v>
      </c>
      <c r="N34" s="5"/>
      <c r="P34" s="34">
        <v>0</v>
      </c>
      <c r="R34" s="2">
        <f>M34*1.06</f>
      </c>
      <c r="S34" s="2">
        <f>I34+L34+R34</f>
      </c>
      <c r="T34" s="2">
        <f>I34+(L34+R34)*1.06</f>
      </c>
      <c r="U34" s="2">
        <f>(R34+L34)*0.06</f>
      </c>
      <c r="V34" s="2">
        <f>T34-U34</f>
      </c>
      <c r="W34" s="1">
        <f>I34</f>
      </c>
      <c r="X34" s="2">
        <f>(R34+L34)*1.06</f>
      </c>
      <c r="Y34" s="2">
        <f>P34</f>
      </c>
      <c r="Z34" s="34">
        <f>200-I34</f>
      </c>
      <c r="AA34" s="2">
        <f>(L34+R34)-Y34-Z34</f>
      </c>
      <c r="AB34" s="2">
        <f>AA34/2</f>
      </c>
      <c r="AC34" s="2">
        <f>AA34/2</f>
      </c>
    </row>
    <row r="35">
      <c r="A35" s="1">
        <v>33</v>
      </c>
      <c r="B35" s="57" t="str">
        <v>张涛</v>
      </c>
      <c r="C35" s="55" t="str">
        <v>TV1N1613011175981252608</v>
      </c>
      <c r="D35" s="5" t="str">
        <v>中国</v>
      </c>
      <c r="E35" s="5" t="str">
        <v>北京</v>
      </c>
      <c r="F35" s="5" t="str">
        <v>新加坡</v>
      </c>
      <c r="G35" s="5" t="str">
        <v>商务</v>
      </c>
      <c r="H35" s="5" t="str">
        <v>已出签</v>
      </c>
      <c r="I35" s="34">
        <v>160.4191</v>
      </c>
      <c r="J35" s="5"/>
      <c r="L35" s="34">
        <v>146</v>
      </c>
      <c r="M35" s="34">
        <v>0</v>
      </c>
      <c r="N35" s="5"/>
      <c r="P35" s="34">
        <v>0</v>
      </c>
      <c r="R35" s="2">
        <f>M35*1.06</f>
      </c>
      <c r="S35" s="2">
        <f>I35+L35+R35</f>
      </c>
      <c r="T35" s="2">
        <f>I35+(L35+R35)*1.06</f>
      </c>
      <c r="U35" s="2">
        <f>(R35+L35)*0.06</f>
      </c>
      <c r="V35" s="2">
        <f>T35-U35</f>
      </c>
      <c r="W35" s="1">
        <f>I35</f>
      </c>
      <c r="X35" s="2">
        <f>(R35+L35)*1.06</f>
      </c>
      <c r="Y35" s="2">
        <f>P35</f>
      </c>
      <c r="Z35" s="34">
        <f>200-I35</f>
      </c>
      <c r="AA35" s="2">
        <f>(L35+R35)-Y35-Z35</f>
      </c>
      <c r="AB35" s="2">
        <f>AA35/2</f>
      </c>
      <c r="AC35" s="2">
        <f>AA35/2</f>
      </c>
    </row>
    <row r="36">
      <c r="A36" s="1">
        <v>34</v>
      </c>
      <c r="B36" s="35" t="str">
        <v>周恺</v>
      </c>
      <c r="C36" s="55" t="str">
        <v>TV1N1615187791578927104</v>
      </c>
      <c r="D36" s="5" t="str">
        <v>中国</v>
      </c>
      <c r="E36" s="5" t="str">
        <v>北京</v>
      </c>
      <c r="F36" s="5" t="str">
        <v>爱尔兰</v>
      </c>
      <c r="G36" s="5" t="str">
        <v>商务</v>
      </c>
      <c r="H36" s="5" t="str">
        <v>已出签</v>
      </c>
      <c r="I36" s="34">
        <v>740</v>
      </c>
      <c r="K36" s="41"/>
      <c r="L36" s="34">
        <v>400</v>
      </c>
      <c r="M36" s="34">
        <v>475</v>
      </c>
      <c r="N36" s="5" t="str">
        <v>交通费15+签证中心服务费377+快递83</v>
      </c>
      <c r="P36" s="34">
        <v>475</v>
      </c>
      <c r="R36" s="2">
        <f>M36*1.06</f>
      </c>
      <c r="S36" s="2">
        <f>I36+L36+R36</f>
      </c>
      <c r="T36" s="2">
        <f>I36+(L36+R36)*1.06</f>
      </c>
      <c r="U36" s="2">
        <f>(R36+L36)*0.06</f>
      </c>
      <c r="V36" s="2">
        <f>T36-U36</f>
      </c>
      <c r="W36" s="1">
        <f>I36</f>
      </c>
      <c r="X36" s="2">
        <f>(R36+L36)*1.06</f>
      </c>
      <c r="Y36" s="2">
        <f>P36</f>
      </c>
      <c r="Z36" s="5">
        <v>60</v>
      </c>
      <c r="AA36" s="2">
        <f>(L36+R36)-Y36-Z36</f>
      </c>
      <c r="AB36" s="2">
        <f>AA36/2</f>
      </c>
      <c r="AC36" s="2">
        <f>AA36/2</f>
      </c>
    </row>
    <row r="37">
      <c r="A37" s="1">
        <v>35</v>
      </c>
      <c r="B37" s="35" t="str">
        <v>王少敏</v>
      </c>
      <c r="C37" s="55" t="str">
        <v>TV1N1615585652795768832</v>
      </c>
      <c r="D37" s="5" t="str">
        <v>中国</v>
      </c>
      <c r="E37" s="5" t="str">
        <v>北京</v>
      </c>
      <c r="F37" s="5" t="str">
        <v>英国</v>
      </c>
      <c r="G37" s="5" t="str">
        <v>商务</v>
      </c>
      <c r="H37" s="5" t="str">
        <v>已预约</v>
      </c>
      <c r="I37" s="34">
        <v>870</v>
      </c>
      <c r="J37" s="35"/>
      <c r="L37" s="5">
        <v>400</v>
      </c>
      <c r="M37" s="68">
        <v>92</v>
      </c>
      <c r="N37" s="5" t="str">
        <v>邮寄</v>
      </c>
      <c r="O37" s="69"/>
      <c r="P37" s="5">
        <v>92</v>
      </c>
      <c r="R37" s="2">
        <f>M37*1.06</f>
      </c>
      <c r="S37" s="2">
        <f>I37+L37+R37</f>
      </c>
      <c r="T37" s="2">
        <f>I37+(L37+R37)*1.06</f>
      </c>
      <c r="U37" s="2">
        <f>(R37+L37)*0.06</f>
      </c>
      <c r="V37" s="2">
        <f>T37-U37</f>
      </c>
      <c r="W37" s="1">
        <f>I37</f>
      </c>
      <c r="X37" s="2">
        <f>(R37+L37)*1.06</f>
      </c>
      <c r="Y37" s="2">
        <f>P37</f>
      </c>
      <c r="Z37" s="34">
        <v>60</v>
      </c>
      <c r="AA37" s="2">
        <f>(L37+R37)-Y37-Z37</f>
      </c>
      <c r="AB37" s="2">
        <f>AA37/2</f>
      </c>
      <c r="AC37" s="2">
        <f>AA37/2</f>
      </c>
    </row>
    <row r="38">
      <c r="A38" s="1">
        <v>36</v>
      </c>
      <c r="B38" s="60" t="str">
        <v>潘星宇</v>
      </c>
      <c r="C38" s="55" t="str">
        <v>TV1N1615192950363181056</v>
      </c>
      <c r="D38" s="5" t="str">
        <v>中国</v>
      </c>
      <c r="E38" s="5" t="str">
        <v>北京</v>
      </c>
      <c r="F38" s="5" t="str">
        <v>英国</v>
      </c>
      <c r="G38" s="5" t="str">
        <v>商务</v>
      </c>
      <c r="H38" s="5" t="str">
        <v>已预约</v>
      </c>
      <c r="I38" s="34">
        <v>870</v>
      </c>
      <c r="K38" s="35"/>
      <c r="L38" s="5">
        <v>400</v>
      </c>
      <c r="M38" s="34">
        <v>667</v>
      </c>
      <c r="N38" s="5" t="str">
        <v>邮寄+借护照</v>
      </c>
      <c r="P38" s="5">
        <v>667</v>
      </c>
      <c r="R38" s="2">
        <f>M38*1.06</f>
      </c>
      <c r="S38" s="2">
        <f>I38+L38+R38</f>
      </c>
      <c r="T38" s="2">
        <f>I38+(L38+R38)*1.06</f>
      </c>
      <c r="U38" s="2">
        <f>(R38+L38)*0.06</f>
      </c>
      <c r="V38" s="2">
        <f>T38-U38</f>
      </c>
      <c r="W38" s="1">
        <f>I38</f>
      </c>
      <c r="X38" s="2">
        <f>(R38+L38)*1.06</f>
      </c>
      <c r="Y38" s="2">
        <f>P38</f>
      </c>
      <c r="Z38" s="34">
        <v>60</v>
      </c>
      <c r="AA38" s="2">
        <f>(L38+R38)-Y38-Z38</f>
      </c>
      <c r="AB38" s="2">
        <f>AA38/2</f>
      </c>
      <c r="AC38" s="2">
        <f>AA38/2</f>
      </c>
    </row>
    <row r="39">
      <c r="A39" s="1">
        <v>37</v>
      </c>
      <c r="B39" s="35" t="str">
        <v>朱瑞</v>
      </c>
      <c r="C39" s="55" t="str">
        <v>TV1N1614996948800499712</v>
      </c>
      <c r="D39" s="5" t="str">
        <v>中国</v>
      </c>
      <c r="E39" s="5" t="str">
        <v>上海</v>
      </c>
      <c r="F39" s="5" t="str">
        <v>英国</v>
      </c>
      <c r="G39" s="5" t="str">
        <v>商务</v>
      </c>
      <c r="H39" s="5" t="str">
        <v>已预约</v>
      </c>
      <c r="I39" s="34">
        <v>870</v>
      </c>
      <c r="L39" s="5">
        <v>400</v>
      </c>
      <c r="M39" s="34">
        <v>2267</v>
      </c>
      <c r="N39" s="5" t="str">
        <v>邮寄+5工加急</v>
      </c>
      <c r="P39" s="5">
        <v>2267</v>
      </c>
      <c r="R39" s="2">
        <f>M39*1.06</f>
      </c>
      <c r="S39" s="2">
        <f>I39+L39+R39</f>
      </c>
      <c r="T39" s="2">
        <f>I39+(L39+R39)*1.06</f>
      </c>
      <c r="U39" s="2">
        <f>(R39+L39)*0.06</f>
      </c>
      <c r="V39" s="2">
        <f>T39-U39</f>
      </c>
      <c r="W39" s="1">
        <f>I39</f>
      </c>
      <c r="X39" s="2">
        <f>(R39+L39)*1.06</f>
      </c>
      <c r="Y39" s="2">
        <f>P39</f>
      </c>
      <c r="Z39" s="34">
        <v>60</v>
      </c>
      <c r="AA39" s="2">
        <f>(L39+R39)-Y39-Z39</f>
      </c>
      <c r="AB39" s="2">
        <f>AA39/2</f>
      </c>
      <c r="AC39" s="2">
        <f>AA39/2</f>
      </c>
    </row>
    <row r="40">
      <c r="A40" s="1">
        <v>38</v>
      </c>
      <c r="B40" s="60" t="str">
        <v>陶志</v>
      </c>
      <c r="C40" s="55" t="str">
        <v>TV1N1619148480349712384</v>
      </c>
      <c r="D40" s="5" t="str">
        <v>中国</v>
      </c>
      <c r="E40" s="5" t="str">
        <v>上海</v>
      </c>
      <c r="F40" s="5" t="str">
        <v>英国</v>
      </c>
      <c r="G40" s="5" t="str">
        <v>商务</v>
      </c>
      <c r="H40" s="5" t="str">
        <v>已预约</v>
      </c>
      <c r="I40" s="34">
        <v>874</v>
      </c>
      <c r="L40" s="5">
        <v>400</v>
      </c>
      <c r="M40" s="34">
        <v>2267</v>
      </c>
      <c r="N40" s="5" t="str">
        <v>邮寄+5工加急</v>
      </c>
      <c r="O40" s="35"/>
      <c r="P40" s="5">
        <v>2267</v>
      </c>
      <c r="R40" s="2">
        <f>M40*1.06</f>
      </c>
      <c r="S40" s="2">
        <f>I40+L40+R40</f>
      </c>
      <c r="T40" s="2">
        <f>I40+(L40+R40)*1.06</f>
      </c>
      <c r="U40" s="2">
        <f>(R40+L40)*0.06</f>
      </c>
      <c r="V40" s="2">
        <f>T40-U40</f>
      </c>
      <c r="W40" s="1">
        <f>I40</f>
      </c>
      <c r="X40" s="2">
        <f>(R40+L40)*1.06</f>
      </c>
      <c r="Y40" s="2">
        <f>P40</f>
      </c>
      <c r="Z40" s="34">
        <v>60</v>
      </c>
      <c r="AA40" s="2">
        <f>(L40+R40)-Y40-Z40</f>
      </c>
      <c r="AB40" s="2">
        <f>AA40/2</f>
      </c>
      <c r="AC40" s="2">
        <f>AA40/2</f>
      </c>
    </row>
    <row r="41">
      <c r="A41" s="1">
        <v>39</v>
      </c>
      <c r="B41" s="60" t="str">
        <v>陈伊纯</v>
      </c>
      <c r="C41" s="55" t="str">
        <v>TV1N1615226170781696000</v>
      </c>
      <c r="D41" s="5" t="str">
        <v>中国</v>
      </c>
      <c r="E41" s="5" t="str">
        <v>广州</v>
      </c>
      <c r="F41" s="5" t="str">
        <v>英国</v>
      </c>
      <c r="G41" s="5" t="str">
        <v>商务</v>
      </c>
      <c r="H41" s="5" t="str">
        <v>已预约</v>
      </c>
      <c r="I41" s="34">
        <v>870</v>
      </c>
      <c r="L41" s="5">
        <v>400</v>
      </c>
      <c r="M41" s="34">
        <v>8355</v>
      </c>
      <c r="N41" s="5" t="str">
        <v>24小时加急</v>
      </c>
      <c r="P41" s="5">
        <v>8355</v>
      </c>
      <c r="R41" s="2">
        <f>M41*1.06</f>
      </c>
      <c r="S41" s="2">
        <f>I41+L41+R41</f>
      </c>
      <c r="T41" s="2">
        <f>I41+(L41+R41)*1.06</f>
      </c>
      <c r="U41" s="2">
        <f>(R41+L41)*0.06</f>
      </c>
      <c r="V41" s="2">
        <f>T41-U41</f>
      </c>
      <c r="W41" s="1">
        <f>I41</f>
      </c>
      <c r="X41" s="2">
        <f>(R41+L41)*1.06</f>
      </c>
      <c r="Y41" s="2">
        <f>P41</f>
      </c>
      <c r="Z41" s="34">
        <v>60</v>
      </c>
      <c r="AA41" s="2">
        <f>(L41+R41)-Y41-Z41</f>
      </c>
      <c r="AB41" s="2">
        <f>AA41/2</f>
      </c>
      <c r="AC41" s="2">
        <f>AA41/2</f>
      </c>
    </row>
    <row r="42">
      <c r="A42" s="1">
        <v>40</v>
      </c>
      <c r="B42" s="57" t="str">
        <v>赖阿莉</v>
      </c>
      <c r="C42" s="55" t="str">
        <v>TV1N1613379280771321856</v>
      </c>
      <c r="D42" s="5" t="str">
        <v>中国</v>
      </c>
      <c r="E42" s="5" t="str">
        <v>北京</v>
      </c>
      <c r="F42" s="5" t="str">
        <v>新加坡</v>
      </c>
      <c r="G42" s="5" t="str">
        <v>商务</v>
      </c>
      <c r="H42" s="5" t="str">
        <v>已出签</v>
      </c>
      <c r="I42" s="34">
        <v>160.6266</v>
      </c>
      <c r="J42" s="5"/>
      <c r="L42" s="34">
        <v>146</v>
      </c>
      <c r="M42" s="34">
        <v>0</v>
      </c>
      <c r="N42" s="5"/>
      <c r="P42" s="34">
        <v>0</v>
      </c>
      <c r="R42" s="2">
        <f>M42*1.06</f>
      </c>
      <c r="S42" s="2">
        <f>I42+L42+R42</f>
      </c>
      <c r="T42" s="2">
        <f>I42+(L42+R42)*1.06</f>
      </c>
      <c r="U42" s="2">
        <f>(R42+L42)*0.06</f>
      </c>
      <c r="V42" s="2">
        <f>T42-U42</f>
      </c>
      <c r="W42" s="1">
        <f>I42</f>
      </c>
      <c r="X42" s="2">
        <f>(R42+L42)*1.06</f>
      </c>
      <c r="Y42" s="2">
        <f>P42</f>
      </c>
      <c r="Z42" s="34">
        <f>200-I42</f>
      </c>
      <c r="AA42" s="2">
        <f>(L42+R42)-Y42-Z42</f>
      </c>
      <c r="AB42" s="2">
        <f>AA42/2</f>
      </c>
      <c r="AC42" s="2">
        <f>AA42/2</f>
      </c>
    </row>
    <row r="43">
      <c r="A43" s="1">
        <v>41</v>
      </c>
      <c r="B43" s="57" t="str" xml:space="preserve">
        <v>涂晴 </v>
      </c>
      <c r="C43" s="55" t="str">
        <v>TV1N1619706458790428672</v>
      </c>
      <c r="D43" s="5" t="str">
        <v>中国</v>
      </c>
      <c r="E43" s="5" t="str">
        <v>北京</v>
      </c>
      <c r="F43" s="5" t="str">
        <v>新加坡</v>
      </c>
      <c r="G43" s="5" t="str">
        <v>商务</v>
      </c>
      <c r="H43" s="5" t="str">
        <v>已出签</v>
      </c>
      <c r="I43" s="34">
        <v>160.6266</v>
      </c>
      <c r="J43" s="5"/>
      <c r="L43" s="34">
        <v>146</v>
      </c>
      <c r="M43" s="34">
        <v>0</v>
      </c>
      <c r="N43" s="5"/>
      <c r="P43" s="34">
        <v>0</v>
      </c>
      <c r="R43" s="2">
        <f>M43*1.06</f>
      </c>
      <c r="S43" s="2">
        <f>I43+L43+R43</f>
      </c>
      <c r="T43" s="2">
        <f>I43+(L43+R43)*1.06</f>
      </c>
      <c r="U43" s="2">
        <f>(R43+L43)*0.06</f>
      </c>
      <c r="V43" s="2">
        <f>T43-U43</f>
      </c>
      <c r="W43" s="1">
        <f>I43</f>
      </c>
      <c r="X43" s="2">
        <f>(R43+L43)*1.06</f>
      </c>
      <c r="Y43" s="2">
        <f>P43</f>
      </c>
      <c r="Z43" s="34">
        <f>200-I43</f>
      </c>
      <c r="AA43" s="2">
        <f>(L43+R43)-Y43-Z43</f>
      </c>
      <c r="AB43" s="2">
        <f>AA43/2</f>
      </c>
      <c r="AC43" s="2">
        <f>AA43/2</f>
      </c>
    </row>
    <row r="44">
      <c r="A44" s="1">
        <v>42</v>
      </c>
      <c r="B44" s="57" t="str">
        <v>李珺</v>
      </c>
      <c r="C44" s="55" t="str">
        <v>TV1N1619574780201762816</v>
      </c>
      <c r="D44" s="5" t="str">
        <v>中国</v>
      </c>
      <c r="E44" s="5" t="str">
        <v>北京</v>
      </c>
      <c r="F44" s="5" t="str">
        <v>新加坡</v>
      </c>
      <c r="G44" s="5" t="str">
        <v>商务</v>
      </c>
      <c r="H44" s="5" t="str">
        <v>已出签</v>
      </c>
      <c r="I44" s="34">
        <v>160.9725</v>
      </c>
      <c r="J44" s="61">
        <v>2.4</v>
      </c>
      <c r="L44" s="34">
        <v>146</v>
      </c>
      <c r="M44" s="34">
        <v>0</v>
      </c>
      <c r="N44" s="5"/>
      <c r="P44" s="34">
        <v>0</v>
      </c>
      <c r="R44" s="2">
        <f>M44*1.06</f>
      </c>
      <c r="S44" s="2">
        <f>I44+L44+R44</f>
      </c>
      <c r="T44" s="2">
        <f>I44+(L44+R44)*1.06</f>
      </c>
      <c r="U44" s="2">
        <f>(R44+L44)*0.06</f>
      </c>
      <c r="V44" s="2">
        <f>T44-U44</f>
      </c>
      <c r="W44" s="1">
        <f>I44</f>
      </c>
      <c r="X44" s="2">
        <f>(R44+L44)*1.06</f>
      </c>
      <c r="Y44" s="2">
        <f>P44</f>
      </c>
      <c r="Z44" s="34">
        <f>200-I44</f>
      </c>
      <c r="AA44" s="2">
        <f>(L44+R44)-Y44-Z44</f>
      </c>
      <c r="AB44" s="2">
        <f>AA44/2</f>
      </c>
      <c r="AC44" s="2">
        <f>AA44/2</f>
      </c>
    </row>
    <row r="45">
      <c r="A45" s="1">
        <v>43</v>
      </c>
      <c r="B45" s="57" t="str">
        <v>王雅珺</v>
      </c>
      <c r="C45" s="55" t="str">
        <v>TV1N1619169646502182912</v>
      </c>
      <c r="D45" s="5" t="str">
        <v>中国</v>
      </c>
      <c r="E45" s="5" t="str">
        <v>北京</v>
      </c>
      <c r="F45" s="5" t="str">
        <v>新加坡</v>
      </c>
      <c r="G45" s="5" t="str">
        <v>商务</v>
      </c>
      <c r="H45" s="5" t="str">
        <v>已出签</v>
      </c>
      <c r="I45" s="34">
        <v>160.4191</v>
      </c>
      <c r="J45" s="5"/>
      <c r="L45" s="34">
        <v>146</v>
      </c>
      <c r="M45" s="34">
        <v>0</v>
      </c>
      <c r="N45" s="5"/>
      <c r="P45" s="34">
        <v>0</v>
      </c>
      <c r="R45" s="2">
        <f>M45*1.06</f>
      </c>
      <c r="S45" s="2">
        <f>I45+L45+R45</f>
      </c>
      <c r="T45" s="2">
        <f>I45+(L45+R45)*1.06</f>
      </c>
      <c r="U45" s="2">
        <f>(R45+L45)*0.06</f>
      </c>
      <c r="V45" s="2">
        <f>T45-U45</f>
      </c>
      <c r="W45" s="1">
        <f>I45</f>
      </c>
      <c r="X45" s="2">
        <f>(R45+L45)*1.06</f>
      </c>
      <c r="Y45" s="2">
        <f>P45</f>
      </c>
      <c r="Z45" s="34">
        <f>200-I45</f>
      </c>
      <c r="AA45" s="2">
        <f>(L45+R45)-Y45-Z45</f>
      </c>
      <c r="AB45" s="2">
        <f>AA45/2</f>
      </c>
      <c r="AC45" s="2">
        <f>AA45/2</f>
      </c>
    </row>
    <row r="46">
      <c r="A46" s="1">
        <v>44</v>
      </c>
      <c r="B46" s="57" t="str">
        <v>樊书宇</v>
      </c>
      <c r="C46" s="55" t="str">
        <v>TV1N1615171395750989824</v>
      </c>
      <c r="D46" s="5" t="str">
        <v>中国</v>
      </c>
      <c r="E46" s="5" t="str">
        <v>北京</v>
      </c>
      <c r="F46" s="5" t="str">
        <v>新加坡</v>
      </c>
      <c r="G46" s="5" t="str">
        <v>商务</v>
      </c>
      <c r="H46" s="5" t="str">
        <v>已出签</v>
      </c>
      <c r="I46" s="34">
        <v>160.4191</v>
      </c>
      <c r="J46" s="5"/>
      <c r="L46" s="34">
        <v>146</v>
      </c>
      <c r="M46" s="34">
        <v>0</v>
      </c>
      <c r="N46" s="5"/>
      <c r="P46" s="34">
        <v>0</v>
      </c>
      <c r="R46" s="2">
        <f>M46*1.06</f>
      </c>
      <c r="S46" s="2">
        <f>I46+L46+R46</f>
      </c>
      <c r="T46" s="2">
        <f>I46+(L46+R46)*1.06</f>
      </c>
      <c r="U46" s="2">
        <f>(R46+L46)*0.06</f>
      </c>
      <c r="V46" s="2">
        <f>T46-U46</f>
      </c>
      <c r="W46" s="1">
        <f>I46</f>
      </c>
      <c r="X46" s="2">
        <f>(R46+L46)*1.06</f>
      </c>
      <c r="Y46" s="2">
        <f>P46</f>
      </c>
      <c r="Z46" s="34">
        <f>200-I46</f>
      </c>
      <c r="AA46" s="2">
        <f>(L46+R46)-Y46-Z46</f>
      </c>
      <c r="AB46" s="2">
        <f>AA46/2</f>
      </c>
      <c r="AC46" s="2">
        <f>AA46/2</f>
      </c>
    </row>
    <row r="47">
      <c r="A47" s="1">
        <v>45</v>
      </c>
      <c r="B47" s="57" t="str">
        <v>刘小坚</v>
      </c>
      <c r="C47" s="55" t="str">
        <v>TV1N1619865569729462272</v>
      </c>
      <c r="D47" s="5" t="str">
        <v>中国</v>
      </c>
      <c r="E47" s="5" t="str">
        <v>北京</v>
      </c>
      <c r="F47" s="5" t="str">
        <v>新加坡</v>
      </c>
      <c r="G47" s="5" t="str">
        <v>商务</v>
      </c>
      <c r="H47" s="5" t="str">
        <v>已出签</v>
      </c>
      <c r="I47" s="34">
        <v>160.6266</v>
      </c>
      <c r="J47" s="5"/>
      <c r="L47" s="34">
        <v>146</v>
      </c>
      <c r="M47" s="34">
        <v>0</v>
      </c>
      <c r="N47" s="5"/>
      <c r="P47" s="34">
        <v>0</v>
      </c>
      <c r="R47" s="2">
        <f>M47*1.06</f>
      </c>
      <c r="S47" s="2">
        <f>I47+L47+R47</f>
      </c>
      <c r="T47" s="2">
        <f>I47+(L47+R47)*1.06</f>
      </c>
      <c r="U47" s="2">
        <f>(R47+L47)*0.06</f>
      </c>
      <c r="V47" s="2">
        <f>T47-U47</f>
      </c>
      <c r="W47" s="1">
        <f>I47</f>
      </c>
      <c r="X47" s="2">
        <f>(R47+L47)*1.06</f>
      </c>
      <c r="Y47" s="2">
        <f>P47</f>
      </c>
      <c r="Z47" s="34">
        <f>200-I47</f>
      </c>
      <c r="AA47" s="2">
        <f>(L47+R47)-Y47-Z47</f>
      </c>
      <c r="AB47" s="2">
        <f>AA47/2</f>
      </c>
      <c r="AC47" s="2">
        <f>AA47/2</f>
      </c>
    </row>
    <row r="48">
      <c r="A48" s="1">
        <v>46</v>
      </c>
      <c r="B48" s="57" t="str">
        <v>王晓杰</v>
      </c>
      <c r="C48" s="55" t="str">
        <v>TV1N1615558384979542016</v>
      </c>
      <c r="D48" s="5" t="str">
        <v>中国</v>
      </c>
      <c r="E48" s="5" t="str">
        <v>北京</v>
      </c>
      <c r="F48" s="5" t="str">
        <v>新加坡</v>
      </c>
      <c r="G48" s="5" t="str">
        <v>商务</v>
      </c>
      <c r="H48" s="5" t="str">
        <v>已出签</v>
      </c>
      <c r="I48" s="34">
        <v>160.9725</v>
      </c>
      <c r="J48" s="5"/>
      <c r="L48" s="34">
        <v>146</v>
      </c>
      <c r="M48" s="34">
        <v>0</v>
      </c>
      <c r="N48" s="5"/>
      <c r="P48" s="34">
        <v>0</v>
      </c>
      <c r="R48" s="2">
        <f>M48*1.06</f>
      </c>
      <c r="S48" s="2">
        <f>I48+L48+R48</f>
      </c>
      <c r="T48" s="2">
        <f>I48+(L48+R48)*1.06</f>
      </c>
      <c r="U48" s="2">
        <f>(R48+L48)*0.06</f>
      </c>
      <c r="V48" s="2">
        <f>T48-U48</f>
      </c>
      <c r="W48" s="1">
        <f>I48</f>
      </c>
      <c r="X48" s="2">
        <f>(R48+L48)*1.06</f>
      </c>
      <c r="Y48" s="2">
        <f>P48</f>
      </c>
      <c r="Z48" s="34">
        <f>200-I48</f>
      </c>
      <c r="AA48" s="2">
        <f>(L48+R48)-Y48-Z48</f>
      </c>
      <c r="AB48" s="2">
        <f>AA48/2</f>
      </c>
      <c r="AC48" s="2">
        <f>AA48/2</f>
      </c>
    </row>
    <row r="49">
      <c r="A49" s="1">
        <v>47</v>
      </c>
      <c r="B49" s="57" t="str">
        <v>王帅</v>
      </c>
      <c r="C49" s="55" t="str">
        <v>TV1N1614946448919220224</v>
      </c>
      <c r="D49" s="5" t="str">
        <v>中国</v>
      </c>
      <c r="E49" s="5" t="str">
        <v>北京</v>
      </c>
      <c r="F49" s="5" t="str">
        <v>新加坡</v>
      </c>
      <c r="G49" s="5" t="str">
        <v>商务</v>
      </c>
      <c r="H49" s="5" t="str">
        <v>已出签</v>
      </c>
      <c r="I49" s="34">
        <v>160.4191</v>
      </c>
      <c r="J49" s="5"/>
      <c r="L49" s="34">
        <v>146</v>
      </c>
      <c r="M49" s="34">
        <v>0</v>
      </c>
      <c r="N49" s="5"/>
      <c r="P49" s="34">
        <v>0</v>
      </c>
      <c r="R49" s="2">
        <f>M49*1.06</f>
      </c>
      <c r="S49" s="2">
        <f>I49+L49+R49</f>
      </c>
      <c r="T49" s="2">
        <f>I49+(L49+R49)*1.06</f>
      </c>
      <c r="U49" s="2">
        <f>(R49+L49)*0.06</f>
      </c>
      <c r="V49" s="2">
        <f>T49-U49</f>
      </c>
      <c r="W49" s="1">
        <f>I49</f>
      </c>
      <c r="X49" s="2">
        <f>(R49+L49)*1.06</f>
      </c>
      <c r="Y49" s="2">
        <f>P49</f>
      </c>
      <c r="Z49" s="34">
        <f>200-I49</f>
      </c>
      <c r="AA49" s="2">
        <f>(L49+R49)-Y49-Z49</f>
      </c>
      <c r="AB49" s="2">
        <f>AA49/2</f>
      </c>
      <c r="AC49" s="2">
        <f>AA49/2</f>
      </c>
    </row>
    <row r="50">
      <c r="A50" s="1">
        <v>48</v>
      </c>
      <c r="B50" s="57" t="str">
        <v>盖婷</v>
      </c>
      <c r="C50" s="55" t="str">
        <v>TV1N1611274188001587200</v>
      </c>
      <c r="D50" s="5" t="str">
        <v>中国</v>
      </c>
      <c r="E50" s="5" t="str">
        <v>北京</v>
      </c>
      <c r="F50" s="5" t="str">
        <v>新加坡</v>
      </c>
      <c r="G50" s="5" t="str">
        <v>商务</v>
      </c>
      <c r="H50" s="5" t="str">
        <v>已出签</v>
      </c>
      <c r="I50" s="34">
        <v>160.6266</v>
      </c>
      <c r="J50" s="5"/>
      <c r="L50" s="34">
        <v>146</v>
      </c>
      <c r="M50" s="34">
        <v>0</v>
      </c>
      <c r="N50" s="5"/>
      <c r="P50" s="34">
        <v>0</v>
      </c>
      <c r="R50" s="2">
        <f>M50*1.06</f>
      </c>
      <c r="S50" s="2">
        <f>I50+L50+R50</f>
      </c>
      <c r="T50" s="2">
        <f>I50+(L50+R50)*1.06</f>
      </c>
      <c r="U50" s="2">
        <f>(R50+L50)*0.06</f>
      </c>
      <c r="V50" s="2">
        <f>T50-U50</f>
      </c>
      <c r="W50" s="1">
        <f>I50</f>
      </c>
      <c r="X50" s="2">
        <f>(R50+L50)*1.06</f>
      </c>
      <c r="Y50" s="2">
        <f>P50</f>
      </c>
      <c r="Z50" s="34">
        <f>200-I50</f>
      </c>
      <c r="AA50" s="2">
        <f>(L50+R50)-Y50-Z50</f>
      </c>
      <c r="AB50" s="2">
        <f>AA50/2</f>
      </c>
      <c r="AC50" s="2">
        <f>AA50/2</f>
      </c>
    </row>
    <row r="51">
      <c r="A51" s="1">
        <v>49</v>
      </c>
      <c r="B51" s="35" t="str">
        <v>刘靖妍</v>
      </c>
      <c r="C51" s="55" t="str">
        <v>TV1N1618605156291383296</v>
      </c>
      <c r="D51" s="5" t="str">
        <v>中国</v>
      </c>
      <c r="E51" s="5" t="str">
        <v>北京</v>
      </c>
      <c r="F51" s="5" t="str">
        <v>西班牙</v>
      </c>
      <c r="G51" s="5" t="str">
        <v>商务</v>
      </c>
      <c r="H51" s="5" t="str">
        <v>已预约</v>
      </c>
      <c r="I51" s="34">
        <v>593</v>
      </c>
      <c r="L51" s="36">
        <v>300</v>
      </c>
      <c r="M51" s="36">
        <v>875</v>
      </c>
      <c r="N51" s="37" t="str">
        <v>加急号700+签证中心服务费175</v>
      </c>
      <c r="P51" s="34">
        <v>775</v>
      </c>
      <c r="R51" s="2">
        <f>M51*1.06</f>
      </c>
      <c r="S51" s="2">
        <f>I51+L51+R51</f>
      </c>
      <c r="T51" s="2">
        <f>I51+(L51+R51)*1.06</f>
      </c>
      <c r="U51" s="2">
        <f>(R51+L51)*0.06</f>
      </c>
      <c r="V51" s="2">
        <f>T51-U51</f>
      </c>
      <c r="W51" s="1">
        <f>I51</f>
      </c>
      <c r="X51" s="2">
        <f>(R51+L51)*1.06</f>
      </c>
      <c r="Y51" s="2">
        <f>P51</f>
      </c>
      <c r="Z51" s="5">
        <v>60</v>
      </c>
      <c r="AA51" s="2">
        <f>(L51+R51)-Y51-Z51</f>
      </c>
      <c r="AB51" s="2">
        <f>AA51/2</f>
      </c>
      <c r="AC51" s="2">
        <f>AA51/2</f>
      </c>
    </row>
    <row r="52">
      <c r="A52" s="1">
        <v>50</v>
      </c>
      <c r="B52" s="35" t="str">
        <v>黄雨涵</v>
      </c>
      <c r="C52" s="55" t="str">
        <v>TV1N1613030424447524864</v>
      </c>
      <c r="D52" s="5" t="str">
        <v>中国</v>
      </c>
      <c r="E52" s="5" t="str">
        <v>北京</v>
      </c>
      <c r="F52" s="5" t="str">
        <v>西班牙</v>
      </c>
      <c r="G52" s="5" t="str">
        <v>商务</v>
      </c>
      <c r="H52" s="5" t="str">
        <v>已预约</v>
      </c>
      <c r="I52" s="34">
        <v>593</v>
      </c>
      <c r="L52" s="36">
        <v>300</v>
      </c>
      <c r="M52" s="36">
        <v>875</v>
      </c>
      <c r="N52" s="37" t="str">
        <v>加急号700+签证中心服务费175</v>
      </c>
      <c r="P52" s="34">
        <v>775</v>
      </c>
      <c r="R52" s="2">
        <f>M52*1.06</f>
      </c>
      <c r="S52" s="2">
        <f>I52+L52+R52</f>
      </c>
      <c r="T52" s="2">
        <f>I52+(L52+R52)*1.06</f>
      </c>
      <c r="U52" s="2">
        <f>(R52+L52)*0.06</f>
      </c>
      <c r="V52" s="2">
        <f>T52-U52</f>
      </c>
      <c r="W52" s="1">
        <f>I52</f>
      </c>
      <c r="X52" s="2">
        <f>(R52+L52)*1.06</f>
      </c>
      <c r="Y52" s="2">
        <f>P52</f>
      </c>
      <c r="Z52" s="5">
        <v>60</v>
      </c>
      <c r="AA52" s="2">
        <f>(L52+R52)-Y52-Z52</f>
      </c>
      <c r="AB52" s="2">
        <f>AA52/2</f>
      </c>
      <c r="AC52" s="2">
        <f>AA52/2</f>
      </c>
    </row>
    <row r="53">
      <c r="A53" s="1">
        <v>51</v>
      </c>
      <c r="B53" s="56" t="str">
        <v>马博涵</v>
      </c>
      <c r="C53" s="55" t="str">
        <v>TV1N1614099260206690304</v>
      </c>
      <c r="D53" s="5" t="str">
        <v>中国</v>
      </c>
      <c r="E53" s="5" t="str">
        <v>北京</v>
      </c>
      <c r="F53" s="5" t="str">
        <v>美国</v>
      </c>
      <c r="G53" s="5" t="str">
        <v>商务</v>
      </c>
      <c r="H53" s="5" t="str">
        <v>已预约</v>
      </c>
      <c r="I53" s="34">
        <v>1120</v>
      </c>
      <c r="K53" s="35"/>
      <c r="L53" s="34">
        <v>300</v>
      </c>
      <c r="M53" s="34">
        <v>0</v>
      </c>
      <c r="N53" s="5"/>
      <c r="P53" s="34">
        <v>0</v>
      </c>
      <c r="R53" s="2">
        <f>M53*1.06</f>
      </c>
      <c r="S53" s="2">
        <f>I53+L53+R53</f>
      </c>
      <c r="T53" s="2">
        <f>I53+(L53+R53)*1.06</f>
      </c>
      <c r="U53" s="2">
        <f>(R53+L53)*0.06</f>
      </c>
      <c r="V53" s="2">
        <f>T53-U53</f>
      </c>
      <c r="W53" s="1">
        <f>I53</f>
      </c>
      <c r="X53" s="2">
        <f>(R53+L53)*1.06</f>
      </c>
      <c r="Y53" s="2">
        <f>P53</f>
      </c>
      <c r="Z53" s="34">
        <v>60</v>
      </c>
      <c r="AA53" s="2">
        <f>(L53+R53)-Y53-Z53</f>
      </c>
      <c r="AB53" s="2">
        <f>AA53/2</f>
      </c>
      <c r="AC53" s="2">
        <f>AA53/2</f>
      </c>
    </row>
    <row r="54">
      <c r="A54" s="1">
        <v>52</v>
      </c>
      <c r="B54" s="56" t="str">
        <v>陈骏</v>
      </c>
      <c r="C54" s="55" t="str">
        <v>TV1N1614917727365369856</v>
      </c>
      <c r="D54" s="5" t="str">
        <v>中国</v>
      </c>
      <c r="E54" s="5" t="str">
        <v>北京</v>
      </c>
      <c r="F54" s="5" t="str">
        <v>美国</v>
      </c>
      <c r="G54" s="5" t="str">
        <v>商务</v>
      </c>
      <c r="H54" s="5" t="str">
        <v>已预约</v>
      </c>
      <c r="I54" s="34">
        <v>1120</v>
      </c>
      <c r="L54" s="34">
        <v>300</v>
      </c>
      <c r="M54" s="34">
        <v>0</v>
      </c>
      <c r="N54" s="5"/>
      <c r="P54" s="34">
        <v>0</v>
      </c>
      <c r="R54" s="2">
        <f>M54*1.06</f>
      </c>
      <c r="S54" s="2">
        <f>I54+L54+R54</f>
      </c>
      <c r="T54" s="2">
        <f>I54+(L54+R54)*1.06</f>
      </c>
      <c r="U54" s="2">
        <f>(R54+L54)*0.06</f>
      </c>
      <c r="V54" s="2">
        <f>T54-U54</f>
      </c>
      <c r="W54" s="1">
        <f>I54</f>
      </c>
      <c r="X54" s="2">
        <f>(R54+L54)*1.06</f>
      </c>
      <c r="Y54" s="2">
        <f>P54</f>
      </c>
      <c r="Z54" s="34">
        <v>60</v>
      </c>
      <c r="AA54" s="2">
        <f>(L54+R54)-Y54-Z54</f>
      </c>
      <c r="AB54" s="2">
        <f>AA54/2</f>
      </c>
      <c r="AC54" s="2">
        <f>AA54/2</f>
      </c>
    </row>
    <row r="55">
      <c r="A55" s="1">
        <v>53</v>
      </c>
      <c r="B55" s="56" t="str">
        <v>马蕴博</v>
      </c>
      <c r="C55" s="55" t="str">
        <v>TV1N1608648722094563328</v>
      </c>
      <c r="D55" s="5" t="str">
        <v>中国</v>
      </c>
      <c r="E55" s="5" t="str">
        <v>北京</v>
      </c>
      <c r="F55" s="5" t="str">
        <v>美国</v>
      </c>
      <c r="G55" s="5" t="str">
        <v>商务</v>
      </c>
      <c r="H55" s="5" t="str">
        <v>已预约</v>
      </c>
      <c r="I55" s="34">
        <v>1120</v>
      </c>
      <c r="L55" s="34">
        <v>300</v>
      </c>
      <c r="M55" s="34">
        <v>0</v>
      </c>
      <c r="N55" s="5"/>
      <c r="P55" s="34">
        <v>0</v>
      </c>
      <c r="R55" s="2">
        <f>M55*1.06</f>
      </c>
      <c r="S55" s="2">
        <f>I55+L55+R55</f>
      </c>
      <c r="T55" s="2">
        <f>I55+(L55+R55)*1.06</f>
      </c>
      <c r="U55" s="2">
        <f>(R55+L55)*0.06</f>
      </c>
      <c r="V55" s="2">
        <f>T55-U55</f>
      </c>
      <c r="W55" s="1">
        <f>I55</f>
      </c>
      <c r="X55" s="2">
        <f>(R55+L55)*1.06</f>
      </c>
      <c r="Y55" s="2">
        <f>P55</f>
      </c>
      <c r="Z55" s="34">
        <v>60</v>
      </c>
      <c r="AA55" s="2">
        <f>(L55+R55)-Y55-Z55</f>
      </c>
      <c r="AB55" s="2">
        <f>AA55/2</f>
      </c>
      <c r="AC55" s="2">
        <f>AA55/2</f>
      </c>
    </row>
    <row r="56">
      <c r="A56" s="1">
        <v>54</v>
      </c>
      <c r="B56" s="56" t="str">
        <v>宋巧霖</v>
      </c>
      <c r="C56" s="55" t="str">
        <v>TV1N1614621476514238464</v>
      </c>
      <c r="D56" s="5" t="str">
        <v>中国</v>
      </c>
      <c r="E56" s="5" t="str">
        <v>北京</v>
      </c>
      <c r="F56" s="5" t="str">
        <v>美国</v>
      </c>
      <c r="G56" s="5" t="str">
        <v>商务</v>
      </c>
      <c r="H56" s="5" t="str">
        <v>已预约</v>
      </c>
      <c r="I56" s="34">
        <v>1120</v>
      </c>
      <c r="L56" s="34">
        <v>300</v>
      </c>
      <c r="M56" s="34">
        <v>0</v>
      </c>
      <c r="N56" s="5"/>
      <c r="P56" s="34">
        <v>0</v>
      </c>
      <c r="R56" s="2">
        <f>M56*1.06</f>
      </c>
      <c r="S56" s="2">
        <f>I56+L56+R56</f>
      </c>
      <c r="T56" s="2">
        <f>I56+(L56+R56)*1.06</f>
      </c>
      <c r="U56" s="2">
        <f>(R56+L56)*0.06</f>
      </c>
      <c r="V56" s="2">
        <f>T56-U56</f>
      </c>
      <c r="W56" s="1">
        <f>I56</f>
      </c>
      <c r="X56" s="2">
        <f>(R56+L56)*1.06</f>
      </c>
      <c r="Y56" s="2">
        <f>P56</f>
      </c>
      <c r="Z56" s="34">
        <v>60</v>
      </c>
      <c r="AA56" s="2">
        <f>(L56+R56)-Y56-Z56</f>
      </c>
      <c r="AB56" s="2">
        <f>AA56/2</f>
      </c>
      <c r="AC56" s="2">
        <f>AA56/2</f>
      </c>
    </row>
    <row r="57">
      <c r="A57" s="1">
        <v>55</v>
      </c>
      <c r="B57" s="56" t="str">
        <v>尤田</v>
      </c>
      <c r="C57" s="55" t="str">
        <v>TV1N1612282982789812224</v>
      </c>
      <c r="D57" s="5" t="str">
        <v>中国</v>
      </c>
      <c r="E57" s="5" t="str">
        <v>北京</v>
      </c>
      <c r="F57" s="5" t="str">
        <v>美国</v>
      </c>
      <c r="G57" s="5" t="str">
        <v>商务</v>
      </c>
      <c r="H57" s="5" t="str">
        <v>已预约</v>
      </c>
      <c r="I57" s="34">
        <v>1120</v>
      </c>
      <c r="L57" s="34">
        <v>300</v>
      </c>
      <c r="M57" s="34">
        <v>0</v>
      </c>
      <c r="N57" s="5"/>
      <c r="P57" s="34">
        <v>0</v>
      </c>
      <c r="R57" s="2">
        <f>M57*1.06</f>
      </c>
      <c r="S57" s="2">
        <f>I57+L57+R57</f>
      </c>
      <c r="T57" s="2">
        <f>I57+(L57+R57)*1.06</f>
      </c>
      <c r="U57" s="2">
        <f>(R57+L57)*0.06</f>
      </c>
      <c r="V57" s="2">
        <f>T57-U57</f>
      </c>
      <c r="W57" s="1">
        <f>I57</f>
      </c>
      <c r="X57" s="2">
        <f>(R57+L57)*1.06</f>
      </c>
      <c r="Y57" s="2">
        <f>P57</f>
      </c>
      <c r="Z57" s="34">
        <v>60</v>
      </c>
      <c r="AA57" s="2">
        <f>(L57+R57)-Y57-Z57</f>
      </c>
      <c r="AB57" s="2">
        <f>AA57/2</f>
      </c>
      <c r="AC57" s="2">
        <f>AA57/2</f>
      </c>
    </row>
    <row r="58">
      <c r="A58" s="1">
        <v>56</v>
      </c>
      <c r="B58" s="56" t="str">
        <v>潘星宇</v>
      </c>
      <c r="C58" s="55" t="str">
        <v>TV1N1613897181131415552</v>
      </c>
      <c r="D58" s="5" t="str">
        <v>中国</v>
      </c>
      <c r="E58" s="5" t="str">
        <v>北京</v>
      </c>
      <c r="F58" s="5" t="str">
        <v>美国</v>
      </c>
      <c r="G58" s="5" t="str">
        <v>商务</v>
      </c>
      <c r="H58" s="5" t="str">
        <v>已预约</v>
      </c>
      <c r="I58" s="34">
        <v>1120</v>
      </c>
      <c r="L58" s="34">
        <v>300</v>
      </c>
      <c r="M58" s="34">
        <v>0</v>
      </c>
      <c r="N58" s="5"/>
      <c r="P58" s="34">
        <v>0</v>
      </c>
      <c r="R58" s="2">
        <f>M58*1.06</f>
      </c>
      <c r="S58" s="2">
        <f>I58+L58+R58</f>
      </c>
      <c r="T58" s="2">
        <f>I58+(L58+R58)*1.06</f>
      </c>
      <c r="U58" s="2">
        <f>(R58+L58)*0.06</f>
      </c>
      <c r="V58" s="2">
        <f>T58-U58</f>
      </c>
      <c r="W58" s="1">
        <f>I58</f>
      </c>
      <c r="X58" s="2">
        <f>(R58+L58)*1.06</f>
      </c>
      <c r="Y58" s="2">
        <f>P58</f>
      </c>
      <c r="Z58" s="34">
        <v>60</v>
      </c>
      <c r="AA58" s="2">
        <f>(L58+R58)-Y58-Z58</f>
      </c>
      <c r="AB58" s="2">
        <f>AA58/2</f>
      </c>
      <c r="AC58" s="2">
        <f>AA58/2</f>
      </c>
    </row>
    <row r="59">
      <c r="A59" s="1">
        <v>57</v>
      </c>
      <c r="B59" s="56" t="str">
        <v>严施畅</v>
      </c>
      <c r="C59" s="55" t="str">
        <v>TV1N1613829589784178688</v>
      </c>
      <c r="D59" s="5" t="str">
        <v>中国</v>
      </c>
      <c r="E59" s="5" t="str">
        <v>北京</v>
      </c>
      <c r="F59" s="5" t="str">
        <v>美国</v>
      </c>
      <c r="G59" s="5" t="str">
        <v>商务</v>
      </c>
      <c r="H59" s="5" t="str">
        <v>已预约</v>
      </c>
      <c r="I59" s="34">
        <v>1120</v>
      </c>
      <c r="L59" s="34">
        <v>300</v>
      </c>
      <c r="M59" s="34">
        <v>0</v>
      </c>
      <c r="N59" s="5"/>
      <c r="P59" s="34">
        <v>0</v>
      </c>
      <c r="R59" s="2">
        <f>M59*1.06</f>
      </c>
      <c r="S59" s="2">
        <f>I59+L59+R59</f>
      </c>
      <c r="T59" s="2">
        <f>I59+(L59+R59)*1.06</f>
      </c>
      <c r="U59" s="2">
        <f>(R59+L59)*0.06</f>
      </c>
      <c r="V59" s="2">
        <f>T59-U59</f>
      </c>
      <c r="W59" s="1">
        <f>I59</f>
      </c>
      <c r="X59" s="2">
        <f>(R59+L59)*1.06</f>
      </c>
      <c r="Y59" s="2">
        <f>P59</f>
      </c>
      <c r="Z59" s="34">
        <v>60</v>
      </c>
      <c r="AA59" s="2">
        <f>(L59+R59)-Y59-Z59</f>
      </c>
      <c r="AB59" s="2">
        <f>AA59/2</f>
      </c>
      <c r="AC59" s="2">
        <f>AA59/2</f>
      </c>
    </row>
    <row r="60">
      <c r="A60" s="1">
        <v>58</v>
      </c>
      <c r="B60" s="56" t="str">
        <v>李嗣振</v>
      </c>
      <c r="C60" s="55" t="str">
        <v>TV1N1616280842577686528</v>
      </c>
      <c r="D60" s="5" t="str">
        <v>中国</v>
      </c>
      <c r="E60" s="5" t="str">
        <v>北京</v>
      </c>
      <c r="F60" s="5" t="str">
        <v>美国</v>
      </c>
      <c r="G60" s="5" t="str">
        <v>商务</v>
      </c>
      <c r="H60" s="5" t="str">
        <v>已预约</v>
      </c>
      <c r="I60" s="34">
        <v>1120</v>
      </c>
      <c r="L60" s="34">
        <v>300</v>
      </c>
      <c r="M60" s="34">
        <v>0</v>
      </c>
      <c r="N60" s="5"/>
      <c r="P60" s="34">
        <v>0</v>
      </c>
      <c r="R60" s="2">
        <f>M60*1.06</f>
      </c>
      <c r="S60" s="2">
        <f>I60+L60+R60</f>
      </c>
      <c r="T60" s="2">
        <f>I60+(L60+R60)*1.06</f>
      </c>
      <c r="U60" s="2">
        <f>(R60+L60)*0.06</f>
      </c>
      <c r="V60" s="2">
        <f>T60-U60</f>
      </c>
      <c r="W60" s="1">
        <f>I60</f>
      </c>
      <c r="X60" s="2">
        <f>(R60+L60)*1.06</f>
      </c>
      <c r="Y60" s="2">
        <f>P60</f>
      </c>
      <c r="Z60" s="34">
        <v>60</v>
      </c>
      <c r="AA60" s="2">
        <f>(L60+R60)-Y60-Z60</f>
      </c>
      <c r="AB60" s="2">
        <f>AA60/2</f>
      </c>
      <c r="AC60" s="2">
        <f>AA60/2</f>
      </c>
    </row>
    <row r="61">
      <c r="A61" s="1">
        <v>59</v>
      </c>
      <c r="B61" s="56" t="str">
        <v>李慧蛟</v>
      </c>
      <c r="C61" s="55" t="str">
        <v>TV1N1619968817559781376</v>
      </c>
      <c r="D61" s="5" t="str">
        <v>中国</v>
      </c>
      <c r="E61" s="5" t="str">
        <v>北京</v>
      </c>
      <c r="F61" s="5" t="str">
        <v>美国</v>
      </c>
      <c r="G61" s="5" t="str">
        <v>商务</v>
      </c>
      <c r="H61" s="5" t="str">
        <v>已预约</v>
      </c>
      <c r="I61" s="34">
        <v>1120</v>
      </c>
      <c r="L61" s="34">
        <v>300</v>
      </c>
      <c r="M61" s="34">
        <v>0</v>
      </c>
      <c r="N61" s="5"/>
      <c r="P61" s="34">
        <v>0</v>
      </c>
      <c r="R61" s="2">
        <f>M61*1.06</f>
      </c>
      <c r="S61" s="2">
        <f>I61+L61+R61</f>
      </c>
      <c r="T61" s="2">
        <f>I61+(L61+R61)*1.06</f>
      </c>
      <c r="U61" s="2">
        <f>(R61+L61)*0.06</f>
      </c>
      <c r="V61" s="2">
        <f>T61-U61</f>
      </c>
      <c r="W61" s="1">
        <f>I61</f>
      </c>
      <c r="X61" s="2">
        <f>(R61+L61)*1.06</f>
      </c>
      <c r="Y61" s="2">
        <f>P61</f>
      </c>
      <c r="Z61" s="34">
        <v>60</v>
      </c>
      <c r="AA61" s="2">
        <f>(L61+R61)-Y61-Z61</f>
      </c>
      <c r="AB61" s="2">
        <f>AA61/2</f>
      </c>
      <c r="AC61" s="2">
        <f>AA61/2</f>
      </c>
    </row>
    <row r="62">
      <c r="A62" s="1">
        <v>60</v>
      </c>
      <c r="B62" s="56" t="str">
        <v>陈超</v>
      </c>
      <c r="C62" s="55" t="str">
        <v>TV1N1619247441806954496</v>
      </c>
      <c r="D62" s="5" t="str">
        <v>中国</v>
      </c>
      <c r="E62" s="5" t="str">
        <v>北京</v>
      </c>
      <c r="F62" s="5" t="str">
        <v>美国</v>
      </c>
      <c r="G62" s="5" t="str">
        <v>商务</v>
      </c>
      <c r="H62" s="5" t="str">
        <v>已预约</v>
      </c>
      <c r="I62" s="34">
        <v>1120</v>
      </c>
      <c r="L62" s="34">
        <v>300</v>
      </c>
      <c r="M62" s="34">
        <v>0</v>
      </c>
      <c r="N62" s="5"/>
      <c r="P62" s="34">
        <v>0</v>
      </c>
      <c r="R62" s="2">
        <f>M62*1.06</f>
      </c>
      <c r="S62" s="2">
        <f>I62+L62+R62</f>
      </c>
      <c r="T62" s="2">
        <f>I62+(L62+R62)*1.06</f>
      </c>
      <c r="U62" s="2">
        <f>(R62+L62)*0.06</f>
      </c>
      <c r="V62" s="2">
        <f>T62-U62</f>
      </c>
      <c r="W62" s="1">
        <f>I62</f>
      </c>
      <c r="X62" s="2">
        <f>(R62+L62)*1.06</f>
      </c>
      <c r="Y62" s="2">
        <f>P62</f>
      </c>
      <c r="Z62" s="34">
        <v>60</v>
      </c>
      <c r="AA62" s="2">
        <f>(L62+R62)-Y62-Z62</f>
      </c>
      <c r="AB62" s="2">
        <f>AA62/2</f>
      </c>
      <c r="AC62" s="2">
        <f>AA62/2</f>
      </c>
    </row>
    <row r="63">
      <c r="A63" s="1">
        <v>61</v>
      </c>
      <c r="B63" s="56" t="str">
        <v>王永建</v>
      </c>
      <c r="C63" s="55" t="str">
        <v>TV1N1615195792075390976</v>
      </c>
      <c r="D63" s="5" t="str">
        <v>中国</v>
      </c>
      <c r="E63" s="5" t="str">
        <v>北京</v>
      </c>
      <c r="F63" s="5" t="str">
        <v>美国</v>
      </c>
      <c r="G63" s="5" t="str">
        <v>商务</v>
      </c>
      <c r="H63" s="5" t="str">
        <v>已预约</v>
      </c>
      <c r="I63" s="34">
        <v>1120</v>
      </c>
      <c r="L63" s="34">
        <v>300</v>
      </c>
      <c r="M63" s="34">
        <v>0</v>
      </c>
      <c r="N63" s="5"/>
      <c r="P63" s="34">
        <v>0</v>
      </c>
      <c r="R63" s="2">
        <f>M63*1.06</f>
      </c>
      <c r="S63" s="2">
        <f>I63+L63+R63</f>
      </c>
      <c r="T63" s="2">
        <f>I63+(L63+R63)*1.06</f>
      </c>
      <c r="U63" s="2">
        <f>(R63+L63)*0.06</f>
      </c>
      <c r="V63" s="2">
        <f>T63-U63</f>
      </c>
      <c r="W63" s="1">
        <f>I63</f>
      </c>
      <c r="X63" s="2">
        <f>(R63+L63)*1.06</f>
      </c>
      <c r="Y63" s="2">
        <f>P63</f>
      </c>
      <c r="Z63" s="34">
        <v>60</v>
      </c>
      <c r="AA63" s="2">
        <f>(L63+R63)-Y63-Z63</f>
      </c>
      <c r="AB63" s="2">
        <f>AA63/2</f>
      </c>
      <c r="AC63" s="2">
        <f>AA63/2</f>
      </c>
    </row>
    <row r="64">
      <c r="A64" s="1">
        <v>62</v>
      </c>
      <c r="B64" s="56" t="str">
        <v>金烨亮</v>
      </c>
      <c r="C64" s="55" t="str">
        <v>TV1N1615272107814162432</v>
      </c>
      <c r="D64" s="5" t="str">
        <v>中国</v>
      </c>
      <c r="E64" s="5" t="str">
        <v>北京</v>
      </c>
      <c r="F64" s="5" t="str">
        <v>美国</v>
      </c>
      <c r="G64" s="5" t="str">
        <v>商务</v>
      </c>
      <c r="H64" s="5" t="str">
        <v>已预约</v>
      </c>
      <c r="I64" s="34">
        <v>1120</v>
      </c>
      <c r="L64" s="34">
        <v>300</v>
      </c>
      <c r="M64" s="34">
        <v>1500</v>
      </c>
      <c r="N64" s="5" t="str">
        <v>加急</v>
      </c>
      <c r="P64" s="34">
        <v>900</v>
      </c>
      <c r="R64" s="2">
        <f>M64*1.06</f>
      </c>
      <c r="S64" s="2">
        <f>I64+L64+R64</f>
      </c>
      <c r="T64" s="2">
        <f>I64+(L64+R64)*1.06</f>
      </c>
      <c r="U64" s="2">
        <f>(R64+L64)*0.06</f>
      </c>
      <c r="V64" s="2">
        <f>T64-U64</f>
      </c>
      <c r="W64" s="1">
        <f>I64</f>
      </c>
      <c r="X64" s="2">
        <f>(R64+L64)*1.06</f>
      </c>
      <c r="Y64" s="2">
        <f>P64</f>
      </c>
      <c r="Z64" s="34">
        <v>60</v>
      </c>
      <c r="AA64" s="2">
        <f>(L64+R64)-Y64-Z64</f>
      </c>
      <c r="AB64" s="2">
        <f>AA64/2</f>
      </c>
      <c r="AC64" s="2">
        <f>AA64/2</f>
      </c>
    </row>
    <row r="65">
      <c r="A65" s="1">
        <v>63</v>
      </c>
      <c r="B65" s="56" t="str">
        <v>刘晓卉</v>
      </c>
      <c r="C65" s="55" t="str">
        <v>TV1N1616429820157931520</v>
      </c>
      <c r="D65" s="5" t="str">
        <v>中国</v>
      </c>
      <c r="E65" s="5" t="str">
        <v>北京</v>
      </c>
      <c r="F65" s="5" t="str">
        <v>美国</v>
      </c>
      <c r="G65" s="5" t="str">
        <v>商务</v>
      </c>
      <c r="H65" s="5" t="str">
        <v>已预约</v>
      </c>
      <c r="I65" s="34">
        <v>1120</v>
      </c>
      <c r="L65" s="34">
        <v>300</v>
      </c>
      <c r="M65" s="34">
        <v>0</v>
      </c>
      <c r="N65" s="5"/>
      <c r="P65" s="34">
        <v>0</v>
      </c>
      <c r="R65" s="2">
        <f>M65*1.06</f>
      </c>
      <c r="S65" s="2">
        <f>I65+L65+R65</f>
      </c>
      <c r="T65" s="2">
        <f>I65+(L65+R65)*1.06</f>
      </c>
      <c r="U65" s="2">
        <f>(R65+L65)*0.06</f>
      </c>
      <c r="V65" s="2">
        <f>T65-U65</f>
      </c>
      <c r="W65" s="1">
        <f>I65</f>
      </c>
      <c r="X65" s="2">
        <f>(R65+L65)*1.06</f>
      </c>
      <c r="Y65" s="2">
        <f>P65</f>
      </c>
      <c r="Z65" s="34">
        <v>60</v>
      </c>
      <c r="AA65" s="2">
        <f>(L65+R65)-Y65-Z65</f>
      </c>
      <c r="AB65" s="2">
        <f>AA65/2</f>
      </c>
      <c r="AC65" s="2">
        <f>AA65/2</f>
      </c>
    </row>
    <row r="66">
      <c r="A66" s="1">
        <v>64</v>
      </c>
      <c r="B66" s="56" t="str">
        <v>潘延朋</v>
      </c>
      <c r="C66" s="55" t="str">
        <v>TV1N1614905248476295168</v>
      </c>
      <c r="D66" s="5" t="str">
        <v>中国</v>
      </c>
      <c r="E66" s="5" t="str">
        <v>北京</v>
      </c>
      <c r="F66" s="5" t="str">
        <v>美国</v>
      </c>
      <c r="G66" s="5" t="str">
        <v>商务</v>
      </c>
      <c r="H66" s="5" t="str">
        <v>已预约</v>
      </c>
      <c r="I66" s="34">
        <v>1120</v>
      </c>
      <c r="L66" s="34">
        <v>300</v>
      </c>
      <c r="M66" s="34">
        <v>0</v>
      </c>
      <c r="N66" s="5"/>
      <c r="P66" s="34">
        <v>0</v>
      </c>
      <c r="R66" s="2">
        <f>M66*1.06</f>
      </c>
      <c r="S66" s="2">
        <f>I66+L66+R66</f>
      </c>
      <c r="T66" s="2">
        <f>I66+(L66+R66)*1.06</f>
      </c>
      <c r="U66" s="2">
        <f>(R66+L66)*0.06</f>
      </c>
      <c r="V66" s="2">
        <f>T66-U66</f>
      </c>
      <c r="W66" s="1">
        <f>I66</f>
      </c>
      <c r="X66" s="2">
        <f>(R66+L66)*1.06</f>
      </c>
      <c r="Y66" s="2">
        <f>P66</f>
      </c>
      <c r="Z66" s="34">
        <v>60</v>
      </c>
      <c r="AA66" s="2">
        <f>(L66+R66)-Y66-Z66</f>
      </c>
      <c r="AB66" s="2">
        <f>AA66/2</f>
      </c>
      <c r="AC66" s="2">
        <f>AA66/2</f>
      </c>
    </row>
    <row r="67">
      <c r="A67" s="1">
        <v>65</v>
      </c>
      <c r="B67" s="56" t="str">
        <v>邵佳怡</v>
      </c>
      <c r="C67" s="55" t="str">
        <v>TV1N1614877692410834944</v>
      </c>
      <c r="D67" s="5" t="str">
        <v>中国</v>
      </c>
      <c r="E67" s="5" t="str">
        <v>北京</v>
      </c>
      <c r="F67" s="5" t="str">
        <v>美国</v>
      </c>
      <c r="G67" s="5" t="str">
        <v>商务</v>
      </c>
      <c r="H67" s="5" t="str">
        <v>已预约</v>
      </c>
      <c r="I67" s="34">
        <v>1120</v>
      </c>
      <c r="L67" s="34">
        <v>300</v>
      </c>
      <c r="M67" s="34">
        <v>0</v>
      </c>
      <c r="N67" s="5"/>
      <c r="P67" s="34">
        <v>0</v>
      </c>
      <c r="R67" s="2">
        <f>M67*1.06</f>
      </c>
      <c r="S67" s="2">
        <f>I67+L67+R67</f>
      </c>
      <c r="T67" s="2">
        <f>I67+(L67+R67)*1.06</f>
      </c>
      <c r="U67" s="2">
        <f>(R67+L67)*0.06</f>
      </c>
      <c r="V67" s="2">
        <f>T67-U67</f>
      </c>
      <c r="W67" s="1">
        <f>I67</f>
      </c>
      <c r="X67" s="2">
        <f>(R67+L67)*1.06</f>
      </c>
      <c r="Y67" s="2">
        <f>P67</f>
      </c>
      <c r="Z67" s="34">
        <v>60</v>
      </c>
      <c r="AA67" s="2">
        <f>(L67+R67)-Y67-Z67</f>
      </c>
      <c r="AB67" s="2">
        <f>AA67/2</f>
      </c>
      <c r="AC67" s="2">
        <f>AA67/2</f>
      </c>
    </row>
    <row r="68">
      <c r="A68" s="1">
        <v>66</v>
      </c>
      <c r="B68" t="str">
        <v>梁筱</v>
      </c>
      <c r="C68" s="55" t="str">
        <v>TV1N1599048593259143168</v>
      </c>
      <c r="D68" s="5" t="str">
        <v>中国</v>
      </c>
      <c r="E68" s="5" t="str">
        <v>北京</v>
      </c>
      <c r="F68" s="5" t="str">
        <v>英国</v>
      </c>
      <c r="G68" s="5" t="str">
        <v>商务</v>
      </c>
      <c r="H68" s="5" t="str">
        <v>已预约</v>
      </c>
      <c r="I68" s="34">
        <v>870</v>
      </c>
      <c r="L68" s="5">
        <v>400</v>
      </c>
      <c r="M68" s="34">
        <v>2267</v>
      </c>
      <c r="N68" s="5" t="str">
        <v>邮寄+5工加急</v>
      </c>
      <c r="P68" s="5">
        <v>2267</v>
      </c>
      <c r="R68" s="2">
        <f>M68*1.06</f>
      </c>
      <c r="S68" s="2">
        <f>I68+L68+R68</f>
      </c>
      <c r="T68" s="2">
        <f>I68+(L68+R68)*1.06</f>
      </c>
      <c r="U68" s="2">
        <f>(R68+L68)*0.06</f>
      </c>
      <c r="V68" s="2">
        <f>T68-U68</f>
      </c>
      <c r="W68" s="1">
        <f>I68</f>
      </c>
      <c r="X68" s="2">
        <f>(R68+L68)*1.06</f>
      </c>
      <c r="Y68" s="2">
        <f>P68</f>
      </c>
      <c r="Z68" s="34">
        <v>60</v>
      </c>
      <c r="AA68" s="2">
        <f>(L68+R68)-Y68-Z68</f>
      </c>
      <c r="AB68" s="2">
        <f>AA68/2</f>
      </c>
      <c r="AC68" s="2">
        <f>AA68/2</f>
      </c>
    </row>
    <row r="69">
      <c r="A69" s="1">
        <v>67</v>
      </c>
      <c r="B69" s="60" t="str">
        <v>李莞琳</v>
      </c>
      <c r="C69" s="55" t="str">
        <v>TV1N1616281837340712960</v>
      </c>
      <c r="D69" s="5" t="str">
        <v>中国</v>
      </c>
      <c r="E69" s="5" t="str">
        <v>北京</v>
      </c>
      <c r="F69" s="5" t="str">
        <v>英国</v>
      </c>
      <c r="G69" s="5" t="str">
        <v>商务</v>
      </c>
      <c r="H69" s="5" t="str">
        <v>已预约</v>
      </c>
      <c r="I69" s="34">
        <v>870</v>
      </c>
      <c r="L69" s="5">
        <v>400</v>
      </c>
      <c r="M69" s="34">
        <v>2267</v>
      </c>
      <c r="N69" s="5" t="str">
        <v>邮寄+5工加急</v>
      </c>
      <c r="P69" s="5">
        <v>2267</v>
      </c>
      <c r="R69" s="2">
        <f>M69*1.06</f>
      </c>
      <c r="S69" s="2">
        <f>I69+L69+R69</f>
      </c>
      <c r="T69" s="2">
        <f>I69+(L69+R69)*1.06</f>
      </c>
      <c r="U69" s="2">
        <f>(R69+L69)*0.06</f>
      </c>
      <c r="V69" s="2">
        <f>T69-U69</f>
      </c>
      <c r="W69" s="1">
        <f>I69</f>
      </c>
      <c r="X69" s="2">
        <f>(R69+L69)*1.06</f>
      </c>
      <c r="Y69" s="2">
        <f>P69</f>
      </c>
      <c r="Z69" s="34">
        <v>60</v>
      </c>
      <c r="AA69" s="2">
        <f>(L69+R69)-Y69-Z69</f>
      </c>
      <c r="AB69" s="2">
        <f>AA69/2</f>
      </c>
      <c r="AC69" s="2">
        <f>AA69/2</f>
      </c>
    </row>
    <row r="70">
      <c r="A70" s="1">
        <v>68</v>
      </c>
      <c r="B70" s="56" t="str">
        <v>成晓雨</v>
      </c>
      <c r="C70" s="55" t="str">
        <v>TV1N1614827567936172032</v>
      </c>
      <c r="D70" s="5" t="str">
        <v>中国</v>
      </c>
      <c r="E70" s="5" t="str">
        <v>北京</v>
      </c>
      <c r="F70" s="5" t="str">
        <v>美国</v>
      </c>
      <c r="G70" s="5" t="str">
        <v>商务</v>
      </c>
      <c r="H70" s="5" t="str">
        <v>已预约</v>
      </c>
      <c r="I70" s="34">
        <v>1120</v>
      </c>
      <c r="L70" s="34">
        <v>300</v>
      </c>
      <c r="M70" s="34">
        <v>0</v>
      </c>
      <c r="N70" s="5"/>
      <c r="P70" s="34">
        <v>0</v>
      </c>
      <c r="R70" s="2">
        <f>M70*1.06</f>
      </c>
      <c r="S70" s="2">
        <f>I70+L70+R70</f>
      </c>
      <c r="T70" s="2">
        <f>I70+(L70+R70)*1.06</f>
      </c>
      <c r="U70" s="2">
        <f>(R70+L70)*0.06</f>
      </c>
      <c r="V70" s="2">
        <f>T70-U70</f>
      </c>
      <c r="W70" s="1">
        <f>I70</f>
      </c>
      <c r="X70" s="2">
        <f>(R70+L70)*1.06</f>
      </c>
      <c r="Y70" s="2">
        <f>P70</f>
      </c>
      <c r="Z70" s="34">
        <v>60</v>
      </c>
      <c r="AA70" s="2">
        <f>(L70+R70)-Y70-Z70</f>
      </c>
      <c r="AB70" s="2">
        <f>AA70/2</f>
      </c>
      <c r="AC70" s="2">
        <f>AA70/2</f>
      </c>
    </row>
    <row r="71">
      <c r="A71" s="1">
        <v>69</v>
      </c>
      <c r="B71" s="56" t="str">
        <v>石涛</v>
      </c>
      <c r="C71" s="55" t="str">
        <v>TV1N1619241598772379648</v>
      </c>
      <c r="D71" s="5" t="str">
        <v>中国</v>
      </c>
      <c r="E71" s="5" t="str">
        <v>北京</v>
      </c>
      <c r="F71" s="5" t="str">
        <v>美国</v>
      </c>
      <c r="G71" s="5" t="str">
        <v>商务</v>
      </c>
      <c r="H71" s="5" t="str">
        <v>已预约</v>
      </c>
      <c r="I71" s="34">
        <v>1120</v>
      </c>
      <c r="L71" s="34">
        <v>300</v>
      </c>
      <c r="M71" s="34">
        <v>0</v>
      </c>
      <c r="N71" s="5"/>
      <c r="P71" s="34">
        <v>0</v>
      </c>
      <c r="R71" s="2">
        <f>M71*1.06</f>
      </c>
      <c r="S71" s="2">
        <f>I71+L71+R71</f>
      </c>
      <c r="T71" s="2">
        <f>I71+(L71+R71)*1.06</f>
      </c>
      <c r="U71" s="2">
        <f>(R71+L71)*0.06</f>
      </c>
      <c r="V71" s="2">
        <f>T71-U71</f>
      </c>
      <c r="W71" s="1">
        <f>I71</f>
      </c>
      <c r="X71" s="2">
        <f>(R71+L71)*1.06</f>
      </c>
      <c r="Y71" s="2">
        <f>P71</f>
      </c>
      <c r="Z71" s="34">
        <v>60</v>
      </c>
      <c r="AA71" s="2">
        <f>(L71+R71)-Y71-Z71</f>
      </c>
      <c r="AB71" s="2">
        <f>AA71/2</f>
      </c>
      <c r="AC71" s="2">
        <f>AA71/2</f>
      </c>
    </row>
    <row r="72">
      <c r="A72" s="1">
        <v>70</v>
      </c>
      <c r="B72" s="56" t="str">
        <v>王映理</v>
      </c>
      <c r="C72" s="55" t="str">
        <v>TV1N1619265746403799040</v>
      </c>
      <c r="D72" s="5" t="str">
        <v>中国</v>
      </c>
      <c r="E72" s="5" t="str">
        <v>北京</v>
      </c>
      <c r="F72" s="5" t="str">
        <v>美国</v>
      </c>
      <c r="G72" s="5" t="str">
        <v>商务</v>
      </c>
      <c r="H72" s="5" t="str">
        <v>已预约</v>
      </c>
      <c r="I72" s="34">
        <v>1120</v>
      </c>
      <c r="L72" s="34">
        <v>300</v>
      </c>
      <c r="M72" s="34">
        <v>0</v>
      </c>
      <c r="N72" s="5"/>
      <c r="P72" s="34">
        <v>0</v>
      </c>
      <c r="R72" s="2">
        <f>M72*1.06</f>
      </c>
      <c r="S72" s="2">
        <f>I72+L72+R72</f>
      </c>
      <c r="T72" s="2">
        <f>I72+(L72+R72)*1.06</f>
      </c>
      <c r="U72" s="2">
        <f>(R72+L72)*0.06</f>
      </c>
      <c r="V72" s="2">
        <f>T72-U72</f>
      </c>
      <c r="W72" s="1">
        <f>I72</f>
      </c>
      <c r="X72" s="2">
        <f>(R72+L72)*1.06</f>
      </c>
      <c r="Y72" s="2">
        <f>P72</f>
      </c>
      <c r="Z72" s="34">
        <v>60</v>
      </c>
      <c r="AA72" s="2">
        <f>(L72+R72)-Y72-Z72</f>
      </c>
      <c r="AB72" s="2">
        <f>AA72/2</f>
      </c>
      <c r="AC72" s="2">
        <f>AA72/2</f>
      </c>
    </row>
    <row r="73">
      <c r="A73" s="1">
        <v>71</v>
      </c>
      <c r="B73" s="56" t="str">
        <v>邵熠</v>
      </c>
      <c r="C73" s="55" t="str">
        <v>TV1N1615243039886585856</v>
      </c>
      <c r="D73" s="5" t="str">
        <v>中国</v>
      </c>
      <c r="E73" s="5" t="str">
        <v>北京</v>
      </c>
      <c r="F73" s="5" t="str">
        <v>美国</v>
      </c>
      <c r="G73" s="5" t="str">
        <v>商务</v>
      </c>
      <c r="H73" s="5" t="str">
        <v>已预约</v>
      </c>
      <c r="I73" s="34">
        <v>1120</v>
      </c>
      <c r="L73" s="34">
        <v>300</v>
      </c>
      <c r="M73" s="34">
        <v>0</v>
      </c>
      <c r="N73" s="5"/>
      <c r="P73" s="34">
        <v>0</v>
      </c>
      <c r="R73" s="2">
        <f>M73*1.06</f>
      </c>
      <c r="S73" s="2">
        <f>I73+L73+R73</f>
      </c>
      <c r="T73" s="2">
        <f>I73+(L73+R73)*1.06</f>
      </c>
      <c r="U73" s="2">
        <f>(R73+L73)*0.06</f>
      </c>
      <c r="V73" s="2">
        <f>T73-U73</f>
      </c>
      <c r="W73" s="1">
        <f>I73</f>
      </c>
      <c r="X73" s="2">
        <f>(R73+L73)*1.06</f>
      </c>
      <c r="Y73" s="2">
        <f>P73</f>
      </c>
      <c r="Z73" s="34">
        <v>60</v>
      </c>
      <c r="AA73" s="2">
        <f>(L73+R73)-Y73-Z73</f>
      </c>
      <c r="AB73" s="2">
        <f>AA73/2</f>
      </c>
      <c r="AC73" s="2">
        <f>AA73/2</f>
      </c>
    </row>
    <row r="74">
      <c r="A74" s="1">
        <v>72</v>
      </c>
      <c r="B74" s="56" t="str">
        <v>汪晓凡</v>
      </c>
      <c r="C74" s="55" t="str">
        <v>TV1N1619543060110921728</v>
      </c>
      <c r="D74" s="5" t="str">
        <v>中国</v>
      </c>
      <c r="E74" s="5" t="str">
        <v>北京</v>
      </c>
      <c r="F74" s="5" t="str">
        <v>美国</v>
      </c>
      <c r="G74" s="5" t="str">
        <v>商务</v>
      </c>
      <c r="H74" s="5" t="str">
        <v>已预约</v>
      </c>
      <c r="I74" s="34">
        <v>1120</v>
      </c>
      <c r="L74" s="34">
        <v>300</v>
      </c>
      <c r="M74" s="34">
        <v>0</v>
      </c>
      <c r="N74" s="5"/>
      <c r="P74" s="34">
        <v>0</v>
      </c>
      <c r="R74" s="2">
        <f>M74*1.06</f>
      </c>
      <c r="S74" s="2">
        <f>I74+L74+R74</f>
      </c>
      <c r="T74" s="2">
        <f>I74+(L74+R74)*1.06</f>
      </c>
      <c r="U74" s="2">
        <f>(R74+L74)*0.06</f>
      </c>
      <c r="V74" s="2">
        <f>T74-U74</f>
      </c>
      <c r="W74" s="1">
        <f>I74</f>
      </c>
      <c r="X74" s="2">
        <f>(R74+L74)*1.06</f>
      </c>
      <c r="Y74" s="2">
        <f>P74</f>
      </c>
      <c r="Z74" s="34">
        <v>60</v>
      </c>
      <c r="AA74" s="2">
        <f>(L74+R74)-Y74-Z74</f>
      </c>
      <c r="AB74" s="2">
        <f>AA74/2</f>
      </c>
      <c r="AC74" s="2">
        <f>AA74/2</f>
      </c>
    </row>
    <row r="75">
      <c r="A75" s="1">
        <v>73</v>
      </c>
      <c r="B75" s="35" t="str">
        <v>赵文珲</v>
      </c>
      <c r="C75" s="55" t="str">
        <v>TV1N1619903718652444672</v>
      </c>
      <c r="D75" s="5" t="str">
        <v>中国</v>
      </c>
      <c r="E75" s="5" t="str">
        <v>北京</v>
      </c>
      <c r="F75" s="5" t="str">
        <v>美国</v>
      </c>
      <c r="G75" s="5" t="str">
        <v>商务</v>
      </c>
      <c r="H75" s="5" t="str">
        <v>已预约</v>
      </c>
      <c r="I75" s="34">
        <v>0</v>
      </c>
      <c r="L75" s="34">
        <v>0</v>
      </c>
      <c r="M75" s="34">
        <v>1500</v>
      </c>
      <c r="N75" s="5" t="str">
        <v>加急</v>
      </c>
      <c r="P75" s="34">
        <v>900</v>
      </c>
      <c r="R75" s="2">
        <f>M75*1.06</f>
      </c>
      <c r="S75" s="2">
        <f>I75+L75+R75</f>
      </c>
      <c r="T75" s="2">
        <f>I75+(L75+R75)*1.06</f>
      </c>
      <c r="U75" s="2">
        <f>(R75+L75)*0.06</f>
      </c>
      <c r="V75" s="2">
        <f>T75-U75</f>
      </c>
      <c r="W75" s="1">
        <f>I75</f>
      </c>
      <c r="X75" s="2">
        <f>(R75+L75)*1.06</f>
      </c>
      <c r="Y75" s="2">
        <f>P75</f>
      </c>
      <c r="Z75" s="34">
        <v>0</v>
      </c>
      <c r="AA75" s="2">
        <f>(L75+R75)-Y75-Z75</f>
      </c>
      <c r="AB75" s="2">
        <f>AA75/2</f>
      </c>
      <c r="AC75" s="2">
        <f>AA75/2</f>
      </c>
    </row>
    <row r="76">
      <c r="A76" s="1">
        <v>74</v>
      </c>
      <c r="B76" s="35" t="str">
        <v>陈海伦</v>
      </c>
      <c r="C76" s="55" t="str">
        <v>TV1N1611299030599983104</v>
      </c>
      <c r="D76" s="5" t="str">
        <v>中国</v>
      </c>
      <c r="E76" s="5" t="str">
        <v>北京</v>
      </c>
      <c r="F76" s="5" t="str">
        <v>美国</v>
      </c>
      <c r="G76" s="5" t="str">
        <v>商务</v>
      </c>
      <c r="H76" s="5" t="str">
        <v>已预约</v>
      </c>
      <c r="I76" s="34">
        <v>0</v>
      </c>
      <c r="L76" s="34">
        <v>0</v>
      </c>
      <c r="M76" s="34">
        <v>1500</v>
      </c>
      <c r="N76" s="5" t="str">
        <v>加急</v>
      </c>
      <c r="P76" s="34">
        <v>900</v>
      </c>
      <c r="R76" s="2">
        <f>M76*1.06</f>
      </c>
      <c r="S76" s="2">
        <f>I76+L76+R76</f>
      </c>
      <c r="T76" s="2">
        <f>I76+(L76+R76)*1.06</f>
      </c>
      <c r="U76" s="2">
        <f>(R76+L76)*0.06</f>
      </c>
      <c r="V76" s="2">
        <f>T76-U76</f>
      </c>
      <c r="W76" s="1">
        <f>I76</f>
      </c>
      <c r="X76" s="2">
        <f>(R76+L76)*1.06</f>
      </c>
      <c r="Y76" s="2">
        <f>P76</f>
      </c>
      <c r="Z76" s="34">
        <v>0</v>
      </c>
      <c r="AA76" s="2">
        <f>(L76+R76)-Y76-Z76</f>
      </c>
      <c r="AB76" s="2">
        <f>AA76/2</f>
      </c>
      <c r="AC76" s="2">
        <f>AA76/2</f>
      </c>
    </row>
    <row customHeight="true" ht="19" r="77">
      <c r="A77" s="1">
        <v>75</v>
      </c>
      <c r="B77" s="35" t="str">
        <v>王燕雯</v>
      </c>
      <c r="C77" s="55" t="str">
        <v>TV1N1602517821131890688</v>
      </c>
      <c r="D77" s="5" t="str">
        <v>中国</v>
      </c>
      <c r="E77" s="5" t="str">
        <v>北京</v>
      </c>
      <c r="F77" s="5" t="str">
        <v>美国</v>
      </c>
      <c r="G77" s="5" t="str">
        <v>商务</v>
      </c>
      <c r="H77" s="5" t="str">
        <v>已预约</v>
      </c>
      <c r="I77" s="34">
        <v>1120</v>
      </c>
      <c r="L77" s="34">
        <v>300</v>
      </c>
      <c r="M77" s="34">
        <v>0</v>
      </c>
      <c r="N77" s="5"/>
      <c r="P77" s="34">
        <v>0</v>
      </c>
      <c r="R77" s="2">
        <f>M77*1.06</f>
      </c>
      <c r="S77" s="2">
        <f>I77+L77+R77</f>
      </c>
      <c r="T77" s="2">
        <f>I77+(L77+R77)*1.06</f>
      </c>
      <c r="U77" s="2">
        <f>(R77+L77)*0.06</f>
      </c>
      <c r="V77" s="2">
        <f>T77-U77</f>
      </c>
      <c r="W77" s="1">
        <f>I77</f>
      </c>
      <c r="X77" s="2">
        <f>(R77+L77)*1.06</f>
      </c>
      <c r="Y77" s="2">
        <f>P77</f>
      </c>
      <c r="Z77" s="34">
        <v>60</v>
      </c>
      <c r="AA77" s="2">
        <f>(L77+R77)-Y77-Z77</f>
      </c>
      <c r="AB77" s="2">
        <f>AA77/2</f>
      </c>
      <c r="AC77" s="2">
        <f>AA77/2</f>
      </c>
    </row>
    <row customHeight="true" ht="19" r="78">
      <c r="A78" s="1">
        <v>76</v>
      </c>
      <c r="B78" s="56" t="str">
        <v>罗杰（徐思杰）</v>
      </c>
      <c r="C78" s="55" t="str">
        <v>TV1N1614136998113161216</v>
      </c>
      <c r="D78" s="5" t="str">
        <v>中国</v>
      </c>
      <c r="E78" s="5" t="str">
        <v>北京</v>
      </c>
      <c r="F78" s="5" t="str">
        <v>美国</v>
      </c>
      <c r="G78" s="5" t="str">
        <v>商务</v>
      </c>
      <c r="H78" s="5" t="str">
        <v>已预约</v>
      </c>
      <c r="I78" s="34">
        <v>1120</v>
      </c>
      <c r="L78" s="34">
        <v>300</v>
      </c>
      <c r="M78" s="34">
        <v>0</v>
      </c>
      <c r="N78" s="5"/>
      <c r="P78" s="34">
        <v>0</v>
      </c>
      <c r="R78" s="2">
        <f>M78*1.06</f>
      </c>
      <c r="S78" s="2">
        <f>I78+L78+R78</f>
      </c>
      <c r="T78" s="2">
        <f>I78+(L78+R78)*1.06</f>
      </c>
      <c r="U78" s="2">
        <f>(R78+L78)*0.06</f>
      </c>
      <c r="V78" s="2">
        <f>T78-U78</f>
      </c>
      <c r="W78" s="1">
        <f>I78</f>
      </c>
      <c r="X78" s="2">
        <f>(R78+L78)*1.06</f>
      </c>
      <c r="Y78" s="2">
        <f>P78</f>
      </c>
      <c r="Z78" s="34">
        <v>60</v>
      </c>
      <c r="AA78" s="2">
        <f>(L78+R78)-Y78-Z78</f>
      </c>
      <c r="AB78" s="2">
        <f>AA78/2</f>
      </c>
      <c r="AC78" s="2">
        <f>AA78/2</f>
      </c>
    </row>
    <row customHeight="true" ht="19" r="79">
      <c r="A79" s="1">
        <v>77</v>
      </c>
      <c r="B79" s="56" t="str">
        <v>丛进东</v>
      </c>
      <c r="C79" s="55" t="str">
        <v>TV1N1619246776489639936</v>
      </c>
      <c r="D79" s="5" t="str">
        <v>中国</v>
      </c>
      <c r="E79" s="5" t="str">
        <v>北京</v>
      </c>
      <c r="F79" s="5" t="str">
        <v>美国</v>
      </c>
      <c r="G79" s="5" t="str">
        <v>商务</v>
      </c>
      <c r="H79" s="5" t="str">
        <v>已预约</v>
      </c>
      <c r="I79" s="34">
        <v>1120</v>
      </c>
      <c r="L79" s="34">
        <v>300</v>
      </c>
      <c r="M79" s="34">
        <v>0</v>
      </c>
      <c r="N79" s="5"/>
      <c r="P79" s="34">
        <v>0</v>
      </c>
      <c r="R79" s="2">
        <f>M79*1.06</f>
      </c>
      <c r="S79" s="2">
        <f>I79+L79+R79</f>
      </c>
      <c r="T79" s="2">
        <f>I79+(L79+R79)*1.06</f>
      </c>
      <c r="U79" s="2">
        <f>(R79+L79)*0.06</f>
      </c>
      <c r="V79" s="2">
        <f>T79-U79</f>
      </c>
      <c r="W79" s="1">
        <f>I79</f>
      </c>
      <c r="X79" s="2">
        <f>(R79+L79)*1.06</f>
      </c>
      <c r="Y79" s="2">
        <f>P79</f>
      </c>
      <c r="Z79" s="34">
        <v>60</v>
      </c>
      <c r="AA79" s="2">
        <f>(L79+R79)-Y79-Z79</f>
      </c>
      <c r="AB79" s="2">
        <f>AA79/2</f>
      </c>
      <c r="AC79" s="2">
        <f>AA79/2</f>
      </c>
    </row>
    <row customHeight="true" ht="19" r="80">
      <c r="A80" s="1">
        <v>78</v>
      </c>
      <c r="B80" s="56" t="str">
        <v>张晨瑞</v>
      </c>
      <c r="C80" s="55" t="str">
        <v>TV1N1592876774784909312</v>
      </c>
      <c r="D80" s="5" t="str">
        <v>中国</v>
      </c>
      <c r="E80" s="5" t="str">
        <v>北京</v>
      </c>
      <c r="F80" s="5" t="str">
        <v>美国</v>
      </c>
      <c r="G80" s="5" t="str">
        <v>商务</v>
      </c>
      <c r="H80" s="5" t="str">
        <v>已预约</v>
      </c>
      <c r="I80" s="34">
        <v>1120</v>
      </c>
      <c r="L80" s="34">
        <v>300</v>
      </c>
      <c r="M80" s="34">
        <v>0</v>
      </c>
      <c r="N80" s="5"/>
      <c r="P80" s="34">
        <v>0</v>
      </c>
      <c r="R80" s="2">
        <f>M80*1.06</f>
      </c>
      <c r="S80" s="2">
        <f>I80+L80+R80</f>
      </c>
      <c r="T80" s="2">
        <f>I80+(L80+R80)*1.06</f>
      </c>
      <c r="U80" s="2">
        <f>(R80+L80)*0.06</f>
      </c>
      <c r="V80" s="2">
        <f>T80-U80</f>
      </c>
      <c r="W80" s="1">
        <f>I80</f>
      </c>
      <c r="X80" s="2">
        <f>(R80+L80)*1.06</f>
      </c>
      <c r="Y80" s="2">
        <f>P80</f>
      </c>
      <c r="Z80" s="34">
        <v>60</v>
      </c>
      <c r="AA80" s="2">
        <f>(L80+R80)-Y80-Z80</f>
      </c>
      <c r="AB80" s="2">
        <f>AA80/2</f>
      </c>
      <c r="AC80" s="2">
        <f>AA80/2</f>
      </c>
    </row>
    <row customHeight="true" ht="19" r="81">
      <c r="A81" s="1">
        <v>79</v>
      </c>
      <c r="B81" s="56" t="str">
        <v>金佳晟</v>
      </c>
      <c r="C81" s="55" t="str">
        <v>TV1N1604764018928320512</v>
      </c>
      <c r="D81" s="5" t="str">
        <v>中国</v>
      </c>
      <c r="E81" s="5" t="str">
        <v>北京</v>
      </c>
      <c r="F81" s="5" t="str">
        <v>美国</v>
      </c>
      <c r="G81" s="5" t="str">
        <v>商务</v>
      </c>
      <c r="H81" s="5" t="str">
        <v>已预约</v>
      </c>
      <c r="I81" s="34">
        <v>1120</v>
      </c>
      <c r="L81" s="34">
        <v>300</v>
      </c>
      <c r="M81" s="34">
        <v>0</v>
      </c>
      <c r="N81" s="5"/>
      <c r="P81" s="34">
        <v>0</v>
      </c>
      <c r="R81" s="2">
        <f>M81*1.06</f>
      </c>
      <c r="S81" s="2">
        <f>I81+L81+R81</f>
      </c>
      <c r="T81" s="2">
        <f>I81+(L81+R81)*1.06</f>
      </c>
      <c r="U81" s="2">
        <f>(R81+L81)*0.06</f>
      </c>
      <c r="V81" s="2">
        <f>T81-U81</f>
      </c>
      <c r="W81" s="1">
        <f>I81</f>
      </c>
      <c r="X81" s="2">
        <f>(R81+L81)*1.06</f>
      </c>
      <c r="Y81" s="2">
        <f>P81</f>
      </c>
      <c r="Z81" s="34">
        <v>60</v>
      </c>
      <c r="AA81" s="2">
        <f>(L81+R81)-Y81-Z81</f>
      </c>
      <c r="AB81" s="2">
        <f>AA81/2</f>
      </c>
      <c r="AC81" s="2">
        <f>AA81/2</f>
      </c>
    </row>
    <row customHeight="true" ht="19" r="82">
      <c r="A82" s="1">
        <v>80</v>
      </c>
      <c r="B82" s="56" t="str">
        <v>岳可心</v>
      </c>
      <c r="C82" s="55" t="str">
        <v>TV1N1620382544129970176</v>
      </c>
      <c r="D82" s="5" t="str">
        <v>中国</v>
      </c>
      <c r="E82" s="5" t="str">
        <v>北京</v>
      </c>
      <c r="F82" s="5" t="str">
        <v>美国</v>
      </c>
      <c r="G82" s="5" t="str">
        <v>商务</v>
      </c>
      <c r="H82" s="5" t="str">
        <v>已预约</v>
      </c>
      <c r="I82" s="34">
        <v>1120</v>
      </c>
      <c r="L82" s="34">
        <v>300</v>
      </c>
      <c r="M82" s="34">
        <v>0</v>
      </c>
      <c r="N82" s="5"/>
      <c r="P82" s="34">
        <v>0</v>
      </c>
      <c r="R82" s="2">
        <f>M82*1.06</f>
      </c>
      <c r="S82" s="2">
        <f>I82+L82+R82</f>
      </c>
      <c r="T82" s="2">
        <f>I82+(L82+R82)*1.06</f>
      </c>
      <c r="U82" s="2">
        <f>(R82+L82)*0.06</f>
      </c>
      <c r="V82" s="2">
        <f>T82-U82</f>
      </c>
      <c r="W82" s="1">
        <f>I82</f>
      </c>
      <c r="X82" s="2">
        <f>(R82+L82)*1.06</f>
      </c>
      <c r="Y82" s="2">
        <f>P82</f>
      </c>
      <c r="Z82" s="34">
        <v>60</v>
      </c>
      <c r="AA82" s="2">
        <f>(L82+R82)-Y82-Z82</f>
      </c>
      <c r="AB82" s="2">
        <f>AA82/2</f>
      </c>
      <c r="AC82" s="2">
        <f>AA82/2</f>
      </c>
    </row>
    <row customHeight="true" ht="19" r="83">
      <c r="A83" s="1">
        <v>81</v>
      </c>
      <c r="B83" s="56" t="str">
        <v>郑晓</v>
      </c>
      <c r="C83" s="55" t="str">
        <v>TV1N1614825149039210496</v>
      </c>
      <c r="D83" s="5" t="str">
        <v>中国</v>
      </c>
      <c r="E83" s="5" t="str">
        <v>北京</v>
      </c>
      <c r="F83" s="5" t="str">
        <v>美国</v>
      </c>
      <c r="G83" s="5" t="str">
        <v>商务</v>
      </c>
      <c r="H83" s="5" t="str">
        <v>已预约</v>
      </c>
      <c r="I83" s="34">
        <v>1120</v>
      </c>
      <c r="L83" s="34">
        <v>300</v>
      </c>
      <c r="M83" s="34">
        <v>0</v>
      </c>
      <c r="N83" s="5"/>
      <c r="P83" s="34">
        <v>0</v>
      </c>
      <c r="R83" s="2">
        <f>M83*1.06</f>
      </c>
      <c r="S83" s="2">
        <f>I83+L83+R83</f>
      </c>
      <c r="T83" s="2">
        <f>I83+(L83+R83)*1.06</f>
      </c>
      <c r="U83" s="2">
        <f>(R83+L83)*0.06</f>
      </c>
      <c r="V83" s="2">
        <f>T83-U83</f>
      </c>
      <c r="W83" s="1">
        <f>I83</f>
      </c>
      <c r="X83" s="2">
        <f>(R83+L83)*1.06</f>
      </c>
      <c r="Y83" s="2">
        <f>P83</f>
      </c>
      <c r="Z83" s="34">
        <v>60</v>
      </c>
      <c r="AA83" s="2">
        <f>(L83+R83)-Y83-Z83</f>
      </c>
      <c r="AB83" s="2">
        <f>AA83/2</f>
      </c>
      <c r="AC83" s="2">
        <f>AA83/2</f>
      </c>
    </row>
    <row customHeight="true" ht="19" r="84">
      <c r="A84" s="1">
        <v>82</v>
      </c>
      <c r="B84" s="56" t="str">
        <v>张超</v>
      </c>
      <c r="C84" s="55" t="str">
        <v>TV1N1620056085855252480</v>
      </c>
      <c r="D84" s="5" t="str">
        <v>中国</v>
      </c>
      <c r="E84" s="5" t="str">
        <v>北京</v>
      </c>
      <c r="F84" s="5" t="str">
        <v>美国</v>
      </c>
      <c r="G84" s="5" t="str">
        <v>商务</v>
      </c>
      <c r="H84" s="5" t="str">
        <v>已预约</v>
      </c>
      <c r="I84" s="34">
        <v>1120</v>
      </c>
      <c r="L84" s="34">
        <v>300</v>
      </c>
      <c r="M84" s="34">
        <v>0</v>
      </c>
      <c r="N84" s="5"/>
      <c r="P84" s="34">
        <v>0</v>
      </c>
      <c r="R84" s="2">
        <f>M84*1.06</f>
      </c>
      <c r="S84" s="2">
        <f>I84+L84+R84</f>
      </c>
      <c r="T84" s="2">
        <f>I84+(L84+R84)*1.06</f>
      </c>
      <c r="U84" s="2">
        <f>(R84+L84)*0.06</f>
      </c>
      <c r="V84" s="2">
        <f>T84-U84</f>
      </c>
      <c r="W84" s="1">
        <f>I84</f>
      </c>
      <c r="X84" s="2">
        <f>(R84+L84)*1.06</f>
      </c>
      <c r="Y84" s="2">
        <f>P84</f>
      </c>
      <c r="Z84" s="34">
        <v>60</v>
      </c>
      <c r="AA84" s="2">
        <f>(L84+R84)-Y84-Z84</f>
      </c>
      <c r="AB84" s="2">
        <f>AA84/2</f>
      </c>
      <c r="AC84" s="2">
        <f>AA84/2</f>
      </c>
    </row>
    <row customHeight="true" ht="19" r="85">
      <c r="A85" s="1">
        <v>83</v>
      </c>
      <c r="B85" s="56" t="str">
        <v>熊欣</v>
      </c>
      <c r="C85" s="55" t="str">
        <v>TV1N1614864778815672320</v>
      </c>
      <c r="D85" s="5" t="str">
        <v>中国</v>
      </c>
      <c r="E85" s="5" t="str">
        <v>北京</v>
      </c>
      <c r="F85" s="5" t="str">
        <v>美国</v>
      </c>
      <c r="G85" s="5" t="str">
        <v>商务</v>
      </c>
      <c r="H85" s="5" t="str">
        <v>已预约</v>
      </c>
      <c r="I85" s="34">
        <v>1120</v>
      </c>
      <c r="L85" s="34">
        <v>300</v>
      </c>
      <c r="M85" s="34">
        <v>0</v>
      </c>
      <c r="N85" s="5"/>
      <c r="P85" s="34">
        <v>0</v>
      </c>
      <c r="R85" s="2">
        <f>M85*1.06</f>
      </c>
      <c r="S85" s="2">
        <f>I85+L85+R85</f>
      </c>
      <c r="T85" s="2">
        <f>I85+(L85+R85)*1.06</f>
      </c>
      <c r="U85" s="2">
        <f>(R85+L85)*0.06</f>
      </c>
      <c r="V85" s="2">
        <f>T85-U85</f>
      </c>
      <c r="W85" s="1">
        <f>I85</f>
      </c>
      <c r="X85" s="2">
        <f>(R85+L85)*1.06</f>
      </c>
      <c r="Y85" s="2">
        <f>P85</f>
      </c>
      <c r="Z85" s="34">
        <v>60</v>
      </c>
      <c r="AA85" s="2">
        <f>(L85+R85)-Y85-Z85</f>
      </c>
      <c r="AB85" s="2">
        <f>AA85/2</f>
      </c>
      <c r="AC85" s="2">
        <f>AA85/2</f>
      </c>
    </row>
    <row customHeight="true" ht="19" r="86">
      <c r="A86" s="1">
        <v>84</v>
      </c>
      <c r="B86" s="56" t="str">
        <v>孙若旸</v>
      </c>
      <c r="C86" s="55" t="str">
        <v>TV1N1615950506698215424</v>
      </c>
      <c r="D86" s="5" t="str">
        <v>中国</v>
      </c>
      <c r="E86" s="5" t="str">
        <v>北京</v>
      </c>
      <c r="F86" s="5" t="str">
        <v>美国</v>
      </c>
      <c r="G86" s="5" t="str">
        <v>商务</v>
      </c>
      <c r="H86" s="5" t="str">
        <v>已预约</v>
      </c>
      <c r="I86" s="34">
        <v>1120</v>
      </c>
      <c r="L86" s="34">
        <v>300</v>
      </c>
      <c r="M86" s="34">
        <v>0</v>
      </c>
      <c r="N86" s="5"/>
      <c r="P86" s="34">
        <v>0</v>
      </c>
      <c r="R86" s="2">
        <f>M86*1.06</f>
      </c>
      <c r="S86" s="2">
        <f>I86+L86+R86</f>
      </c>
      <c r="T86" s="2">
        <f>I86+(L86+R86)*1.06</f>
      </c>
      <c r="U86" s="2">
        <f>(R86+L86)*0.06</f>
      </c>
      <c r="V86" s="2">
        <f>T86-U86</f>
      </c>
      <c r="W86" s="1">
        <f>I86</f>
      </c>
      <c r="X86" s="2">
        <f>(R86+L86)*1.06</f>
      </c>
      <c r="Y86" s="2">
        <f>P86</f>
      </c>
      <c r="Z86" s="34">
        <v>60</v>
      </c>
      <c r="AA86" s="2">
        <f>(L86+R86)-Y86-Z86</f>
      </c>
      <c r="AB86" s="2">
        <f>AA86/2</f>
      </c>
      <c r="AC86" s="2">
        <f>AA86/2</f>
      </c>
    </row>
    <row customHeight="true" ht="19" r="87">
      <c r="A87" s="1">
        <v>85</v>
      </c>
      <c r="B87" s="56" t="str">
        <v>曹飞</v>
      </c>
      <c r="C87" s="55" t="str">
        <v>TV1N1615181151882178560</v>
      </c>
      <c r="D87" s="5" t="str">
        <v>中国</v>
      </c>
      <c r="E87" s="5" t="str">
        <v>北京</v>
      </c>
      <c r="F87" s="5" t="str">
        <v>美国</v>
      </c>
      <c r="G87" s="5" t="str">
        <v>商务</v>
      </c>
      <c r="H87" s="5" t="str">
        <v>已预约</v>
      </c>
      <c r="I87" s="34">
        <v>1120</v>
      </c>
      <c r="L87" s="34">
        <v>300</v>
      </c>
      <c r="M87" s="34">
        <v>0</v>
      </c>
      <c r="N87" s="5"/>
      <c r="P87" s="34">
        <v>0</v>
      </c>
      <c r="R87" s="2">
        <f>M87*1.06</f>
      </c>
      <c r="S87" s="2">
        <f>I87+L87+R87</f>
      </c>
      <c r="T87" s="2">
        <f>I87+(L87+R87)*1.06</f>
      </c>
      <c r="U87" s="2">
        <f>(R87+L87)*0.06</f>
      </c>
      <c r="V87" s="2">
        <f>T87-U87</f>
      </c>
      <c r="W87" s="1">
        <f>I87</f>
      </c>
      <c r="X87" s="2">
        <f>(R87+L87)*1.06</f>
      </c>
      <c r="Y87" s="2">
        <f>P87</f>
      </c>
      <c r="Z87" s="34">
        <v>60</v>
      </c>
      <c r="AA87" s="2">
        <f>(L87+R87)-Y87-Z87</f>
      </c>
      <c r="AB87" s="2">
        <f>AA87/2</f>
      </c>
      <c r="AC87" s="2">
        <f>AA87/2</f>
      </c>
    </row>
    <row customHeight="true" ht="19" r="88">
      <c r="A88" s="1">
        <v>86</v>
      </c>
      <c r="B88" s="56" t="str">
        <v>李航</v>
      </c>
      <c r="C88" s="55" t="str">
        <v>TV1N1610904408878989312</v>
      </c>
      <c r="D88" s="5" t="str">
        <v>中国</v>
      </c>
      <c r="E88" s="5" t="str">
        <v>北京</v>
      </c>
      <c r="F88" s="5" t="str">
        <v>美国</v>
      </c>
      <c r="G88" s="5" t="str">
        <v>商务</v>
      </c>
      <c r="H88" s="5" t="str">
        <v>已预约</v>
      </c>
      <c r="I88" s="34">
        <v>1120</v>
      </c>
      <c r="L88" s="34">
        <v>300</v>
      </c>
      <c r="M88" s="34">
        <v>1500</v>
      </c>
      <c r="N88" s="5" t="str">
        <v>加急</v>
      </c>
      <c r="P88" s="34">
        <v>900</v>
      </c>
      <c r="R88" s="2">
        <f>M88*1.06</f>
      </c>
      <c r="S88" s="2">
        <f>I88+L88+R88</f>
      </c>
      <c r="T88" s="2">
        <f>I88+(L88+R88)*1.06</f>
      </c>
      <c r="U88" s="2">
        <f>(R88+L88)*0.06</f>
      </c>
      <c r="V88" s="2">
        <f>T88-U88</f>
      </c>
      <c r="W88" s="1">
        <f>I88</f>
      </c>
      <c r="X88" s="2">
        <f>(R88+L88)*1.06</f>
      </c>
      <c r="Y88" s="2">
        <f>P88</f>
      </c>
      <c r="Z88" s="34">
        <v>60</v>
      </c>
      <c r="AA88" s="2">
        <f>(L88+R88)-Y88-Z88</f>
      </c>
      <c r="AB88" s="2">
        <f>AA88/2</f>
      </c>
      <c r="AC88" s="2">
        <f>AA88/2</f>
      </c>
    </row>
    <row customHeight="true" ht="19" r="89">
      <c r="A89" s="1">
        <v>87</v>
      </c>
      <c r="B89" s="56" t="str">
        <v>赵坤</v>
      </c>
      <c r="C89" s="55" t="str">
        <v>TV1N1619904138984624128</v>
      </c>
      <c r="D89" s="5" t="str">
        <v>中国</v>
      </c>
      <c r="E89" s="5" t="str">
        <v>北京</v>
      </c>
      <c r="F89" s="5" t="str">
        <v>美国</v>
      </c>
      <c r="G89" s="5" t="str">
        <v>商务</v>
      </c>
      <c r="H89" s="5" t="str">
        <v>已预约</v>
      </c>
      <c r="I89" s="34">
        <v>1120</v>
      </c>
      <c r="L89" s="34">
        <v>300</v>
      </c>
      <c r="M89" s="34">
        <v>0</v>
      </c>
      <c r="N89" s="5"/>
      <c r="P89" s="34">
        <v>0</v>
      </c>
      <c r="R89" s="2">
        <f>M89*1.06</f>
      </c>
      <c r="S89" s="2">
        <f>I89+L89+R89</f>
      </c>
      <c r="T89" s="2">
        <f>I89+(L89+R89)*1.06</f>
      </c>
      <c r="U89" s="2">
        <f>(R89+L89)*0.06</f>
      </c>
      <c r="V89" s="2">
        <f>T89-U89</f>
      </c>
      <c r="W89" s="1">
        <f>I89</f>
      </c>
      <c r="X89" s="2">
        <f>(R89+L89)*1.06</f>
      </c>
      <c r="Y89" s="2">
        <f>P89</f>
      </c>
      <c r="Z89" s="34">
        <v>60</v>
      </c>
      <c r="AA89" s="2">
        <f>(L89+R89)-Y89-Z89</f>
      </c>
      <c r="AB89" s="2">
        <f>AA89/2</f>
      </c>
      <c r="AC89" s="2">
        <f>AA89/2</f>
      </c>
    </row>
    <row customHeight="true" ht="19" r="90">
      <c r="A90" s="1">
        <v>88</v>
      </c>
      <c r="B90" s="56" t="str">
        <v>裴建立</v>
      </c>
      <c r="C90" s="55" t="str">
        <v>TV1N1619625908499165184</v>
      </c>
      <c r="D90" s="5" t="str">
        <v>中国</v>
      </c>
      <c r="E90" s="5" t="str">
        <v>北京</v>
      </c>
      <c r="F90" s="5" t="str">
        <v>美国</v>
      </c>
      <c r="G90" s="5" t="str">
        <v>商务</v>
      </c>
      <c r="H90" s="5" t="str">
        <v>已预约</v>
      </c>
      <c r="I90" s="34">
        <v>1120</v>
      </c>
      <c r="L90" s="34">
        <v>300</v>
      </c>
      <c r="M90" s="34">
        <v>0</v>
      </c>
      <c r="N90" s="5"/>
      <c r="P90" s="34">
        <v>0</v>
      </c>
      <c r="R90" s="2">
        <f>M90*1.06</f>
      </c>
      <c r="S90" s="2">
        <f>I90+L90+R90</f>
      </c>
      <c r="T90" s="2">
        <f>I90+(L90+R90)*1.06</f>
      </c>
      <c r="U90" s="2">
        <f>(R90+L90)*0.06</f>
      </c>
      <c r="V90" s="2">
        <f>T90-U90</f>
      </c>
      <c r="W90" s="1">
        <f>I90</f>
      </c>
      <c r="X90" s="2">
        <f>(R90+L90)*1.06</f>
      </c>
      <c r="Y90" s="2">
        <f>P90</f>
      </c>
      <c r="Z90" s="34">
        <v>60</v>
      </c>
      <c r="AA90" s="2">
        <f>(L90+R90)-Y90-Z90</f>
      </c>
      <c r="AB90" s="2">
        <f>AA90/2</f>
      </c>
      <c r="AC90" s="2">
        <f>AA90/2</f>
      </c>
    </row>
    <row customHeight="true" ht="19" r="91">
      <c r="A91" s="1">
        <v>89</v>
      </c>
      <c r="B91" s="56" t="str">
        <v>黄若</v>
      </c>
      <c r="C91" s="55" t="str">
        <v>TV1N1619998997737127936</v>
      </c>
      <c r="D91" s="5" t="str">
        <v>中国</v>
      </c>
      <c r="E91" s="5" t="str">
        <v>北京</v>
      </c>
      <c r="F91" s="5" t="str">
        <v>美国</v>
      </c>
      <c r="G91" s="5" t="str">
        <v>商务</v>
      </c>
      <c r="H91" s="5" t="str">
        <v>已预约</v>
      </c>
      <c r="I91" s="34">
        <v>1120</v>
      </c>
      <c r="L91" s="34">
        <v>300</v>
      </c>
      <c r="M91" s="34">
        <v>0</v>
      </c>
      <c r="N91" s="5"/>
      <c r="P91" s="34">
        <v>0</v>
      </c>
      <c r="R91" s="2">
        <f>M91*1.06</f>
      </c>
      <c r="S91" s="2">
        <f>I91+L91+R91</f>
      </c>
      <c r="T91" s="2">
        <f>I91+(L91+R91)*1.06</f>
      </c>
      <c r="U91" s="2">
        <f>(R91+L91)*0.06</f>
      </c>
      <c r="V91" s="2">
        <f>T91-U91</f>
      </c>
      <c r="W91" s="1">
        <f>I91</f>
      </c>
      <c r="X91" s="2">
        <f>(R91+L91)*1.06</f>
      </c>
      <c r="Y91" s="2">
        <f>P91</f>
      </c>
      <c r="Z91" s="34">
        <v>60</v>
      </c>
      <c r="AA91" s="2">
        <f>(L91+R91)-Y91-Z91</f>
      </c>
      <c r="AB91" s="2">
        <f>AA91/2</f>
      </c>
      <c r="AC91" s="2">
        <f>AA91/2</f>
      </c>
    </row>
    <row customHeight="true" ht="19" r="92">
      <c r="A92" s="1">
        <v>90</v>
      </c>
      <c r="B92" s="35" t="str">
        <v>李佳璇</v>
      </c>
      <c r="C92" s="55" t="str">
        <v>TV1N1613814319799545856</v>
      </c>
      <c r="D92" s="5" t="str">
        <v>中国</v>
      </c>
      <c r="E92" s="5" t="str">
        <v>北京</v>
      </c>
      <c r="F92" s="5" t="str">
        <v>美国</v>
      </c>
      <c r="G92" s="5" t="str">
        <v>商务</v>
      </c>
      <c r="H92" s="5" t="str">
        <v>已预约</v>
      </c>
      <c r="I92" s="34">
        <v>1120</v>
      </c>
      <c r="L92" s="34">
        <v>300</v>
      </c>
      <c r="M92" s="34">
        <v>0</v>
      </c>
      <c r="N92" s="5"/>
      <c r="P92" s="34">
        <v>0</v>
      </c>
      <c r="R92" s="2">
        <f>M92*1.06</f>
      </c>
      <c r="S92" s="2">
        <f>I92+L92+R92</f>
      </c>
      <c r="T92" s="2">
        <f>I92+(L92+R92)*1.06</f>
      </c>
      <c r="U92" s="2">
        <f>(R92+L92)*0.06</f>
      </c>
      <c r="V92" s="2">
        <f>T92-U92</f>
      </c>
      <c r="W92" s="1">
        <f>I92</f>
      </c>
      <c r="X92" s="2">
        <f>(R92+L92)*1.06</f>
      </c>
      <c r="Y92" s="2">
        <f>P92</f>
      </c>
      <c r="Z92" s="34">
        <v>60</v>
      </c>
      <c r="AA92" s="2">
        <f>(L92+R92)-Y92-Z92</f>
      </c>
      <c r="AB92" s="2">
        <f>AA92/2</f>
      </c>
      <c r="AC92" s="2">
        <f>AA92/2</f>
      </c>
    </row>
    <row customHeight="true" ht="19" r="93">
      <c r="A93" s="1">
        <v>91</v>
      </c>
      <c r="B93" s="35" t="str">
        <v>石文涛</v>
      </c>
      <c r="C93" s="55" t="str">
        <v>TV1N1602517821131890688</v>
      </c>
      <c r="D93" s="5" t="str">
        <v>中国</v>
      </c>
      <c r="E93" s="5" t="str">
        <v>北京</v>
      </c>
      <c r="F93" s="5" t="str">
        <v>美国</v>
      </c>
      <c r="G93" s="5" t="str">
        <v>商务</v>
      </c>
      <c r="H93" s="5" t="str">
        <v>已预约</v>
      </c>
      <c r="I93" s="34">
        <v>1120</v>
      </c>
      <c r="L93" s="34">
        <v>300</v>
      </c>
      <c r="M93" s="34">
        <v>0</v>
      </c>
      <c r="N93" s="5"/>
      <c r="P93" s="34">
        <v>0</v>
      </c>
      <c r="R93" s="2">
        <f>M93*1.06</f>
      </c>
      <c r="S93" s="2">
        <f>I93+L93+R93</f>
      </c>
      <c r="T93" s="2">
        <f>I93+(L93+R93)*1.06</f>
      </c>
      <c r="U93" s="2">
        <f>(R93+L93)*0.06</f>
      </c>
      <c r="V93" s="2">
        <f>T93-U93</f>
      </c>
      <c r="W93" s="1">
        <f>I93</f>
      </c>
      <c r="X93" s="2">
        <f>(R93+L93)*1.06</f>
      </c>
      <c r="Y93" s="2">
        <f>P93</f>
      </c>
      <c r="Z93" s="34">
        <v>60</v>
      </c>
      <c r="AA93" s="2">
        <f>(L93+R93)-Y93-Z93</f>
      </c>
      <c r="AB93" s="2">
        <f>AA93/2</f>
      </c>
      <c r="AC93" s="2">
        <f>AA93/2</f>
      </c>
    </row>
    <row customHeight="true" ht="19" r="94">
      <c r="A94" s="1">
        <v>92</v>
      </c>
      <c r="B94" s="35" t="str">
        <v>韩治民</v>
      </c>
      <c r="C94" s="55" t="str">
        <v>TV1N1602517821131890688</v>
      </c>
      <c r="D94" s="5" t="str">
        <v>中国</v>
      </c>
      <c r="E94" s="5" t="str">
        <v>北京</v>
      </c>
      <c r="F94" s="5" t="str">
        <v>美国</v>
      </c>
      <c r="G94" s="5" t="str">
        <v>商务</v>
      </c>
      <c r="H94" s="5" t="str">
        <v>已预约</v>
      </c>
      <c r="I94" s="34">
        <v>1120</v>
      </c>
      <c r="L94" s="34">
        <v>300</v>
      </c>
      <c r="M94" s="34">
        <v>0</v>
      </c>
      <c r="N94" s="5"/>
      <c r="P94" s="34">
        <v>0</v>
      </c>
      <c r="R94" s="2">
        <f>M94*1.06</f>
      </c>
      <c r="S94" s="2">
        <f>I94+L94+R94</f>
      </c>
      <c r="T94" s="2">
        <f>I94+(L94+R94)*1.06</f>
      </c>
      <c r="U94" s="2">
        <f>(R94+L94)*0.06</f>
      </c>
      <c r="V94" s="2">
        <f>T94-U94</f>
      </c>
      <c r="W94" s="1">
        <f>I94</f>
      </c>
      <c r="X94" s="2">
        <f>(R94+L94)*1.06</f>
      </c>
      <c r="Y94" s="2">
        <f>P94</f>
      </c>
      <c r="Z94" s="34">
        <v>60</v>
      </c>
      <c r="AA94" s="2">
        <f>(L94+R94)-Y94-Z94</f>
      </c>
      <c r="AB94" s="2">
        <f>AA94/2</f>
      </c>
      <c r="AC94" s="2">
        <f>AA94/2</f>
      </c>
    </row>
    <row r="95">
      <c r="A95" s="1">
        <v>93</v>
      </c>
      <c r="B95" s="35" t="str">
        <v>戴毓萱</v>
      </c>
      <c r="C95" s="55" t="str">
        <v>TV1N1611350268804796416</v>
      </c>
      <c r="D95" s="5" t="str">
        <v>中国</v>
      </c>
      <c r="E95" s="5" t="str">
        <v>北京</v>
      </c>
      <c r="F95" s="5" t="str">
        <v>美国</v>
      </c>
      <c r="G95" s="5" t="str">
        <v>商务</v>
      </c>
      <c r="H95" s="5" t="str">
        <v>已预约</v>
      </c>
      <c r="I95" s="34">
        <v>1120</v>
      </c>
      <c r="L95" s="34">
        <v>300</v>
      </c>
      <c r="M95" s="34">
        <v>0</v>
      </c>
      <c r="N95" s="5"/>
      <c r="P95" s="34">
        <v>0</v>
      </c>
      <c r="R95" s="2">
        <f>M95*1.06</f>
      </c>
      <c r="S95" s="2">
        <f>I95+L95+R95</f>
      </c>
      <c r="T95" s="2">
        <f>I95+(L95+R95)*1.06</f>
      </c>
      <c r="U95" s="2">
        <f>(R95+L95)*0.06</f>
      </c>
      <c r="V95" s="2">
        <f>T95-U95</f>
      </c>
      <c r="W95" s="1">
        <f>I95</f>
      </c>
      <c r="X95" s="2">
        <f>(R95+L95)*1.06</f>
      </c>
      <c r="Y95" s="2">
        <f>P95</f>
      </c>
      <c r="Z95" s="34">
        <v>60</v>
      </c>
      <c r="AA95" s="2">
        <f>(L95+R95)-Y95-Z95</f>
      </c>
      <c r="AB95" s="2">
        <f>AA95/2</f>
      </c>
      <c r="AC95" s="2">
        <f>AA95/2</f>
      </c>
    </row>
    <row r="96">
      <c r="A96" s="1">
        <v>94</v>
      </c>
      <c r="B96" s="35" t="str">
        <v>田润亚</v>
      </c>
      <c r="C96" s="55" t="str">
        <v>TV1N1614840592374145024</v>
      </c>
      <c r="D96" s="5" t="str">
        <v>中国</v>
      </c>
      <c r="E96" s="5" t="str">
        <v>北京</v>
      </c>
      <c r="F96" s="5" t="str">
        <v>美国</v>
      </c>
      <c r="G96" s="5" t="str">
        <v>商务</v>
      </c>
      <c r="H96" s="5" t="str">
        <v>已预约</v>
      </c>
      <c r="I96" s="34">
        <v>1120</v>
      </c>
      <c r="L96" s="34">
        <v>300</v>
      </c>
      <c r="M96" s="34">
        <v>0</v>
      </c>
      <c r="N96" s="5"/>
      <c r="P96" s="34">
        <v>0</v>
      </c>
      <c r="R96" s="2">
        <f>M96*1.06</f>
      </c>
      <c r="S96" s="2">
        <f>I96+L96+R96</f>
      </c>
      <c r="T96" s="2">
        <f>I96+(L96+R96)*1.06</f>
      </c>
      <c r="U96" s="2">
        <f>(R96+L96)*0.06</f>
      </c>
      <c r="V96" s="2">
        <f>T96-U96</f>
      </c>
      <c r="W96" s="1">
        <f>I96</f>
      </c>
      <c r="X96" s="2">
        <f>(R96+L96)*1.06</f>
      </c>
      <c r="Y96" s="2">
        <f>P96</f>
      </c>
      <c r="Z96" s="34">
        <v>60</v>
      </c>
      <c r="AA96" s="2">
        <f>(L96+R96)-Y96-Z96</f>
      </c>
      <c r="AB96" s="2">
        <f>AA96/2</f>
      </c>
      <c r="AC96" s="2">
        <f>AA96/2</f>
      </c>
    </row>
    <row r="97">
      <c r="A97" s="1">
        <v>95</v>
      </c>
      <c r="B97" s="35" t="str">
        <v>曹欣杰</v>
      </c>
      <c r="C97" s="55" t="str">
        <v>TV1N1612727887580327936</v>
      </c>
      <c r="D97" s="5" t="str">
        <v>中国</v>
      </c>
      <c r="E97" s="5" t="str">
        <v>北京</v>
      </c>
      <c r="F97" s="5" t="str">
        <v>美国</v>
      </c>
      <c r="G97" s="5" t="str">
        <v>商务</v>
      </c>
      <c r="H97" s="5" t="str">
        <v>已预约</v>
      </c>
      <c r="I97" s="34">
        <v>1120</v>
      </c>
      <c r="L97" s="34">
        <v>300</v>
      </c>
      <c r="M97" s="34">
        <v>0</v>
      </c>
      <c r="N97" s="5"/>
      <c r="P97" s="34">
        <v>0</v>
      </c>
      <c r="R97" s="2">
        <f>M97*1.06</f>
      </c>
      <c r="S97" s="2">
        <f>I97+L97+R97</f>
      </c>
      <c r="T97" s="2">
        <f>I97+(L97+R97)*1.06</f>
      </c>
      <c r="U97" s="2">
        <f>(R97+L97)*0.06</f>
      </c>
      <c r="V97" s="2">
        <f>T97-U97</f>
      </c>
      <c r="W97" s="1">
        <f>I97</f>
      </c>
      <c r="X97" s="2">
        <f>(R97+L97)*1.06</f>
      </c>
      <c r="Y97" s="2">
        <f>P97</f>
      </c>
      <c r="Z97" s="34">
        <v>60</v>
      </c>
      <c r="AA97" s="2">
        <f>(L97+R97)-Y97-Z97</f>
      </c>
      <c r="AB97" s="2">
        <f>AA97/2</f>
      </c>
      <c r="AC97" s="2">
        <f>AA97/2</f>
      </c>
    </row>
    <row r="98">
      <c r="A98" s="1">
        <v>96</v>
      </c>
      <c r="B98" s="35" t="str">
        <v>孙明杰</v>
      </c>
      <c r="C98" s="55" t="str">
        <v>TV1N1619659328461713408</v>
      </c>
      <c r="D98" s="5" t="str">
        <v>中国</v>
      </c>
      <c r="E98" s="5" t="str">
        <v>北京</v>
      </c>
      <c r="F98" s="5" t="str">
        <v>美国</v>
      </c>
      <c r="G98" s="5" t="str">
        <v>商务</v>
      </c>
      <c r="H98" s="5" t="str">
        <v>已预约</v>
      </c>
      <c r="I98" s="34">
        <v>1120</v>
      </c>
      <c r="L98" s="34">
        <v>300</v>
      </c>
      <c r="M98" s="34">
        <v>0</v>
      </c>
      <c r="N98" s="5"/>
      <c r="P98" s="34">
        <v>0</v>
      </c>
      <c r="R98" s="2">
        <f>M98*1.06</f>
      </c>
      <c r="S98" s="2">
        <f>I98+L98+R98</f>
      </c>
      <c r="T98" s="2">
        <f>I98+(L98+R98)*1.06</f>
      </c>
      <c r="U98" s="2">
        <f>(R98+L98)*0.06</f>
      </c>
      <c r="V98" s="2">
        <f>T98-U98</f>
      </c>
      <c r="W98" s="1">
        <f>I98</f>
      </c>
      <c r="X98" s="2">
        <f>(R98+L98)*1.06</f>
      </c>
      <c r="Y98" s="2">
        <f>P98</f>
      </c>
      <c r="Z98" s="34">
        <v>60</v>
      </c>
      <c r="AA98" s="2">
        <f>(L98+R98)-Y98-Z98</f>
      </c>
      <c r="AB98" s="2">
        <f>AA98/2</f>
      </c>
      <c r="AC98" s="2">
        <f>AA98/2</f>
      </c>
    </row>
    <row r="99">
      <c r="A99" s="1">
        <v>97</v>
      </c>
      <c r="B99" s="35" t="str">
        <v>赵萌</v>
      </c>
      <c r="C99" s="55" t="str">
        <v>TV1N1614457864181141504</v>
      </c>
      <c r="D99" s="5" t="str">
        <v>中国</v>
      </c>
      <c r="E99" s="5" t="str">
        <v>北京</v>
      </c>
      <c r="F99" s="5" t="str">
        <v>美国</v>
      </c>
      <c r="G99" s="5" t="str">
        <v>商务</v>
      </c>
      <c r="H99" s="5" t="str">
        <v>已预约</v>
      </c>
      <c r="I99" s="34">
        <v>1120</v>
      </c>
      <c r="L99" s="34">
        <v>300</v>
      </c>
      <c r="M99" s="34">
        <v>0</v>
      </c>
      <c r="N99" s="5"/>
      <c r="P99" s="34">
        <v>0</v>
      </c>
      <c r="R99" s="2">
        <f>M99*1.06</f>
      </c>
      <c r="S99" s="2">
        <f>I99+L99+R99</f>
      </c>
      <c r="T99" s="2">
        <f>I99+(L99+R99)*1.06</f>
      </c>
      <c r="U99" s="2">
        <f>(R99+L99)*0.06</f>
      </c>
      <c r="V99" s="2">
        <f>T99-U99</f>
      </c>
      <c r="W99" s="1">
        <f>I99</f>
      </c>
      <c r="X99" s="2">
        <f>(R99+L99)*1.06</f>
      </c>
      <c r="Y99" s="2">
        <f>P99</f>
      </c>
      <c r="Z99" s="34">
        <v>60</v>
      </c>
      <c r="AA99" s="2">
        <f>(L99+R99)-Y99-Z99</f>
      </c>
      <c r="AB99" s="2">
        <f>AA99/2</f>
      </c>
      <c r="AC99" s="2">
        <f>AA99/2</f>
      </c>
    </row>
    <row r="100">
      <c r="A100" s="1">
        <v>98</v>
      </c>
      <c r="B100" s="35" t="str">
        <v>胡港辉</v>
      </c>
      <c r="C100" s="55" t="str">
        <v>TV1N1612662167328759808</v>
      </c>
      <c r="D100" s="5" t="str">
        <v>中国</v>
      </c>
      <c r="E100" s="5" t="str">
        <v>北京</v>
      </c>
      <c r="F100" s="5" t="str">
        <v>美国</v>
      </c>
      <c r="G100" s="5" t="str">
        <v>商务</v>
      </c>
      <c r="H100" s="5" t="str">
        <v>已预约</v>
      </c>
      <c r="I100" s="34">
        <v>1120</v>
      </c>
      <c r="L100" s="34">
        <v>300</v>
      </c>
      <c r="M100" s="34">
        <v>0</v>
      </c>
      <c r="N100" s="5"/>
      <c r="P100" s="34">
        <v>0</v>
      </c>
      <c r="R100" s="2">
        <f>M100*1.06</f>
      </c>
      <c r="S100" s="2">
        <f>I100+L100+R100</f>
      </c>
      <c r="T100" s="2">
        <f>I100+(L100+R100)*1.06</f>
      </c>
      <c r="U100" s="2">
        <f>(R100+L100)*0.06</f>
      </c>
      <c r="V100" s="2">
        <f>T100-U100</f>
      </c>
      <c r="W100" s="1">
        <f>I100</f>
      </c>
      <c r="X100" s="2">
        <f>(R100+L100)*1.06</f>
      </c>
      <c r="Y100" s="2">
        <f>P100</f>
      </c>
      <c r="Z100" s="34">
        <v>60</v>
      </c>
      <c r="AA100" s="2">
        <f>(L100+R100)-Y100-Z100</f>
      </c>
      <c r="AB100" s="2">
        <f>AA100/2</f>
      </c>
      <c r="AC100" s="2">
        <f>AA100/2</f>
      </c>
    </row>
    <row r="101">
      <c r="A101" s="1">
        <v>99</v>
      </c>
      <c r="B101" s="35" t="str">
        <v>潘辰</v>
      </c>
      <c r="C101" s="55" t="str">
        <v>TV1N1620000390925582336</v>
      </c>
      <c r="D101" s="5" t="str">
        <v>中国</v>
      </c>
      <c r="E101" s="5" t="str">
        <v>北京</v>
      </c>
      <c r="F101" s="5" t="str">
        <v>美国</v>
      </c>
      <c r="G101" s="5" t="str">
        <v>商务</v>
      </c>
      <c r="H101" s="5" t="str">
        <v>已预约</v>
      </c>
      <c r="I101" s="34">
        <v>1120</v>
      </c>
      <c r="L101" s="34">
        <v>300</v>
      </c>
      <c r="M101" s="34">
        <v>0</v>
      </c>
      <c r="N101" s="5"/>
      <c r="P101" s="34">
        <v>0</v>
      </c>
      <c r="R101" s="2">
        <f>M101*1.06</f>
      </c>
      <c r="S101" s="2">
        <f>I101+L101+R101</f>
      </c>
      <c r="T101" s="2">
        <f>I101+(L101+R101)*1.06</f>
      </c>
      <c r="U101" s="2">
        <f>(R101+L101)*0.06</f>
      </c>
      <c r="V101" s="2">
        <f>T101-U101</f>
      </c>
      <c r="W101" s="1">
        <f>I101</f>
      </c>
      <c r="X101" s="2">
        <f>(R101+L101)*1.06</f>
      </c>
      <c r="Y101" s="2">
        <f>P101</f>
      </c>
      <c r="Z101" s="34">
        <v>60</v>
      </c>
      <c r="AA101" s="2">
        <f>(L101+R101)-Y101-Z101</f>
      </c>
      <c r="AB101" s="2">
        <f>AA101/2</f>
      </c>
      <c r="AC101" s="2">
        <f>AA101/2</f>
      </c>
    </row>
    <row r="102">
      <c r="A102" s="1">
        <v>100</v>
      </c>
      <c r="B102" s="35" t="str">
        <v>丛铭</v>
      </c>
      <c r="C102" s="55" t="str">
        <v>TV1N1617349148071968768</v>
      </c>
      <c r="D102" s="5" t="str">
        <v>中国</v>
      </c>
      <c r="E102" s="5" t="str">
        <v>北京</v>
      </c>
      <c r="F102" s="5" t="str">
        <v>美国</v>
      </c>
      <c r="G102" s="5" t="str">
        <v>商务</v>
      </c>
      <c r="H102" s="5" t="str">
        <v>已预约</v>
      </c>
      <c r="I102" s="34">
        <v>1120</v>
      </c>
      <c r="K102" s="35"/>
      <c r="L102" s="34">
        <v>300</v>
      </c>
      <c r="M102" s="34">
        <v>0</v>
      </c>
      <c r="N102" s="5"/>
      <c r="P102" s="34">
        <v>0</v>
      </c>
      <c r="R102" s="2">
        <f>M102*1.06</f>
      </c>
      <c r="S102" s="2">
        <f>I102+L102+R102</f>
      </c>
      <c r="T102" s="2">
        <f>I102+(L102+R102)*1.06</f>
      </c>
      <c r="U102" s="2">
        <f>(R102+L102)*0.06</f>
      </c>
      <c r="V102" s="2">
        <f>T102-U102</f>
      </c>
      <c r="W102" s="1">
        <f>I102</f>
      </c>
      <c r="X102" s="2">
        <f>(R102+L102)*1.06</f>
      </c>
      <c r="Y102" s="2">
        <f>P102</f>
      </c>
      <c r="Z102" s="34">
        <v>60</v>
      </c>
      <c r="AA102" s="2">
        <f>(L102+R102)-Y102-Z102</f>
      </c>
      <c r="AB102" s="2">
        <f>AA102/2</f>
      </c>
      <c r="AC102" s="2">
        <f>AA102/2</f>
      </c>
    </row>
    <row r="103">
      <c r="A103" s="1">
        <v>101</v>
      </c>
      <c r="B103" s="56" t="str">
        <v>黄昊</v>
      </c>
      <c r="C103" s="55" t="str">
        <v>TV1N1619318793695961088</v>
      </c>
      <c r="D103" s="5" t="str">
        <v>中国</v>
      </c>
      <c r="E103" s="5" t="str">
        <v>北京</v>
      </c>
      <c r="F103" s="5" t="str">
        <v>美国</v>
      </c>
      <c r="G103" s="5" t="str">
        <v>商务</v>
      </c>
      <c r="H103" s="5" t="str">
        <v>已预约</v>
      </c>
      <c r="I103" s="34">
        <v>1120</v>
      </c>
      <c r="L103" s="34">
        <v>300</v>
      </c>
      <c r="M103" s="34">
        <v>0</v>
      </c>
      <c r="N103" s="5"/>
      <c r="P103" s="34">
        <v>0</v>
      </c>
      <c r="R103" s="2">
        <f>M103*1.06</f>
      </c>
      <c r="S103" s="2">
        <f>I103+L103+R103</f>
      </c>
      <c r="T103" s="2">
        <f>I103+(L103+R103)*1.06</f>
      </c>
      <c r="U103" s="2">
        <f>(R103+L103)*0.06</f>
      </c>
      <c r="V103" s="2">
        <f>T103-U103</f>
      </c>
      <c r="W103" s="1">
        <f>I103</f>
      </c>
      <c r="X103" s="2">
        <f>(R103+L103)*1.06</f>
      </c>
      <c r="Y103" s="2">
        <f>P103</f>
      </c>
      <c r="Z103" s="34">
        <v>60</v>
      </c>
      <c r="AA103" s="2">
        <f>(L103+R103)-Y103-Z103</f>
      </c>
      <c r="AB103" s="2">
        <f>AA103/2</f>
      </c>
      <c r="AC103" s="2">
        <f>AA103/2</f>
      </c>
    </row>
    <row r="104">
      <c r="A104" s="1">
        <v>102</v>
      </c>
      <c r="B104" s="56" t="str">
        <v>郭思滢</v>
      </c>
      <c r="C104" s="55" t="str">
        <v>TV1N1606117518883291136</v>
      </c>
      <c r="D104" s="5" t="str">
        <v>中国</v>
      </c>
      <c r="E104" s="5" t="str">
        <v>北京</v>
      </c>
      <c r="F104" s="5" t="str">
        <v>美国</v>
      </c>
      <c r="G104" s="5" t="str">
        <v>商务</v>
      </c>
      <c r="H104" s="5" t="str">
        <v>已预约</v>
      </c>
      <c r="I104" s="34">
        <v>1120</v>
      </c>
      <c r="L104" s="34">
        <v>300</v>
      </c>
      <c r="M104" s="34">
        <v>0</v>
      </c>
      <c r="N104" s="5"/>
      <c r="P104" s="34">
        <v>0</v>
      </c>
      <c r="R104" s="2">
        <f>M104*1.06</f>
      </c>
      <c r="S104" s="2">
        <f>I104+L104+R104</f>
      </c>
      <c r="T104" s="2">
        <f>I104+(L104+R104)*1.06</f>
      </c>
      <c r="U104" s="2">
        <f>(R104+L104)*0.06</f>
      </c>
      <c r="V104" s="2">
        <f>T104-U104</f>
      </c>
      <c r="W104" s="1">
        <f>I104</f>
      </c>
      <c r="X104" s="2">
        <f>(R104+L104)*1.06</f>
      </c>
      <c r="Y104" s="2">
        <f>P104</f>
      </c>
      <c r="Z104" s="34">
        <v>60</v>
      </c>
      <c r="AA104" s="2">
        <f>(L104+R104)-Y104-Z104</f>
      </c>
      <c r="AB104" s="2">
        <f>AA104/2</f>
      </c>
      <c r="AC104" s="2">
        <f>AA104/2</f>
      </c>
    </row>
    <row r="105">
      <c r="A105" s="1">
        <v>103</v>
      </c>
      <c r="B105" s="56" t="str">
        <v>赵桓</v>
      </c>
      <c r="C105" s="55" t="str">
        <v>TV1N1619585705000599552</v>
      </c>
      <c r="D105" s="5" t="str">
        <v>中国</v>
      </c>
      <c r="E105" s="5" t="str">
        <v>北京</v>
      </c>
      <c r="F105" s="5" t="str">
        <v>美国</v>
      </c>
      <c r="G105" s="5" t="str">
        <v>商务</v>
      </c>
      <c r="H105" s="5" t="str">
        <v>已预约</v>
      </c>
      <c r="I105" s="34">
        <v>1120</v>
      </c>
      <c r="L105" s="34">
        <v>300</v>
      </c>
      <c r="M105" s="34">
        <v>0</v>
      </c>
      <c r="N105" s="5"/>
      <c r="P105" s="34">
        <v>0</v>
      </c>
      <c r="R105" s="2">
        <f>M105*1.06</f>
      </c>
      <c r="S105" s="2">
        <f>I105+L105+R105</f>
      </c>
      <c r="T105" s="2">
        <f>I105+(L105+R105)*1.06</f>
      </c>
      <c r="U105" s="2">
        <f>(R105+L105)*0.06</f>
      </c>
      <c r="V105" s="2">
        <f>T105-U105</f>
      </c>
      <c r="W105" s="1">
        <f>I105</f>
      </c>
      <c r="X105" s="2">
        <f>(R105+L105)*1.06</f>
      </c>
      <c r="Y105" s="2">
        <f>P105</f>
      </c>
      <c r="Z105" s="34">
        <v>60</v>
      </c>
      <c r="AA105" s="2">
        <f>(L105+R105)-Y105-Z105</f>
      </c>
      <c r="AB105" s="2">
        <f>AA105/2</f>
      </c>
      <c r="AC105" s="2">
        <f>AA105/2</f>
      </c>
    </row>
    <row r="106">
      <c r="A106" s="1">
        <v>104</v>
      </c>
      <c r="B106" s="56" t="str">
        <v>刘星</v>
      </c>
      <c r="C106" s="55" t="str">
        <v>TV1N1619182119661879296</v>
      </c>
      <c r="D106" s="5" t="str">
        <v>中国</v>
      </c>
      <c r="E106" s="5" t="str">
        <v>北京</v>
      </c>
      <c r="F106" s="5" t="str">
        <v>美国</v>
      </c>
      <c r="G106" s="5" t="str">
        <v>商务</v>
      </c>
      <c r="H106" s="5" t="str">
        <v>已预约</v>
      </c>
      <c r="I106" s="34">
        <v>1120</v>
      </c>
      <c r="L106" s="34">
        <v>300</v>
      </c>
      <c r="M106" s="34">
        <v>0</v>
      </c>
      <c r="N106" s="5"/>
      <c r="P106" s="34">
        <v>0</v>
      </c>
      <c r="R106" s="2">
        <f>M106*1.06</f>
      </c>
      <c r="S106" s="2">
        <f>I106+L106+R106</f>
      </c>
      <c r="T106" s="2">
        <f>I106+(L106+R106)*1.06</f>
      </c>
      <c r="U106" s="2">
        <f>(R106+L106)*0.06</f>
      </c>
      <c r="V106" s="2">
        <f>T106-U106</f>
      </c>
      <c r="W106" s="1">
        <f>I106</f>
      </c>
      <c r="X106" s="2">
        <f>(R106+L106)*1.06</f>
      </c>
      <c r="Y106" s="2">
        <f>P106</f>
      </c>
      <c r="Z106" s="34">
        <v>60</v>
      </c>
      <c r="AA106" s="2">
        <f>(L106+R106)-Y106-Z106</f>
      </c>
      <c r="AB106" s="2">
        <f>AA106/2</f>
      </c>
      <c r="AC106" s="2">
        <f>AA106/2</f>
      </c>
    </row>
    <row r="107">
      <c r="A107" s="1">
        <v>105</v>
      </c>
      <c r="B107" s="56" t="str">
        <v>钱旭钢</v>
      </c>
      <c r="C107" s="55" t="str">
        <v>TV1N1610587460131631104</v>
      </c>
      <c r="D107" s="5" t="str">
        <v>中国</v>
      </c>
      <c r="E107" s="5" t="str">
        <v>北京</v>
      </c>
      <c r="F107" s="5" t="str">
        <v>美国</v>
      </c>
      <c r="G107" s="5" t="str">
        <v>商务</v>
      </c>
      <c r="H107" s="5" t="str">
        <v>已预约</v>
      </c>
      <c r="I107" s="34">
        <v>1120</v>
      </c>
      <c r="L107" s="34">
        <v>300</v>
      </c>
      <c r="M107" s="34">
        <v>0</v>
      </c>
      <c r="N107" s="5"/>
      <c r="P107" s="34">
        <v>0</v>
      </c>
      <c r="R107" s="2">
        <f>M107*1.06</f>
      </c>
      <c r="S107" s="2">
        <f>I107+L107+R107</f>
      </c>
      <c r="T107" s="2">
        <f>I107+(L107+R107)*1.06</f>
      </c>
      <c r="U107" s="2">
        <f>(R107+L107)*0.06</f>
      </c>
      <c r="V107" s="2">
        <f>T107-U107</f>
      </c>
      <c r="W107" s="1">
        <f>I107</f>
      </c>
      <c r="X107" s="2">
        <f>(R107+L107)*1.06</f>
      </c>
      <c r="Y107" s="2">
        <f>P107</f>
      </c>
      <c r="Z107" s="34">
        <v>60</v>
      </c>
      <c r="AA107" s="2">
        <f>(L107+R107)-Y107-Z107</f>
      </c>
      <c r="AB107" s="2">
        <f>AA107/2</f>
      </c>
      <c r="AC107" s="2">
        <f>AA107/2</f>
      </c>
    </row>
    <row r="108">
      <c r="A108" s="1">
        <v>106</v>
      </c>
      <c r="B108" s="56" t="str">
        <v>范媛清</v>
      </c>
      <c r="C108" s="55" t="str">
        <v>TV1N1613537709326258176</v>
      </c>
      <c r="D108" s="5" t="str">
        <v>中国</v>
      </c>
      <c r="E108" s="5" t="str">
        <v>北京</v>
      </c>
      <c r="F108" s="5" t="str">
        <v>美国</v>
      </c>
      <c r="G108" s="5" t="str">
        <v>商务</v>
      </c>
      <c r="H108" s="5" t="str">
        <v>已预约</v>
      </c>
      <c r="I108" s="34">
        <v>1120</v>
      </c>
      <c r="L108" s="34">
        <v>300</v>
      </c>
      <c r="M108" s="34">
        <v>0</v>
      </c>
      <c r="N108" s="5"/>
      <c r="P108" s="34">
        <v>0</v>
      </c>
      <c r="R108" s="2">
        <f>M108*1.06</f>
      </c>
      <c r="S108" s="2">
        <f>I108+L108+R108</f>
      </c>
      <c r="T108" s="2">
        <f>I108+(L108+R108)*1.06</f>
      </c>
      <c r="U108" s="2">
        <f>(R108+L108)*0.06</f>
      </c>
      <c r="V108" s="2">
        <f>T108-U108</f>
      </c>
      <c r="W108" s="1">
        <f>I108</f>
      </c>
      <c r="X108" s="2">
        <f>(R108+L108)*1.06</f>
      </c>
      <c r="Y108" s="2">
        <f>P108</f>
      </c>
      <c r="Z108" s="34">
        <v>60</v>
      </c>
      <c r="AA108" s="2">
        <f>(L108+R108)-Y108-Z108</f>
      </c>
      <c r="AB108" s="2">
        <f>AA108/2</f>
      </c>
      <c r="AC108" s="2">
        <f>AA108/2</f>
      </c>
    </row>
    <row r="109">
      <c r="A109" s="1">
        <v>107</v>
      </c>
      <c r="B109" s="56" t="str">
        <v>陈智Fabio</v>
      </c>
      <c r="C109" s="55" t="str">
        <v>TV1N1608766125428252672</v>
      </c>
      <c r="D109" s="5" t="str">
        <v>中国</v>
      </c>
      <c r="E109" s="5" t="str">
        <v>北京</v>
      </c>
      <c r="F109" s="5" t="str">
        <v>美国</v>
      </c>
      <c r="G109" s="5" t="str">
        <v>商务</v>
      </c>
      <c r="H109" s="5" t="str">
        <v>已预约</v>
      </c>
      <c r="I109" s="34">
        <v>1120</v>
      </c>
      <c r="L109" s="34">
        <v>300</v>
      </c>
      <c r="M109" s="34">
        <v>0</v>
      </c>
      <c r="N109" s="5"/>
      <c r="P109" s="34">
        <v>0</v>
      </c>
      <c r="R109" s="2">
        <f>M109*1.06</f>
      </c>
      <c r="S109" s="2">
        <f>I109+L109+R109</f>
      </c>
      <c r="T109" s="2">
        <f>I109+(L109+R109)*1.06</f>
      </c>
      <c r="U109" s="2">
        <f>(R109+L109)*0.06</f>
      </c>
      <c r="V109" s="2">
        <f>T109-U109</f>
      </c>
      <c r="W109" s="1">
        <f>I109</f>
      </c>
      <c r="X109" s="2">
        <f>(R109+L109)*1.06</f>
      </c>
      <c r="Y109" s="2">
        <f>P109</f>
      </c>
      <c r="Z109" s="34">
        <v>60</v>
      </c>
      <c r="AA109" s="2">
        <f>(L109+R109)-Y109-Z109</f>
      </c>
      <c r="AB109" s="2">
        <f>AA109/2</f>
      </c>
      <c r="AC109" s="2">
        <f>AA109/2</f>
      </c>
    </row>
    <row r="110">
      <c r="A110" s="1">
        <v>108</v>
      </c>
      <c r="B110" s="56" t="str">
        <v>马远丽</v>
      </c>
      <c r="C110" s="55" t="str">
        <v>TV1N1614873402971443200</v>
      </c>
      <c r="D110" s="5" t="str">
        <v>中国</v>
      </c>
      <c r="E110" s="5" t="str">
        <v>北京</v>
      </c>
      <c r="F110" s="5" t="str">
        <v>美国</v>
      </c>
      <c r="G110" s="5" t="str">
        <v>商务</v>
      </c>
      <c r="H110" s="5" t="str">
        <v>已预约</v>
      </c>
      <c r="I110" s="34">
        <v>1120</v>
      </c>
      <c r="L110" s="34">
        <v>300</v>
      </c>
      <c r="M110" s="34">
        <v>0</v>
      </c>
      <c r="N110" s="5"/>
      <c r="P110" s="34">
        <v>0</v>
      </c>
      <c r="R110" s="2">
        <f>M110*1.06</f>
      </c>
      <c r="S110" s="2">
        <f>I110+L110+R110</f>
      </c>
      <c r="T110" s="2">
        <f>I110+(L110+R110)*1.06</f>
      </c>
      <c r="U110" s="2">
        <f>(R110+L110)*0.06</f>
      </c>
      <c r="V110" s="2">
        <f>T110-U110</f>
      </c>
      <c r="W110" s="1">
        <f>I110</f>
      </c>
      <c r="X110" s="2">
        <f>(R110+L110)*1.06</f>
      </c>
      <c r="Y110" s="2">
        <f>P110</f>
      </c>
      <c r="Z110" s="34">
        <v>60</v>
      </c>
      <c r="AA110" s="2">
        <f>(L110+R110)-Y110-Z110</f>
      </c>
      <c r="AB110" s="2">
        <f>AA110/2</f>
      </c>
      <c r="AC110" s="2">
        <f>AA110/2</f>
      </c>
    </row>
    <row r="111">
      <c r="A111" s="1">
        <v>109</v>
      </c>
      <c r="B111" s="56" t="str">
        <v>王晓杰</v>
      </c>
      <c r="C111" s="55" t="str">
        <v>TV1N1610478466251558912</v>
      </c>
      <c r="D111" s="5" t="str">
        <v>中国</v>
      </c>
      <c r="E111" s="5" t="str">
        <v>北京</v>
      </c>
      <c r="F111" s="5" t="str">
        <v>美国</v>
      </c>
      <c r="G111" s="5" t="str">
        <v>商务</v>
      </c>
      <c r="H111" s="5" t="str">
        <v>已预约</v>
      </c>
      <c r="I111" s="34">
        <v>1120</v>
      </c>
      <c r="L111" s="34">
        <v>300</v>
      </c>
      <c r="M111" s="34">
        <v>0</v>
      </c>
      <c r="N111" s="5"/>
      <c r="P111" s="34">
        <v>0</v>
      </c>
      <c r="R111" s="2">
        <f>M111*1.06</f>
      </c>
      <c r="S111" s="2">
        <f>I111+L111+R111</f>
      </c>
      <c r="T111" s="2">
        <f>I111+(L111+R111)*1.06</f>
      </c>
      <c r="U111" s="2">
        <f>(R111+L111)*0.06</f>
      </c>
      <c r="V111" s="2">
        <f>T111-U111</f>
      </c>
      <c r="W111" s="1">
        <f>I111</f>
      </c>
      <c r="X111" s="2">
        <f>(R111+L111)*1.06</f>
      </c>
      <c r="Y111" s="2">
        <f>P111</f>
      </c>
      <c r="Z111" s="34">
        <v>60</v>
      </c>
      <c r="AA111" s="2">
        <f>(L111+R111)-Y111-Z111</f>
      </c>
      <c r="AB111" s="2">
        <f>AA111/2</f>
      </c>
      <c r="AC111" s="2">
        <f>AA111/2</f>
      </c>
    </row>
    <row r="112">
      <c r="A112" s="1">
        <v>110</v>
      </c>
      <c r="B112" s="56" t="str">
        <v>蔡旭烨</v>
      </c>
      <c r="C112" s="55" t="str">
        <v>TV1N1614872901483937792</v>
      </c>
      <c r="D112" s="5" t="str">
        <v>中国</v>
      </c>
      <c r="E112" s="5" t="str">
        <v>北京</v>
      </c>
      <c r="F112" s="5" t="str">
        <v>美国</v>
      </c>
      <c r="G112" s="5" t="str">
        <v>商务</v>
      </c>
      <c r="H112" s="5" t="str">
        <v>已预约</v>
      </c>
      <c r="I112" s="34">
        <v>1120</v>
      </c>
      <c r="L112" s="34">
        <v>300</v>
      </c>
      <c r="M112" s="34">
        <v>0</v>
      </c>
      <c r="N112" s="5"/>
      <c r="P112" s="34">
        <v>0</v>
      </c>
      <c r="R112" s="2">
        <f>M112*1.06</f>
      </c>
      <c r="S112" s="2">
        <f>I112+L112+R112</f>
      </c>
      <c r="T112" s="2">
        <f>I112+(L112+R112)*1.06</f>
      </c>
      <c r="U112" s="2">
        <f>(R112+L112)*0.06</f>
      </c>
      <c r="V112" s="2">
        <f>T112-U112</f>
      </c>
      <c r="W112" s="1">
        <f>I112</f>
      </c>
      <c r="X112" s="2">
        <f>(R112+L112)*1.06</f>
      </c>
      <c r="Y112" s="2">
        <f>P112</f>
      </c>
      <c r="Z112" s="34">
        <v>60</v>
      </c>
      <c r="AA112" s="2">
        <f>(L112+R112)-Y112-Z112</f>
      </c>
      <c r="AB112" s="2">
        <f>AA112/2</f>
      </c>
      <c r="AC112" s="2">
        <f>AA112/2</f>
      </c>
    </row>
    <row customHeight="true" ht="19" r="113">
      <c r="A113" s="1">
        <v>111</v>
      </c>
      <c r="B113" s="57" t="str">
        <v>彭畅</v>
      </c>
      <c r="C113" s="55" t="str">
        <v>TV1N1615651066808664064</v>
      </c>
      <c r="D113" s="5" t="str">
        <v>中国</v>
      </c>
      <c r="E113" s="5" t="str">
        <v>北京</v>
      </c>
      <c r="F113" s="5" t="str">
        <v>新加坡</v>
      </c>
      <c r="G113" s="5" t="str">
        <v>商务</v>
      </c>
      <c r="H113" s="5" t="str">
        <v>已出签</v>
      </c>
      <c r="I113" s="34">
        <v>159.3123</v>
      </c>
      <c r="J113" s="61">
        <v>2.7</v>
      </c>
      <c r="L113" s="34">
        <v>146</v>
      </c>
      <c r="M113" s="34">
        <v>0</v>
      </c>
      <c r="N113" s="5"/>
      <c r="P113" s="34">
        <v>0</v>
      </c>
      <c r="R113" s="2">
        <f>M113*1.06</f>
      </c>
      <c r="S113" s="2">
        <f>I113+L113+R113</f>
      </c>
      <c r="T113" s="2">
        <f>I113+(L113+R113)*1.06</f>
      </c>
      <c r="U113" s="2">
        <f>(R113+L113)*0.06</f>
      </c>
      <c r="V113" s="2">
        <f>T113-U113</f>
      </c>
      <c r="W113" s="1">
        <f>I113</f>
      </c>
      <c r="X113" s="2">
        <f>(R113+L113)*1.06</f>
      </c>
      <c r="Y113" s="2">
        <f>P113</f>
      </c>
      <c r="Z113" s="34">
        <f>200-I113</f>
      </c>
      <c r="AA113" s="2">
        <f>(L113+R113)-Y113-Z113</f>
      </c>
      <c r="AB113" s="2">
        <f>AA113/2</f>
      </c>
      <c r="AC113" s="2">
        <f>AA113/2</f>
      </c>
    </row>
    <row r="114">
      <c r="A114" s="1">
        <v>112</v>
      </c>
      <c r="B114" s="57" t="str">
        <v>郭利洁</v>
      </c>
      <c r="C114" s="55" t="str">
        <v>TV1N1620703280279289856</v>
      </c>
      <c r="D114" s="5" t="str">
        <v>中国</v>
      </c>
      <c r="E114" s="5" t="str">
        <v>北京</v>
      </c>
      <c r="F114" s="5" t="str">
        <v>新加坡</v>
      </c>
      <c r="G114" s="5" t="str">
        <v>商务</v>
      </c>
      <c r="H114" s="5" t="str">
        <v>已出签</v>
      </c>
      <c r="I114" s="34">
        <v>160.9725</v>
      </c>
      <c r="J114" s="61">
        <v>2.6</v>
      </c>
      <c r="L114" s="34">
        <v>146</v>
      </c>
      <c r="M114" s="34">
        <v>0</v>
      </c>
      <c r="N114" s="5"/>
      <c r="P114" s="34">
        <v>0</v>
      </c>
      <c r="R114" s="2">
        <f>M114*1.06</f>
      </c>
      <c r="S114" s="2">
        <f>I114+L114+R114</f>
      </c>
      <c r="T114" s="2">
        <f>I114+(L114+R114)*1.06</f>
      </c>
      <c r="U114" s="2">
        <f>(R114+L114)*0.06</f>
      </c>
      <c r="V114" s="2">
        <f>T114-U114</f>
      </c>
      <c r="W114" s="1">
        <f>I114</f>
      </c>
      <c r="X114" s="2">
        <f>(R114+L114)*1.06</f>
      </c>
      <c r="Y114" s="2">
        <f>P114</f>
      </c>
      <c r="Z114" s="34">
        <f>200-I114</f>
      </c>
      <c r="AA114" s="2">
        <f>(L114+R114)-Y114-Z114</f>
      </c>
      <c r="AB114" s="2">
        <f>AA114/2</f>
      </c>
      <c r="AC114" s="2">
        <f>AA114/2</f>
      </c>
    </row>
    <row r="115">
      <c r="A115" s="1">
        <v>113</v>
      </c>
      <c r="B115" s="57" t="str">
        <v>刘显</v>
      </c>
      <c r="C115" s="55" t="str">
        <v>TV1N1619891229835436032</v>
      </c>
      <c r="D115" s="5" t="str">
        <v>中国</v>
      </c>
      <c r="E115" s="5" t="str">
        <v>北京</v>
      </c>
      <c r="F115" s="5" t="str">
        <v>新加坡</v>
      </c>
      <c r="G115" s="5" t="str">
        <v>商务</v>
      </c>
      <c r="H115" s="5" t="str">
        <v>已出签</v>
      </c>
      <c r="I115" s="34">
        <v>159.3123</v>
      </c>
      <c r="J115" s="5"/>
      <c r="L115" s="34">
        <v>146</v>
      </c>
      <c r="M115" s="34">
        <v>0</v>
      </c>
      <c r="N115" s="5"/>
      <c r="P115" s="34">
        <v>0</v>
      </c>
      <c r="R115" s="2">
        <f>M115*1.06</f>
      </c>
      <c r="S115" s="2">
        <f>I115+L115+R115</f>
      </c>
      <c r="T115" s="2">
        <f>I115+(L115+R115)*1.06</f>
      </c>
      <c r="U115" s="2">
        <f>(R115+L115)*0.06</f>
      </c>
      <c r="V115" s="2">
        <f>T115-U115</f>
      </c>
      <c r="W115" s="1">
        <f>I115</f>
      </c>
      <c r="X115" s="2">
        <f>(R115+L115)*1.06</f>
      </c>
      <c r="Y115" s="2">
        <f>P115</f>
      </c>
      <c r="Z115" s="34">
        <f>200-I115</f>
      </c>
      <c r="AA115" s="2">
        <f>(L115+R115)-Y115-Z115</f>
      </c>
      <c r="AB115" s="2">
        <f>AA115/2</f>
      </c>
      <c r="AC115" s="2">
        <f>AA115/2</f>
      </c>
    </row>
    <row r="116">
      <c r="A116" s="1">
        <v>114</v>
      </c>
      <c r="B116" s="57" t="str">
        <v>孙诗蕾</v>
      </c>
      <c r="C116" s="55" t="str">
        <v>TV1N1621040570147143680</v>
      </c>
      <c r="D116" s="5" t="str">
        <v>中国</v>
      </c>
      <c r="E116" s="5" t="str">
        <v>北京</v>
      </c>
      <c r="F116" s="5" t="str">
        <v>新加坡</v>
      </c>
      <c r="G116" s="5" t="str">
        <v>商务</v>
      </c>
      <c r="H116" s="5" t="str">
        <v>已出签</v>
      </c>
      <c r="I116" s="34">
        <v>160.9725</v>
      </c>
      <c r="J116" s="5"/>
      <c r="L116" s="34">
        <v>146</v>
      </c>
      <c r="M116" s="34">
        <v>0</v>
      </c>
      <c r="N116" s="5"/>
      <c r="P116" s="34">
        <v>0</v>
      </c>
      <c r="R116" s="2">
        <f>M116*1.06</f>
      </c>
      <c r="S116" s="2">
        <f>I116+L116+R116</f>
      </c>
      <c r="T116" s="2">
        <f>I116+(L116+R116)*1.06</f>
      </c>
      <c r="U116" s="2">
        <f>(R116+L116)*0.06</f>
      </c>
      <c r="V116" s="2">
        <f>T116-U116</f>
      </c>
      <c r="W116" s="1">
        <f>I116</f>
      </c>
      <c r="X116" s="2">
        <f>(R116+L116)*1.06</f>
      </c>
      <c r="Y116" s="2">
        <f>P116</f>
      </c>
      <c r="Z116" s="34">
        <f>200-I116</f>
      </c>
      <c r="AA116" s="2">
        <f>(L116+R116)-Y116-Z116</f>
      </c>
      <c r="AB116" s="2">
        <f>AA116/2</f>
      </c>
      <c r="AC116" s="2">
        <f>AA116/2</f>
      </c>
    </row>
    <row r="117">
      <c r="A117" s="1">
        <v>115</v>
      </c>
      <c r="B117" s="57" t="str">
        <v>袁泉</v>
      </c>
      <c r="C117" s="55" t="str">
        <v>TV1N1621019700410204160</v>
      </c>
      <c r="D117" s="5" t="str">
        <v>中国</v>
      </c>
      <c r="E117" s="5" t="str">
        <v>北京</v>
      </c>
      <c r="F117" s="5" t="str">
        <v>新加坡</v>
      </c>
      <c r="G117" s="5" t="str">
        <v>商务</v>
      </c>
      <c r="H117" s="5" t="str">
        <v>已出签</v>
      </c>
      <c r="I117" s="34">
        <v>160.9725</v>
      </c>
      <c r="J117" s="5"/>
      <c r="L117" s="34">
        <v>146</v>
      </c>
      <c r="M117" s="34">
        <v>0</v>
      </c>
      <c r="N117" s="5"/>
      <c r="P117" s="34">
        <v>0</v>
      </c>
      <c r="R117" s="2">
        <f>M117*1.06</f>
      </c>
      <c r="S117" s="2">
        <f>I117+L117+R117</f>
      </c>
      <c r="T117" s="2">
        <f>I117+(L117+R117)*1.06</f>
      </c>
      <c r="U117" s="2">
        <f>(R117+L117)*0.06</f>
      </c>
      <c r="V117" s="2">
        <f>T117-U117</f>
      </c>
      <c r="W117" s="1">
        <f>I117</f>
      </c>
      <c r="X117" s="2">
        <f>(R117+L117)*1.06</f>
      </c>
      <c r="Y117" s="2">
        <f>P117</f>
      </c>
      <c r="Z117" s="34">
        <f>200-I117</f>
      </c>
      <c r="AA117" s="2">
        <f>(L117+R117)-Y117-Z117</f>
      </c>
      <c r="AB117" s="2">
        <f>AA117/2</f>
      </c>
      <c r="AC117" s="2">
        <f>AA117/2</f>
      </c>
    </row>
    <row r="118">
      <c r="A118" s="1">
        <v>116</v>
      </c>
      <c r="B118" s="57" t="str" xml:space="preserve">
        <v>牛紫薇 </v>
      </c>
      <c r="C118" s="55" t="str">
        <v>TV1N1618795550807457792</v>
      </c>
      <c r="D118" s="5" t="str">
        <v>中国</v>
      </c>
      <c r="E118" s="5" t="str">
        <v>北京</v>
      </c>
      <c r="F118" s="5" t="str">
        <v>新加坡</v>
      </c>
      <c r="G118" s="5" t="str">
        <v>商务</v>
      </c>
      <c r="H118" s="5" t="str">
        <v>已出签</v>
      </c>
      <c r="I118" s="34">
        <v>160.9725</v>
      </c>
      <c r="J118" s="5"/>
      <c r="L118" s="34">
        <v>146</v>
      </c>
      <c r="M118" s="34">
        <v>0</v>
      </c>
      <c r="N118" s="5"/>
      <c r="P118" s="34">
        <v>0</v>
      </c>
      <c r="R118" s="2">
        <f>M118*1.06</f>
      </c>
      <c r="S118" s="2">
        <f>I118+L118+R118</f>
      </c>
      <c r="T118" s="2">
        <f>I118+(L118+R118)*1.06</f>
      </c>
      <c r="U118" s="2">
        <f>(R118+L118)*0.06</f>
      </c>
      <c r="V118" s="2">
        <f>T118-U118</f>
      </c>
      <c r="W118" s="1">
        <f>I118</f>
      </c>
      <c r="X118" s="2">
        <f>(R118+L118)*1.06</f>
      </c>
      <c r="Y118" s="2">
        <f>P118</f>
      </c>
      <c r="Z118" s="34">
        <f>200-I118</f>
      </c>
      <c r="AA118" s="2">
        <f>(L118+R118)-Y118-Z118</f>
      </c>
      <c r="AB118" s="2">
        <f>AA118/2</f>
      </c>
      <c r="AC118" s="2">
        <f>AA118/2</f>
      </c>
    </row>
    <row r="119">
      <c r="A119" s="1">
        <v>117</v>
      </c>
      <c r="B119" s="57" t="str">
        <v>熬鹏飞</v>
      </c>
      <c r="C119" s="55" t="str">
        <v>TV1N1619162247678656512</v>
      </c>
      <c r="D119" s="5" t="str">
        <v>中国</v>
      </c>
      <c r="E119" s="5" t="str">
        <v>北京</v>
      </c>
      <c r="F119" s="5" t="str">
        <v>新加坡</v>
      </c>
      <c r="G119" s="5" t="str">
        <v>商务</v>
      </c>
      <c r="H119" s="5" t="str">
        <v>已出签</v>
      </c>
      <c r="I119" s="34">
        <v>160.6266</v>
      </c>
      <c r="J119" s="5"/>
      <c r="K119" s="35" t="s">
        <v>2</v>
      </c>
      <c r="L119" s="34">
        <v>146</v>
      </c>
      <c r="M119" s="34">
        <v>0</v>
      </c>
      <c r="N119" s="5"/>
      <c r="P119" s="34">
        <v>0</v>
      </c>
      <c r="R119" s="2">
        <f>M119*1.06</f>
      </c>
      <c r="S119" s="2">
        <f>I119+L119+R119</f>
      </c>
      <c r="T119" s="2">
        <f>I119+(L119+R119)*1.06</f>
      </c>
      <c r="U119" s="2">
        <f>(R119+L119)*0.06</f>
      </c>
      <c r="V119" s="2">
        <f>T119-U119</f>
      </c>
      <c r="W119" s="1">
        <f>I119</f>
      </c>
      <c r="X119" s="2">
        <f>(R119+L119)*1.06</f>
      </c>
      <c r="Y119" s="2">
        <f>P119</f>
      </c>
      <c r="Z119" s="34">
        <f>200-I119</f>
      </c>
      <c r="AA119" s="2">
        <f>(L119+R119)-Y119-Z119</f>
      </c>
      <c r="AB119" s="2">
        <f>AA119/2</f>
      </c>
      <c r="AC119" s="2">
        <f>AA119/2</f>
      </c>
    </row>
    <row r="120">
      <c r="A120" s="1">
        <v>118</v>
      </c>
      <c r="B120" s="57" t="str" xml:space="preserve">
        <v>周啸 </v>
      </c>
      <c r="C120" s="55" t="str">
        <v>TV1N1619155905668780032</v>
      </c>
      <c r="D120" s="5" t="str">
        <v>中国</v>
      </c>
      <c r="E120" s="5" t="str">
        <v>北京</v>
      </c>
      <c r="F120" s="5" t="str">
        <v>新加坡</v>
      </c>
      <c r="G120" s="5" t="str">
        <v>商务</v>
      </c>
      <c r="H120" s="5" t="str">
        <v>已出签</v>
      </c>
      <c r="I120" s="34">
        <v>160.9725</v>
      </c>
      <c r="J120" s="5"/>
      <c r="L120" s="34">
        <v>146</v>
      </c>
      <c r="M120" s="34">
        <v>0</v>
      </c>
      <c r="N120" s="5"/>
      <c r="P120" s="34">
        <v>0</v>
      </c>
      <c r="R120" s="2">
        <f>M120*1.06</f>
      </c>
      <c r="S120" s="2">
        <f>I120+L120+R120</f>
      </c>
      <c r="T120" s="2">
        <f>I120+(L120+R120)*1.06</f>
      </c>
      <c r="U120" s="2">
        <f>(R120+L120)*0.06</f>
      </c>
      <c r="V120" s="2">
        <f>T120-U120</f>
      </c>
      <c r="W120" s="1">
        <f>I120</f>
      </c>
      <c r="X120" s="2">
        <f>(R120+L120)*1.06</f>
      </c>
      <c r="Y120" s="2">
        <f>P120</f>
      </c>
      <c r="Z120" s="34">
        <f>200-I120</f>
      </c>
      <c r="AA120" s="2">
        <f>(L120+R120)-Y120-Z120</f>
      </c>
      <c r="AB120" s="2">
        <f>AA120/2</f>
      </c>
      <c r="AC120" s="2">
        <f>AA120/2</f>
      </c>
    </row>
    <row r="121">
      <c r="A121" s="1">
        <v>119</v>
      </c>
      <c r="B121" s="57" t="str">
        <v>徐凯</v>
      </c>
      <c r="C121" s="55" t="str">
        <v>TV1N1613189970453270528</v>
      </c>
      <c r="D121" s="5" t="str">
        <v>中国</v>
      </c>
      <c r="E121" s="5" t="str">
        <v>北京</v>
      </c>
      <c r="F121" s="5" t="str">
        <v>新加坡</v>
      </c>
      <c r="G121" s="5" t="str">
        <v>商务</v>
      </c>
      <c r="H121" s="5" t="str">
        <v>已出签</v>
      </c>
      <c r="I121" s="34">
        <v>159.3123</v>
      </c>
      <c r="J121" s="5"/>
      <c r="L121" s="34">
        <v>146</v>
      </c>
      <c r="M121" s="34">
        <v>0</v>
      </c>
      <c r="N121" s="5"/>
      <c r="P121" s="34">
        <v>0</v>
      </c>
      <c r="R121" s="2">
        <f>M121*1.06</f>
      </c>
      <c r="S121" s="2">
        <f>I121+L121+R121</f>
      </c>
      <c r="T121" s="2">
        <f>I121+(L121+R121)*1.06</f>
      </c>
      <c r="U121" s="2">
        <f>(R121+L121)*0.06</f>
      </c>
      <c r="V121" s="2">
        <f>T121-U121</f>
      </c>
      <c r="W121" s="1">
        <f>I121</f>
      </c>
      <c r="X121" s="2">
        <f>(R121+L121)*1.06</f>
      </c>
      <c r="Y121" s="2">
        <f>P121</f>
      </c>
      <c r="Z121" s="34">
        <f>200-I121</f>
      </c>
      <c r="AA121" s="2">
        <f>(L121+R121)-Y121-Z121</f>
      </c>
      <c r="AB121" s="2">
        <f>AA121/2</f>
      </c>
      <c r="AC121" s="2">
        <f>AA121/2</f>
      </c>
    </row>
    <row r="122">
      <c r="A122" s="1">
        <v>120</v>
      </c>
      <c r="B122" s="60" t="str">
        <v>赵寅</v>
      </c>
      <c r="C122" s="55" t="str">
        <v>TV1N1620267060357300224</v>
      </c>
      <c r="D122" s="5" t="str">
        <v>中国</v>
      </c>
      <c r="E122" s="5" t="str">
        <v>北京</v>
      </c>
      <c r="F122" s="5" t="str">
        <v>英国</v>
      </c>
      <c r="G122" s="5" t="str">
        <v>商务</v>
      </c>
      <c r="H122" s="5" t="str">
        <v>已预约</v>
      </c>
      <c r="I122" s="34">
        <v>870</v>
      </c>
      <c r="L122" s="5">
        <v>400</v>
      </c>
      <c r="M122" s="34">
        <v>8411</v>
      </c>
      <c r="N122" s="5" t="str">
        <v>邮寄+24小时加急</v>
      </c>
      <c r="P122" s="5">
        <v>8411</v>
      </c>
      <c r="R122" s="2">
        <f>M122*1.06</f>
      </c>
      <c r="S122" s="2">
        <f>I122+L122+R122</f>
      </c>
      <c r="T122" s="2">
        <f>I122+(L122+R122)*1.06</f>
      </c>
      <c r="U122" s="2">
        <f>(R122+L122)*0.06</f>
      </c>
      <c r="V122" s="2">
        <f>T122-U122</f>
      </c>
      <c r="W122" s="1">
        <f>I122</f>
      </c>
      <c r="X122" s="2">
        <f>(R122+L122)*1.06</f>
      </c>
      <c r="Y122" s="2">
        <f>P122</f>
      </c>
      <c r="Z122" s="34">
        <v>60</v>
      </c>
      <c r="AA122" s="2">
        <f>(L122+R122)-Y122-Z122</f>
      </c>
      <c r="AB122" s="2">
        <f>AA122/2</f>
      </c>
      <c r="AC122" s="2">
        <f>AA122/2</f>
      </c>
    </row>
    <row r="123">
      <c r="A123" s="1">
        <v>121</v>
      </c>
      <c r="B123" s="35" t="str">
        <v>刘瑞华</v>
      </c>
      <c r="C123" s="55" t="str">
        <v>TV1N1619587070582079488</v>
      </c>
      <c r="D123" s="5" t="str">
        <v>中国</v>
      </c>
      <c r="E123" s="5" t="str">
        <v>北京</v>
      </c>
      <c r="F123" s="5" t="str">
        <v>英国</v>
      </c>
      <c r="G123" s="5" t="str">
        <v>商务</v>
      </c>
      <c r="H123" s="5" t="str">
        <v>已预约</v>
      </c>
      <c r="I123" s="34">
        <v>870</v>
      </c>
      <c r="L123" s="5">
        <v>400</v>
      </c>
      <c r="M123" s="34">
        <v>667</v>
      </c>
      <c r="N123" s="5" t="str">
        <v>邮寄+借护照</v>
      </c>
      <c r="P123" s="5">
        <v>667</v>
      </c>
      <c r="R123" s="2">
        <f>M123*1.06</f>
      </c>
      <c r="S123" s="2">
        <f>I123+L123+R123</f>
      </c>
      <c r="T123" s="2">
        <f>I123+(L123+R123)*1.06</f>
      </c>
      <c r="U123" s="2">
        <f>(R123+L123)*0.06</f>
      </c>
      <c r="V123" s="2">
        <f>T123-U123</f>
      </c>
      <c r="W123" s="1">
        <f>I123</f>
      </c>
      <c r="X123" s="2">
        <f>(R123+L123)*1.06</f>
      </c>
      <c r="Y123" s="2">
        <f>P123</f>
      </c>
      <c r="Z123" s="34">
        <v>60</v>
      </c>
      <c r="AA123" s="2">
        <f>(L123+R123)-Y123-Z123</f>
      </c>
      <c r="AB123" s="2">
        <f>AA123/2</f>
      </c>
      <c r="AC123" s="2">
        <f>AA123/2</f>
      </c>
    </row>
    <row r="124">
      <c r="A124" s="1">
        <v>122</v>
      </c>
      <c r="B124" s="35" t="str">
        <v>李志远-关盛裕</v>
      </c>
      <c r="C124" s="55" t="str">
        <v>TV1N1603282781760073728</v>
      </c>
      <c r="D124" s="5" t="str">
        <v>中国</v>
      </c>
      <c r="E124" s="5" t="str">
        <v>北京</v>
      </c>
      <c r="F124" s="5" t="str">
        <v>英国</v>
      </c>
      <c r="G124" s="5" t="str">
        <v>商务</v>
      </c>
      <c r="H124" s="5" t="str">
        <v>已预约</v>
      </c>
      <c r="I124" s="34">
        <v>870</v>
      </c>
      <c r="L124" s="5">
        <v>400</v>
      </c>
      <c r="M124" s="34">
        <v>8411</v>
      </c>
      <c r="N124" s="5" t="str">
        <v>邮寄+24小时加急</v>
      </c>
      <c r="P124" s="5">
        <v>8411</v>
      </c>
      <c r="R124" s="2">
        <f>M124*1.06</f>
      </c>
      <c r="S124" s="2">
        <f>I124+L124+R124</f>
      </c>
      <c r="T124" s="2">
        <f>I124+(L124+R124)*1.06</f>
      </c>
      <c r="U124" s="2">
        <f>(R124+L124)*0.06</f>
      </c>
      <c r="V124" s="2">
        <f>T124-U124</f>
      </c>
      <c r="W124" s="1">
        <f>I124</f>
      </c>
      <c r="X124" s="2">
        <f>(R124+L124)*1.06</f>
      </c>
      <c r="Y124" s="2">
        <f>P124</f>
      </c>
      <c r="Z124" s="34">
        <v>60</v>
      </c>
      <c r="AA124" s="2">
        <f>(L124+R124)-Y124-Z124</f>
      </c>
      <c r="AB124" s="2">
        <f>AA124/2</f>
      </c>
      <c r="AC124" s="2">
        <f>AA124/2</f>
      </c>
    </row>
    <row r="125">
      <c r="A125" s="1">
        <v>123</v>
      </c>
      <c r="B125" s="60" t="str">
        <v>焦彦晨</v>
      </c>
      <c r="C125" s="55" t="str">
        <v>TV1N1610881599029108736</v>
      </c>
      <c r="D125" s="5" t="str">
        <v>中国</v>
      </c>
      <c r="E125" s="5" t="str">
        <v>北京</v>
      </c>
      <c r="F125" s="5" t="str">
        <v>英国</v>
      </c>
      <c r="G125" s="5" t="str">
        <v>商务</v>
      </c>
      <c r="H125" s="5" t="str">
        <v>已预约</v>
      </c>
      <c r="I125" s="34">
        <v>870</v>
      </c>
      <c r="L125" s="5">
        <v>400</v>
      </c>
      <c r="M125" s="34">
        <v>667</v>
      </c>
      <c r="N125" s="5" t="str">
        <v>邮寄+借护照</v>
      </c>
      <c r="P125" s="5">
        <v>667</v>
      </c>
      <c r="R125" s="2">
        <f>M125*1.06</f>
      </c>
      <c r="S125" s="2">
        <f>I125+L125+R125</f>
      </c>
      <c r="T125" s="2">
        <f>I125+(L125+R125)*1.06</f>
      </c>
      <c r="U125" s="2">
        <f>(R125+L125)*0.06</f>
      </c>
      <c r="V125" s="2">
        <f>T125-U125</f>
      </c>
      <c r="W125" s="1">
        <f>I125</f>
      </c>
      <c r="X125" s="2">
        <f>(R125+L125)*1.06</f>
      </c>
      <c r="Y125" s="2">
        <f>P125</f>
      </c>
      <c r="Z125" s="34">
        <v>60</v>
      </c>
      <c r="AA125" s="2">
        <f>(L125+R125)-Y125-Z125</f>
      </c>
      <c r="AB125" s="2">
        <f>AA125/2</f>
      </c>
      <c r="AC125" s="2">
        <f>AA125/2</f>
      </c>
    </row>
    <row r="126">
      <c r="A126" s="1">
        <v>124</v>
      </c>
      <c r="B126" s="35" t="str">
        <v>沈樱</v>
      </c>
      <c r="C126" s="55" t="str">
        <v>TV1N1619959617299460096</v>
      </c>
      <c r="D126" s="5" t="str">
        <v>中国</v>
      </c>
      <c r="E126" s="5" t="str">
        <v>北京</v>
      </c>
      <c r="F126" s="5" t="str">
        <v>爱尔兰</v>
      </c>
      <c r="G126" s="5" t="str">
        <v>商务</v>
      </c>
      <c r="H126" s="5" t="str">
        <v>已出签</v>
      </c>
      <c r="I126" s="34">
        <v>740</v>
      </c>
      <c r="L126" s="34">
        <v>400</v>
      </c>
      <c r="M126" s="34">
        <v>460</v>
      </c>
      <c r="N126" s="5" t="str">
        <v>签证中心服务费377+快递83</v>
      </c>
      <c r="P126" s="34">
        <v>460</v>
      </c>
      <c r="R126" s="2">
        <f>M126*1.06</f>
      </c>
      <c r="S126" s="2">
        <f>I126+L126+R126</f>
      </c>
      <c r="T126" s="2">
        <f>I126+(L126+R126)*1.06</f>
      </c>
      <c r="U126" s="2">
        <f>(R126+L126)*0.06</f>
      </c>
      <c r="V126" s="2">
        <f>T126-U126</f>
      </c>
      <c r="W126" s="1">
        <f>I126</f>
      </c>
      <c r="X126" s="2">
        <f>(R126+L126)*1.06</f>
      </c>
      <c r="Y126" s="2">
        <f>P126</f>
      </c>
      <c r="Z126" s="5">
        <v>60</v>
      </c>
      <c r="AA126" s="2">
        <f>(L126+R126)-Y126-Z126</f>
      </c>
      <c r="AB126" s="2">
        <f>AA126/2</f>
      </c>
      <c r="AC126" s="2">
        <f>AA126/2</f>
      </c>
    </row>
    <row r="127">
      <c r="A127" s="1">
        <v>125</v>
      </c>
      <c r="B127" s="57" t="str">
        <v>井汤博-转移</v>
      </c>
      <c r="C127" s="55" t="str">
        <v>TV1N1620697897900965888</v>
      </c>
      <c r="D127" s="5" t="str">
        <v>中国</v>
      </c>
      <c r="E127" s="5" t="str">
        <v>北京</v>
      </c>
      <c r="F127" s="5" t="str">
        <v>新加坡</v>
      </c>
      <c r="G127" s="5" t="str">
        <v>转移签</v>
      </c>
      <c r="H127" s="5" t="str">
        <v>已出签</v>
      </c>
      <c r="I127" s="34">
        <v>0</v>
      </c>
      <c r="J127" s="5"/>
      <c r="K127" s="35"/>
      <c r="L127" s="34">
        <v>150</v>
      </c>
      <c r="M127" s="34">
        <v>18</v>
      </c>
      <c r="N127" s="5" t="str">
        <v>快递费</v>
      </c>
      <c r="P127" s="34">
        <v>18</v>
      </c>
      <c r="R127" s="2">
        <f>M127*1.06</f>
      </c>
      <c r="S127" s="2">
        <f>I127+L127+R127</f>
      </c>
      <c r="T127" s="2">
        <f>I127+(L127+R127)*1.06</f>
      </c>
      <c r="U127" s="2">
        <f>(R127+L127)*0.06</f>
      </c>
      <c r="V127" s="2">
        <f>T127-U127</f>
      </c>
      <c r="W127" s="1">
        <f>I127</f>
      </c>
      <c r="X127" s="2">
        <f>(R127+L127)*1.06</f>
      </c>
      <c r="Y127" s="2">
        <f>P127</f>
      </c>
      <c r="Z127" s="34">
        <f>200-I127</f>
      </c>
      <c r="AA127" s="2">
        <f>(L127+R127)-Y127-Z127</f>
      </c>
      <c r="AB127" s="2">
        <f>AA127/2</f>
      </c>
      <c r="AC127" s="2">
        <f>AA127/2</f>
      </c>
    </row>
    <row r="128">
      <c r="A128" s="1">
        <v>126</v>
      </c>
      <c r="B128" s="57" t="str" xml:space="preserve">
        <v>韩峰  </v>
      </c>
      <c r="C128" s="55" t="str">
        <v>TV1N1619892062333521920</v>
      </c>
      <c r="D128" s="5" t="str">
        <v>中国</v>
      </c>
      <c r="E128" s="5" t="str">
        <v>北京</v>
      </c>
      <c r="F128" s="5" t="str">
        <v>新加坡</v>
      </c>
      <c r="G128" s="5" t="str">
        <v>商务</v>
      </c>
      <c r="H128" s="5" t="str">
        <v>已出签</v>
      </c>
      <c r="I128" s="34">
        <v>160.9725</v>
      </c>
      <c r="J128" s="5"/>
      <c r="L128" s="34">
        <v>146</v>
      </c>
      <c r="M128" s="34">
        <v>0</v>
      </c>
      <c r="N128" s="5"/>
      <c r="P128" s="34">
        <v>0</v>
      </c>
      <c r="R128" s="2">
        <f>M128*1.06</f>
      </c>
      <c r="S128" s="2">
        <f>I128+L128+R128</f>
      </c>
      <c r="T128" s="2">
        <f>I128+(L128+R128)*1.06</f>
      </c>
      <c r="U128" s="2">
        <f>(R128+L128)*0.06</f>
      </c>
      <c r="V128" s="2">
        <f>T128-U128</f>
      </c>
      <c r="W128" s="1">
        <f>I128</f>
      </c>
      <c r="X128" s="2">
        <f>(R128+L128)*1.06</f>
      </c>
      <c r="Y128" s="2">
        <f>P128</f>
      </c>
      <c r="Z128" s="34">
        <f>200-I128</f>
      </c>
      <c r="AA128" s="2">
        <f>(L128+R128)-Y128-Z128</f>
      </c>
      <c r="AB128" s="2">
        <f>AA128/2</f>
      </c>
      <c r="AC128" s="2">
        <f>AA128/2</f>
      </c>
    </row>
    <row r="129">
      <c r="A129" s="1">
        <v>127</v>
      </c>
      <c r="B129" s="57" t="str">
        <v>祝硕宏</v>
      </c>
      <c r="C129" s="55" t="str">
        <v>TV1N1613142593788895232</v>
      </c>
      <c r="D129" s="5" t="str">
        <v>中国</v>
      </c>
      <c r="E129" s="5" t="str">
        <v>北京</v>
      </c>
      <c r="F129" s="5" t="str">
        <v>新加坡</v>
      </c>
      <c r="G129" s="5" t="str">
        <v>商务</v>
      </c>
      <c r="H129" s="5" t="str">
        <v>已出签</v>
      </c>
      <c r="I129" s="34">
        <v>159.3123</v>
      </c>
      <c r="J129" s="5"/>
      <c r="L129" s="34">
        <v>146</v>
      </c>
      <c r="M129" s="34">
        <v>0</v>
      </c>
      <c r="N129" s="5"/>
      <c r="P129" s="34">
        <v>0</v>
      </c>
      <c r="R129" s="2">
        <f>M129*1.06</f>
      </c>
      <c r="S129" s="2">
        <f>I129+L129+R129</f>
      </c>
      <c r="T129" s="2">
        <f>I129+(L129+R129)*1.06</f>
      </c>
      <c r="U129" s="2">
        <f>(R129+L129)*0.06</f>
      </c>
      <c r="V129" s="2">
        <f>T129-U129</f>
      </c>
      <c r="W129" s="1">
        <f>I129</f>
      </c>
      <c r="X129" s="2">
        <f>(R129+L129)*1.06</f>
      </c>
      <c r="Y129" s="2">
        <f>P129</f>
      </c>
      <c r="Z129" s="34">
        <f>200-I129</f>
      </c>
      <c r="AA129" s="2">
        <f>(L129+R129)-Y129-Z129</f>
      </c>
      <c r="AB129" s="2">
        <f>AA129/2</f>
      </c>
      <c r="AC129" s="2">
        <f>AA129/2</f>
      </c>
    </row>
    <row r="130">
      <c r="A130" s="1">
        <v>128</v>
      </c>
      <c r="B130" s="57" t="str" xml:space="preserve">
        <v>赵海丽 </v>
      </c>
      <c r="C130" s="55" t="str">
        <v>TV1N1619523091201593344</v>
      </c>
      <c r="D130" s="5" t="str">
        <v>中国</v>
      </c>
      <c r="E130" s="5" t="str">
        <v>北京</v>
      </c>
      <c r="F130" s="5" t="str">
        <v>新加坡</v>
      </c>
      <c r="G130" s="5" t="str">
        <v>商务</v>
      </c>
      <c r="H130" s="5" t="str">
        <v>已出签</v>
      </c>
      <c r="I130" s="34">
        <v>160.9725</v>
      </c>
      <c r="J130" s="5"/>
      <c r="L130" s="34">
        <v>146</v>
      </c>
      <c r="M130" s="34">
        <v>0</v>
      </c>
      <c r="N130" s="5"/>
      <c r="P130" s="34">
        <v>0</v>
      </c>
      <c r="R130" s="2">
        <f>M130*1.06</f>
      </c>
      <c r="S130" s="2">
        <f>I130+L130+R130</f>
      </c>
      <c r="T130" s="2">
        <f>I130+(L130+R130)*1.06</f>
      </c>
      <c r="U130" s="2">
        <f>(R130+L130)*0.06</f>
      </c>
      <c r="V130" s="2">
        <f>T130-U130</f>
      </c>
      <c r="W130" s="1">
        <f>I130</f>
      </c>
      <c r="X130" s="2">
        <f>(R130+L130)*1.06</f>
      </c>
      <c r="Y130" s="2">
        <f>P130</f>
      </c>
      <c r="Z130" s="34">
        <f>200-I130</f>
      </c>
      <c r="AA130" s="2">
        <f>(L130+R130)-Y130-Z130</f>
      </c>
      <c r="AB130" s="2">
        <f>AA130/2</f>
      </c>
      <c r="AC130" s="2">
        <f>AA130/2</f>
      </c>
    </row>
    <row r="131">
      <c r="A131" s="1">
        <v>129</v>
      </c>
      <c r="B131" s="57" t="str">
        <v>张崎</v>
      </c>
      <c r="C131" s="55" t="str">
        <v>TV1N1619676820638834688</v>
      </c>
      <c r="D131" s="5" t="str">
        <v>中国</v>
      </c>
      <c r="E131" s="5" t="str">
        <v>北京</v>
      </c>
      <c r="F131" s="5" t="str">
        <v>新加坡</v>
      </c>
      <c r="G131" s="5" t="str">
        <v>商务</v>
      </c>
      <c r="H131" s="5" t="str">
        <v>已出签</v>
      </c>
      <c r="I131" s="34">
        <v>159.4506</v>
      </c>
      <c r="J131" s="61">
        <v>2.9</v>
      </c>
      <c r="L131" s="34">
        <v>146</v>
      </c>
      <c r="M131" s="34">
        <v>0</v>
      </c>
      <c r="N131" s="5"/>
      <c r="P131" s="34">
        <v>0</v>
      </c>
      <c r="R131" s="2">
        <f>M131*1.06</f>
      </c>
      <c r="S131" s="2">
        <f>I131+L131+R131</f>
      </c>
      <c r="T131" s="2">
        <f>I131+(L131+R131)*1.06</f>
      </c>
      <c r="U131" s="2">
        <f>(R131+L131)*0.06</f>
      </c>
      <c r="V131" s="2">
        <f>T131-U131</f>
      </c>
      <c r="W131" s="1">
        <f>I131</f>
      </c>
      <c r="X131" s="2">
        <f>(R131+L131)*1.06</f>
      </c>
      <c r="Y131" s="2">
        <f>P131</f>
      </c>
      <c r="Z131" s="34">
        <f>200-I131</f>
      </c>
      <c r="AA131" s="2">
        <f>(L131+R131)-Y131-Z131</f>
      </c>
      <c r="AB131" s="2">
        <f>AA131/2</f>
      </c>
      <c r="AC131" s="2">
        <f>AA131/2</f>
      </c>
    </row>
    <row r="132">
      <c r="A132" s="1">
        <v>130</v>
      </c>
      <c r="B132" s="69" t="str">
        <v>程若琳</v>
      </c>
      <c r="C132" s="55" t="str">
        <v>TV1N1615545295559237632</v>
      </c>
      <c r="D132" s="5" t="str">
        <v>中国</v>
      </c>
      <c r="E132" s="5" t="str">
        <v>北京</v>
      </c>
      <c r="F132" s="5" t="str">
        <v>新加坡</v>
      </c>
      <c r="G132" s="5" t="str">
        <v>商务</v>
      </c>
      <c r="H132" s="5" t="str">
        <v>已出签</v>
      </c>
      <c r="I132" s="34">
        <v>160.9725</v>
      </c>
      <c r="J132" s="5"/>
      <c r="L132" s="34">
        <v>146</v>
      </c>
      <c r="M132" s="34">
        <v>0</v>
      </c>
      <c r="N132" s="5"/>
      <c r="P132" s="34">
        <v>0</v>
      </c>
      <c r="R132" s="2">
        <f>M132*1.06</f>
      </c>
      <c r="S132" s="2">
        <f>I132+L132+R132</f>
      </c>
      <c r="T132" s="2">
        <f>I132+(L132+R132)*1.06</f>
      </c>
      <c r="U132" s="2">
        <f>(R132+L132)*0.06</f>
      </c>
      <c r="V132" s="2">
        <f>T132-U132</f>
      </c>
      <c r="W132" s="1">
        <f>I132</f>
      </c>
      <c r="X132" s="2">
        <f>(R132+L132)*1.06</f>
      </c>
      <c r="Y132" s="2">
        <f>P132</f>
      </c>
      <c r="Z132" s="34">
        <f>200-I132</f>
      </c>
      <c r="AA132" s="2">
        <f>(L132+R132)-Y132-Z132</f>
      </c>
      <c r="AB132" s="2">
        <f>AA132/2</f>
      </c>
      <c r="AC132" s="2">
        <f>AA132/2</f>
      </c>
    </row>
    <row r="133">
      <c r="A133" s="1">
        <v>131</v>
      </c>
      <c r="B133" s="57" t="str">
        <v>裴莉娜</v>
      </c>
      <c r="C133" s="55" t="str">
        <v>TV1N1619716914729013248</v>
      </c>
      <c r="D133" s="5" t="str">
        <v>中国</v>
      </c>
      <c r="E133" s="5" t="str">
        <v>北京</v>
      </c>
      <c r="F133" s="5" t="str">
        <v>新加坡</v>
      </c>
      <c r="G133" s="5" t="str">
        <v>商务</v>
      </c>
      <c r="H133" s="5" t="str">
        <v>已出签</v>
      </c>
      <c r="I133" s="34">
        <v>159.3123</v>
      </c>
      <c r="J133" s="5"/>
      <c r="L133" s="34">
        <v>146</v>
      </c>
      <c r="M133" s="34">
        <v>0</v>
      </c>
      <c r="N133" s="5"/>
      <c r="P133" s="34">
        <v>0</v>
      </c>
      <c r="R133" s="2">
        <f>M133*1.06</f>
      </c>
      <c r="S133" s="2">
        <f>I133+L133+R133</f>
      </c>
      <c r="T133" s="2">
        <f>I133+(L133+R133)*1.06</f>
      </c>
      <c r="U133" s="2">
        <f>(R133+L133)*0.06</f>
      </c>
      <c r="V133" s="2">
        <f>T133-U133</f>
      </c>
      <c r="W133" s="1">
        <f>I133</f>
      </c>
      <c r="X133" s="2">
        <f>(R133+L133)*1.06</f>
      </c>
      <c r="Y133" s="2">
        <f>P133</f>
      </c>
      <c r="Z133" s="34">
        <f>200-I133</f>
      </c>
      <c r="AA133" s="2">
        <f>(L133+R133)-Y133-Z133</f>
      </c>
      <c r="AB133" s="2">
        <f>AA133/2</f>
      </c>
      <c r="AC133" s="2">
        <f>AA133/2</f>
      </c>
    </row>
    <row r="134">
      <c r="A134" s="1">
        <v>132</v>
      </c>
      <c r="B134" s="57" t="str">
        <v>浦燕子</v>
      </c>
      <c r="C134" s="55" t="str">
        <v>TV1N1619887887797231616</v>
      </c>
      <c r="D134" s="5" t="str">
        <v>中国</v>
      </c>
      <c r="E134" s="5" t="str">
        <v>北京</v>
      </c>
      <c r="F134" s="5" t="str">
        <v>新加坡</v>
      </c>
      <c r="G134" s="5" t="str">
        <v>商务</v>
      </c>
      <c r="H134" s="5" t="str">
        <v>已出签</v>
      </c>
      <c r="I134" s="34">
        <v>160.9725</v>
      </c>
      <c r="J134" s="5"/>
      <c r="L134" s="34">
        <v>146</v>
      </c>
      <c r="M134" s="34">
        <v>0</v>
      </c>
      <c r="N134" s="5"/>
      <c r="P134" s="34">
        <v>0</v>
      </c>
      <c r="R134" s="2">
        <f>M134*1.06</f>
      </c>
      <c r="S134" s="2">
        <f>I134+L134+R134</f>
      </c>
      <c r="T134" s="2">
        <f>I134+(L134+R134)*1.06</f>
      </c>
      <c r="U134" s="2">
        <f>(R134+L134)*0.06</f>
      </c>
      <c r="V134" s="2">
        <f>T134-U134</f>
      </c>
      <c r="W134" s="1">
        <f>I134</f>
      </c>
      <c r="X134" s="2">
        <f>(R134+L134)*1.06</f>
      </c>
      <c r="Y134" s="2">
        <f>P134</f>
      </c>
      <c r="Z134" s="34">
        <f>200-I134</f>
      </c>
      <c r="AA134" s="2">
        <f>(L134+R134)-Y134-Z134</f>
      </c>
      <c r="AB134" s="2">
        <f>AA134/2</f>
      </c>
      <c r="AC134" s="2">
        <f>AA134/2</f>
      </c>
    </row>
    <row r="135">
      <c r="A135" s="1">
        <v>133</v>
      </c>
      <c r="B135" s="57" t="str">
        <v>邓希</v>
      </c>
      <c r="C135" s="55" t="str">
        <v>TV1N1620020665893203968</v>
      </c>
      <c r="D135" s="5" t="str">
        <v>中国</v>
      </c>
      <c r="E135" s="5" t="str">
        <v>北京</v>
      </c>
      <c r="F135" s="5" t="str">
        <v>新加坡</v>
      </c>
      <c r="G135" s="5" t="str">
        <v>商务</v>
      </c>
      <c r="H135" s="5" t="str">
        <v>已出签</v>
      </c>
      <c r="I135" s="34">
        <v>160.9725</v>
      </c>
      <c r="J135" s="5"/>
      <c r="L135" s="34">
        <v>146</v>
      </c>
      <c r="M135" s="34">
        <v>0</v>
      </c>
      <c r="N135" s="5"/>
      <c r="P135" s="34">
        <v>0</v>
      </c>
      <c r="R135" s="2">
        <f>M135*1.06</f>
      </c>
      <c r="S135" s="2">
        <f>I135+L135+R135</f>
      </c>
      <c r="T135" s="2">
        <f>I135+(L135+R135)*1.06</f>
      </c>
      <c r="U135" s="2">
        <f>(R135+L135)*0.06</f>
      </c>
      <c r="V135" s="2">
        <f>T135-U135</f>
      </c>
      <c r="W135" s="1">
        <f>I135</f>
      </c>
      <c r="X135" s="2">
        <f>(R135+L135)*1.06</f>
      </c>
      <c r="Y135" s="2">
        <f>P135</f>
      </c>
      <c r="Z135" s="34">
        <f>200-I135</f>
      </c>
      <c r="AA135" s="2">
        <f>(L135+R135)-Y135-Z135</f>
      </c>
      <c r="AB135" s="2">
        <f>AA135/2</f>
      </c>
      <c r="AC135" s="2">
        <f>AA135/2</f>
      </c>
    </row>
    <row r="136">
      <c r="A136" s="1">
        <v>134</v>
      </c>
      <c r="B136" s="57" t="str">
        <v>赵爽</v>
      </c>
      <c r="C136" s="55" t="str">
        <v>TV1N1619916516052713472</v>
      </c>
      <c r="D136" s="5" t="str">
        <v>中国</v>
      </c>
      <c r="E136" s="5" t="str">
        <v>北京</v>
      </c>
      <c r="F136" s="5" t="str">
        <v>新加坡</v>
      </c>
      <c r="G136" s="5" t="str">
        <v>商务</v>
      </c>
      <c r="H136" s="5" t="str">
        <v>已出签</v>
      </c>
      <c r="I136" s="34">
        <v>159.3123</v>
      </c>
      <c r="J136" s="5"/>
      <c r="L136" s="34">
        <v>146</v>
      </c>
      <c r="M136" s="34">
        <v>0</v>
      </c>
      <c r="N136" s="5"/>
      <c r="P136" s="34">
        <v>0</v>
      </c>
      <c r="R136" s="2">
        <f>M136*1.06</f>
      </c>
      <c r="S136" s="2">
        <f>I136+L136+R136</f>
      </c>
      <c r="T136" s="2">
        <f>I136+(L136+R136)*1.06</f>
      </c>
      <c r="U136" s="2">
        <f>(R136+L136)*0.06</f>
      </c>
      <c r="V136" s="2">
        <f>T136-U136</f>
      </c>
      <c r="W136" s="1">
        <f>I136</f>
      </c>
      <c r="X136" s="2">
        <f>(R136+L136)*1.06</f>
      </c>
      <c r="Y136" s="2">
        <f>P136</f>
      </c>
      <c r="Z136" s="34">
        <f>200-I136</f>
      </c>
      <c r="AA136" s="2">
        <f>(L136+R136)-Y136-Z136</f>
      </c>
      <c r="AB136" s="2">
        <f>AA136/2</f>
      </c>
      <c r="AC136" s="2">
        <f>AA136/2</f>
      </c>
    </row>
    <row r="137">
      <c r="A137" s="1">
        <v>135</v>
      </c>
      <c r="B137" s="57" t="str">
        <v>徐沁雅</v>
      </c>
      <c r="C137" s="55" t="str">
        <v>TV1N1619162250694377472</v>
      </c>
      <c r="D137" s="5" t="str">
        <v>中国</v>
      </c>
      <c r="E137" s="5" t="str">
        <v>北京</v>
      </c>
      <c r="F137" s="5" t="str">
        <v>新加坡</v>
      </c>
      <c r="G137" s="5" t="str">
        <v>商务</v>
      </c>
      <c r="H137" s="5" t="str">
        <v>已出签</v>
      </c>
      <c r="I137" s="34">
        <v>161.6643</v>
      </c>
      <c r="J137" s="61">
        <v>2.3</v>
      </c>
      <c r="L137" s="34">
        <v>146</v>
      </c>
      <c r="M137" s="34">
        <v>0</v>
      </c>
      <c r="N137" s="5"/>
      <c r="P137" s="34">
        <v>0</v>
      </c>
      <c r="R137" s="2">
        <f>M137*1.06</f>
      </c>
      <c r="S137" s="2">
        <f>I137+L137+R137</f>
      </c>
      <c r="T137" s="2">
        <f>I137+(L137+R137)*1.06</f>
      </c>
      <c r="U137" s="2">
        <f>(R137+L137)*0.06</f>
      </c>
      <c r="V137" s="2">
        <f>T137-U137</f>
      </c>
      <c r="W137" s="1">
        <f>I137</f>
      </c>
      <c r="X137" s="2">
        <f>(R137+L137)*1.06</f>
      </c>
      <c r="Y137" s="2">
        <f>P137</f>
      </c>
      <c r="Z137" s="34">
        <f>200-I137</f>
      </c>
      <c r="AA137" s="2">
        <f>(L137+R137)-Y137-Z137</f>
      </c>
      <c r="AB137" s="2">
        <f>AA137/2</f>
      </c>
      <c r="AC137" s="2">
        <f>AA137/2</f>
      </c>
    </row>
    <row r="138">
      <c r="A138" s="1">
        <v>136</v>
      </c>
      <c r="B138" s="57" t="str">
        <v>彭进琪</v>
      </c>
      <c r="C138" s="55" t="str">
        <v>TV1N1614817261180833792</v>
      </c>
      <c r="D138" s="5" t="str">
        <v>中国</v>
      </c>
      <c r="E138" s="5" t="str">
        <v>北京</v>
      </c>
      <c r="F138" s="5" t="str">
        <v>新加坡</v>
      </c>
      <c r="G138" s="5" t="str">
        <v>商务</v>
      </c>
      <c r="H138" s="5" t="str">
        <v>已出签</v>
      </c>
      <c r="I138" s="34">
        <v>159.4506</v>
      </c>
      <c r="J138" s="5"/>
      <c r="L138" s="34">
        <v>146</v>
      </c>
      <c r="M138" s="34">
        <v>0</v>
      </c>
      <c r="N138" s="5"/>
      <c r="P138" s="34">
        <v>0</v>
      </c>
      <c r="R138" s="2">
        <f>M138*1.06</f>
      </c>
      <c r="S138" s="2">
        <f>I138+L138+R138</f>
      </c>
      <c r="T138" s="2">
        <f>I138+(L138+R138)*1.06</f>
      </c>
      <c r="U138" s="2">
        <f>(R138+L138)*0.06</f>
      </c>
      <c r="V138" s="2">
        <f>T138-U138</f>
      </c>
      <c r="W138" s="1">
        <f>I138</f>
      </c>
      <c r="X138" s="2">
        <f>(R138+L138)*1.06</f>
      </c>
      <c r="Y138" s="2">
        <f>P138</f>
      </c>
      <c r="Z138" s="34">
        <f>200-I138</f>
      </c>
      <c r="AA138" s="2">
        <f>(L138+R138)-Y138-Z138</f>
      </c>
      <c r="AB138" s="2">
        <f>AA138/2</f>
      </c>
      <c r="AC138" s="2">
        <f>AA138/2</f>
      </c>
    </row>
    <row r="139">
      <c r="A139" s="1">
        <v>137</v>
      </c>
      <c r="B139" s="57" t="str">
        <v>黄煜</v>
      </c>
      <c r="C139" s="55" t="str">
        <v>TV1N1619952678352015360</v>
      </c>
      <c r="D139" s="5" t="str">
        <v>中国</v>
      </c>
      <c r="E139" s="5" t="str">
        <v>北京</v>
      </c>
      <c r="F139" s="5" t="str">
        <v>新加坡</v>
      </c>
      <c r="G139" s="5" t="str">
        <v>商务</v>
      </c>
      <c r="H139" s="5" t="str">
        <v>已出签</v>
      </c>
      <c r="I139" s="34">
        <v>160.9725</v>
      </c>
      <c r="J139" s="5"/>
      <c r="L139" s="34">
        <v>146</v>
      </c>
      <c r="M139" s="34">
        <v>0</v>
      </c>
      <c r="N139" s="5"/>
      <c r="P139" s="34">
        <v>0</v>
      </c>
      <c r="R139" s="2">
        <f>M139*1.06</f>
      </c>
      <c r="S139" s="2">
        <f>I139+L139+R139</f>
      </c>
      <c r="T139" s="2">
        <f>I139+(L139+R139)*1.06</f>
      </c>
      <c r="U139" s="2">
        <f>(R139+L139)*0.06</f>
      </c>
      <c r="V139" s="2">
        <f>T139-U139</f>
      </c>
      <c r="W139" s="1">
        <f>I139</f>
      </c>
      <c r="X139" s="2">
        <f>(R139+L139)*1.06</f>
      </c>
      <c r="Y139" s="2">
        <f>P139</f>
      </c>
      <c r="Z139" s="34">
        <f>200-I139</f>
      </c>
      <c r="AA139" s="2">
        <f>(L139+R139)-Y139-Z139</f>
      </c>
      <c r="AB139" s="2">
        <f>AA139/2</f>
      </c>
      <c r="AC139" s="2">
        <f>AA139/2</f>
      </c>
    </row>
    <row r="140">
      <c r="A140" s="1">
        <v>138</v>
      </c>
      <c r="B140" s="57" t="str">
        <v>郝琨</v>
      </c>
      <c r="C140" s="55" t="str">
        <v>TV1N1614911699634724864</v>
      </c>
      <c r="D140" s="5" t="str">
        <v>中国</v>
      </c>
      <c r="E140" s="5" t="str">
        <v>北京</v>
      </c>
      <c r="F140" s="5" t="str">
        <v>新加坡</v>
      </c>
      <c r="G140" s="5" t="str">
        <v>商务</v>
      </c>
      <c r="H140" s="5" t="str">
        <v>已出签</v>
      </c>
      <c r="I140" s="34">
        <v>161.6643</v>
      </c>
      <c r="J140" s="5"/>
      <c r="L140" s="34">
        <v>146</v>
      </c>
      <c r="M140" s="34">
        <v>0</v>
      </c>
      <c r="N140" s="5"/>
      <c r="P140" s="34">
        <v>0</v>
      </c>
      <c r="R140" s="2">
        <f>M140*1.06</f>
      </c>
      <c r="S140" s="2">
        <f>I140+L140+R140</f>
      </c>
      <c r="T140" s="2">
        <f>I140+(L140+R140)*1.06</f>
      </c>
      <c r="U140" s="2">
        <f>(R140+L140)*0.06</f>
      </c>
      <c r="V140" s="2">
        <f>T140-U140</f>
      </c>
      <c r="W140" s="1">
        <f>I140</f>
      </c>
      <c r="X140" s="2">
        <f>(R140+L140)*1.06</f>
      </c>
      <c r="Y140" s="2">
        <f>P140</f>
      </c>
      <c r="Z140" s="34">
        <f>200-I140</f>
      </c>
      <c r="AA140" s="2">
        <f>(L140+R140)-Y140-Z140</f>
      </c>
      <c r="AB140" s="2">
        <f>AA140/2</f>
      </c>
      <c r="AC140" s="2">
        <f>AA140/2</f>
      </c>
    </row>
    <row r="141">
      <c r="A141" s="1">
        <v>139</v>
      </c>
      <c r="B141" s="57" t="str">
        <v>黄利</v>
      </c>
      <c r="C141" s="55" t="str">
        <v>TV1N1620055414246473728</v>
      </c>
      <c r="D141" s="5" t="str">
        <v>中国</v>
      </c>
      <c r="E141" s="5" t="str">
        <v>北京</v>
      </c>
      <c r="F141" s="5" t="str">
        <v>新加坡</v>
      </c>
      <c r="G141" s="5" t="str">
        <v>商务</v>
      </c>
      <c r="H141" s="5" t="str">
        <v>已出签</v>
      </c>
      <c r="I141" s="34">
        <v>160.9725</v>
      </c>
      <c r="J141" s="5"/>
      <c r="L141" s="34">
        <v>146</v>
      </c>
      <c r="M141" s="34">
        <v>0</v>
      </c>
      <c r="N141" s="5"/>
      <c r="P141" s="34">
        <v>0</v>
      </c>
      <c r="R141" s="2">
        <f>M141*1.06</f>
      </c>
      <c r="S141" s="2">
        <f>I141+L141+R141</f>
      </c>
      <c r="T141" s="2">
        <f>I141+(L141+R141)*1.06</f>
      </c>
      <c r="U141" s="2">
        <f>(R141+L141)*0.06</f>
      </c>
      <c r="V141" s="2">
        <f>T141-U141</f>
      </c>
      <c r="W141" s="1">
        <f>I141</f>
      </c>
      <c r="X141" s="2">
        <f>(R141+L141)*1.06</f>
      </c>
      <c r="Y141" s="2">
        <f>P141</f>
      </c>
      <c r="Z141" s="34">
        <f>200-I141</f>
      </c>
      <c r="AA141" s="2">
        <f>(L141+R141)-Y141-Z141</f>
      </c>
      <c r="AB141" s="2">
        <f>AA141/2</f>
      </c>
      <c r="AC141" s="2">
        <f>AA141/2</f>
      </c>
    </row>
    <row r="142">
      <c r="A142" s="1">
        <v>140</v>
      </c>
      <c r="B142" s="57" t="str">
        <v>王琰</v>
      </c>
      <c r="C142" s="55" t="str">
        <v>TV1N1619989237964984320</v>
      </c>
      <c r="D142" s="5" t="str">
        <v>中国</v>
      </c>
      <c r="E142" s="5" t="str">
        <v>北京</v>
      </c>
      <c r="F142" s="5" t="str">
        <v>新加坡</v>
      </c>
      <c r="G142" s="5" t="str">
        <v>商务</v>
      </c>
      <c r="H142" s="5" t="str">
        <v>已出签</v>
      </c>
      <c r="I142" s="34">
        <v>161.6643</v>
      </c>
      <c r="J142" s="5"/>
      <c r="L142" s="34">
        <v>146</v>
      </c>
      <c r="M142" s="34">
        <v>0</v>
      </c>
      <c r="N142" s="5"/>
      <c r="P142" s="34">
        <v>0</v>
      </c>
      <c r="R142" s="2">
        <f>M142*1.06</f>
      </c>
      <c r="S142" s="2">
        <f>I142+L142+R142</f>
      </c>
      <c r="T142" s="2">
        <f>I142+(L142+R142)*1.06</f>
      </c>
      <c r="U142" s="2">
        <f>(R142+L142)*0.06</f>
      </c>
      <c r="V142" s="2">
        <f>T142-U142</f>
      </c>
      <c r="W142" s="1">
        <f>I142</f>
      </c>
      <c r="X142" s="2">
        <f>(R142+L142)*1.06</f>
      </c>
      <c r="Y142" s="2">
        <f>P142</f>
      </c>
      <c r="Z142" s="34">
        <f>200-I142</f>
      </c>
      <c r="AA142" s="2">
        <f>(L142+R142)-Y142-Z142</f>
      </c>
      <c r="AB142" s="2">
        <f>AA142/2</f>
      </c>
      <c r="AC142" s="2">
        <f>AA142/2</f>
      </c>
    </row>
    <row r="143">
      <c r="A143" s="1">
        <v>141</v>
      </c>
      <c r="B143" s="57" t="str">
        <v>张雨思</v>
      </c>
      <c r="C143" s="55" t="str">
        <v>TV1N1615196128068521984</v>
      </c>
      <c r="D143" s="5" t="str">
        <v>中国</v>
      </c>
      <c r="E143" s="5" t="str">
        <v>北京</v>
      </c>
      <c r="F143" s="5" t="str">
        <v>新加坡</v>
      </c>
      <c r="G143" s="5" t="str">
        <v>商务</v>
      </c>
      <c r="H143" s="5" t="str">
        <v>已出签</v>
      </c>
      <c r="I143" s="34">
        <v>159.4506</v>
      </c>
      <c r="J143" s="5"/>
      <c r="L143" s="34">
        <v>146</v>
      </c>
      <c r="M143" s="34">
        <v>0</v>
      </c>
      <c r="N143" s="5"/>
      <c r="P143" s="34">
        <v>0</v>
      </c>
      <c r="R143" s="2">
        <f>M143*1.06</f>
      </c>
      <c r="S143" s="2">
        <f>I143+L143+R143</f>
      </c>
      <c r="T143" s="2">
        <f>I143+(L143+R143)*1.06</f>
      </c>
      <c r="U143" s="2">
        <f>(R143+L143)*0.06</f>
      </c>
      <c r="V143" s="2">
        <f>T143-U143</f>
      </c>
      <c r="W143" s="1">
        <f>I143</f>
      </c>
      <c r="X143" s="2">
        <f>(R143+L143)*1.06</f>
      </c>
      <c r="Y143" s="2">
        <f>P143</f>
      </c>
      <c r="Z143" s="34">
        <f>200-I143</f>
      </c>
      <c r="AA143" s="2">
        <f>(L143+R143)-Y143-Z143</f>
      </c>
      <c r="AB143" s="2">
        <f>AA143/2</f>
      </c>
      <c r="AC143" s="2">
        <f>AA143/2</f>
      </c>
    </row>
    <row r="144">
      <c r="A144" s="1">
        <v>142</v>
      </c>
      <c r="B144" s="57" t="str">
        <v>郑怀海</v>
      </c>
      <c r="C144" s="55" t="str">
        <v>TV1N1619895927476838400</v>
      </c>
      <c r="D144" s="5" t="str">
        <v>中国</v>
      </c>
      <c r="E144" s="5" t="str">
        <v>北京</v>
      </c>
      <c r="F144" s="5" t="str">
        <v>新加坡</v>
      </c>
      <c r="G144" s="5" t="str">
        <v>商务</v>
      </c>
      <c r="H144" s="5" t="str">
        <v>已出签</v>
      </c>
      <c r="I144" s="34">
        <v>160.9725</v>
      </c>
      <c r="J144" s="5"/>
      <c r="L144" s="34">
        <v>146</v>
      </c>
      <c r="M144" s="34">
        <v>0</v>
      </c>
      <c r="N144" s="5"/>
      <c r="P144" s="34">
        <v>0</v>
      </c>
      <c r="R144" s="2">
        <f>M144*1.06</f>
      </c>
      <c r="S144" s="2">
        <f>I144+L144+R144</f>
      </c>
      <c r="T144" s="2">
        <f>I144+(L144+R144)*1.06</f>
      </c>
      <c r="U144" s="2">
        <f>(R144+L144)*0.06</f>
      </c>
      <c r="V144" s="2">
        <f>T144-U144</f>
      </c>
      <c r="W144" s="1">
        <f>I144</f>
      </c>
      <c r="X144" s="2">
        <f>(R144+L144)*1.06</f>
      </c>
      <c r="Y144" s="2">
        <f>P144</f>
      </c>
      <c r="Z144" s="34">
        <f>200-I144</f>
      </c>
      <c r="AA144" s="2">
        <f>(L144+R144)-Y144-Z144</f>
      </c>
      <c r="AB144" s="2">
        <f>AA144/2</f>
      </c>
      <c r="AC144" s="2">
        <f>AA144/2</f>
      </c>
    </row>
    <row r="145">
      <c r="A145" s="1">
        <v>143</v>
      </c>
      <c r="B145" s="57" t="str">
        <v>孙玮齐</v>
      </c>
      <c r="C145" s="55" t="str">
        <v>TV1N1620624424671326208</v>
      </c>
      <c r="D145" s="5" t="str">
        <v>中国</v>
      </c>
      <c r="E145" s="5" t="str">
        <v>北京</v>
      </c>
      <c r="F145" s="5" t="str">
        <v>新加坡</v>
      </c>
      <c r="G145" s="5" t="str">
        <v>商务</v>
      </c>
      <c r="H145" s="5" t="str">
        <v>已出签</v>
      </c>
      <c r="I145" s="34">
        <v>159.3123</v>
      </c>
      <c r="J145" s="5"/>
      <c r="L145" s="34">
        <v>146</v>
      </c>
      <c r="M145" s="34">
        <v>0</v>
      </c>
      <c r="N145" s="5"/>
      <c r="P145" s="34">
        <v>0</v>
      </c>
      <c r="R145" s="2">
        <f>M145*1.06</f>
      </c>
      <c r="S145" s="2">
        <f>I145+L145+R145</f>
      </c>
      <c r="T145" s="2">
        <f>I145+(L145+R145)*1.06</f>
      </c>
      <c r="U145" s="2">
        <f>(R145+L145)*0.06</f>
      </c>
      <c r="V145" s="2">
        <f>T145-U145</f>
      </c>
      <c r="W145" s="1">
        <f>I145</f>
      </c>
      <c r="X145" s="2">
        <f>(R145+L145)*1.06</f>
      </c>
      <c r="Y145" s="2">
        <f>P145</f>
      </c>
      <c r="Z145" s="34">
        <f>200-I145</f>
      </c>
      <c r="AA145" s="2">
        <f>(L145+R145)-Y145-Z145</f>
      </c>
      <c r="AB145" s="2">
        <f>AA145/2</f>
      </c>
      <c r="AC145" s="2">
        <f>AA145/2</f>
      </c>
    </row>
    <row r="146">
      <c r="A146" s="1">
        <v>144</v>
      </c>
      <c r="B146" s="57" t="str">
        <v>邓航兵</v>
      </c>
      <c r="C146" s="55" t="str">
        <v>TV1N1619206897781223424</v>
      </c>
      <c r="D146" s="5" t="str">
        <v>中国</v>
      </c>
      <c r="E146" s="5" t="str">
        <v>北京</v>
      </c>
      <c r="F146" s="5" t="str">
        <v>新加坡</v>
      </c>
      <c r="G146" s="5" t="str">
        <v>商务</v>
      </c>
      <c r="H146" s="5" t="str">
        <v>已出签</v>
      </c>
      <c r="I146" s="34">
        <v>159.4506</v>
      </c>
      <c r="J146" s="5"/>
      <c r="L146" s="34">
        <v>146</v>
      </c>
      <c r="M146" s="34">
        <v>0</v>
      </c>
      <c r="N146" s="5"/>
      <c r="P146" s="34">
        <v>0</v>
      </c>
      <c r="R146" s="2">
        <f>M146*1.06</f>
      </c>
      <c r="S146" s="2">
        <f>I146+L146+R146</f>
      </c>
      <c r="T146" s="2">
        <f>I146+(L146+R146)*1.06</f>
      </c>
      <c r="U146" s="2">
        <f>(R146+L146)*0.06</f>
      </c>
      <c r="V146" s="2">
        <f>T146-U146</f>
      </c>
      <c r="W146" s="1">
        <f>I146</f>
      </c>
      <c r="X146" s="2">
        <f>(R146+L146)*1.06</f>
      </c>
      <c r="Y146" s="2">
        <f>P146</f>
      </c>
      <c r="Z146" s="34">
        <f>200-I146</f>
      </c>
      <c r="AA146" s="2">
        <f>(L146+R146)-Y146-Z146</f>
      </c>
      <c r="AB146" s="2">
        <f>AA146/2</f>
      </c>
      <c r="AC146" s="2">
        <f>AA146/2</f>
      </c>
    </row>
    <row r="147">
      <c r="A147" s="1">
        <v>145</v>
      </c>
      <c r="B147" s="57" t="str">
        <v>向锐</v>
      </c>
      <c r="C147" s="55" t="str">
        <v>TV1N1619909769695121408</v>
      </c>
      <c r="D147" s="5" t="str">
        <v>中国</v>
      </c>
      <c r="E147" s="5" t="str">
        <v>北京</v>
      </c>
      <c r="F147" s="5" t="str">
        <v>新加坡</v>
      </c>
      <c r="G147" s="5" t="str">
        <v>商务</v>
      </c>
      <c r="H147" s="5" t="str">
        <v>已出签</v>
      </c>
      <c r="I147" s="34">
        <v>160.9725</v>
      </c>
      <c r="J147" s="5"/>
      <c r="L147" s="34">
        <v>146</v>
      </c>
      <c r="M147" s="34">
        <v>0</v>
      </c>
      <c r="N147" s="5"/>
      <c r="P147" s="34">
        <v>0</v>
      </c>
      <c r="R147" s="2">
        <f>M147*1.06</f>
      </c>
      <c r="S147" s="2">
        <f>I147+L147+R147</f>
      </c>
      <c r="T147" s="2">
        <f>I147+(L147+R147)*1.06</f>
      </c>
      <c r="U147" s="2">
        <f>(R147+L147)*0.06</f>
      </c>
      <c r="V147" s="2">
        <f>T147-U147</f>
      </c>
      <c r="W147" s="1">
        <f>I147</f>
      </c>
      <c r="X147" s="2">
        <f>(R147+L147)*1.06</f>
      </c>
      <c r="Y147" s="2">
        <f>P147</f>
      </c>
      <c r="Z147" s="34">
        <f>200-I147</f>
      </c>
      <c r="AA147" s="2">
        <f>(L147+R147)-Y147-Z147</f>
      </c>
      <c r="AB147" s="2">
        <f>AA147/2</f>
      </c>
      <c r="AC147" s="2">
        <f>AA147/2</f>
      </c>
    </row>
    <row r="148">
      <c r="A148" s="1">
        <v>146</v>
      </c>
      <c r="B148" s="35" t="str">
        <v>朱虹文</v>
      </c>
      <c r="C148" s="55" t="str">
        <v>TV1N1610109285244915712</v>
      </c>
      <c r="D148" s="5" t="str">
        <v>中国</v>
      </c>
      <c r="E148" s="5" t="str">
        <v>北京</v>
      </c>
      <c r="F148" s="5" t="str">
        <v>法国</v>
      </c>
      <c r="G148" s="5" t="str">
        <v>商务</v>
      </c>
      <c r="H148" s="5" t="str">
        <v>已出签</v>
      </c>
      <c r="I148" s="58">
        <v>0</v>
      </c>
      <c r="L148" s="34">
        <v>0</v>
      </c>
      <c r="M148" s="34">
        <v>29.43</v>
      </c>
      <c r="N148" s="5" t="str">
        <v>交通费</v>
      </c>
      <c r="P148" s="34">
        <v>29.43</v>
      </c>
      <c r="R148" s="2">
        <f>M148*1.06</f>
      </c>
      <c r="S148" s="2">
        <f>I148+L148+R148</f>
      </c>
      <c r="T148" s="2">
        <f>I148+(L148+R148)*1.06</f>
      </c>
      <c r="U148" s="2">
        <f>(R148+L148)*0.06</f>
      </c>
      <c r="V148" s="2">
        <f>T148-U148</f>
      </c>
      <c r="W148" s="1">
        <f>I148</f>
      </c>
      <c r="X148" s="2">
        <f>(R148+L148)*1.06</f>
      </c>
      <c r="Y148" s="2">
        <f>P148</f>
      </c>
      <c r="Z148" s="5">
        <v>0</v>
      </c>
      <c r="AA148" s="2">
        <f>(L148+R148)-Y148-Z148</f>
      </c>
      <c r="AB148" s="2">
        <f>AA148/2</f>
      </c>
      <c r="AC148" s="2">
        <f>AA148/2</f>
      </c>
    </row>
    <row r="149">
      <c r="A149" s="1">
        <v>147</v>
      </c>
      <c r="B149" s="35" t="str">
        <v>陈冠桥</v>
      </c>
      <c r="C149" s="55" t="str">
        <v>TV1N1606216700289794048</v>
      </c>
      <c r="D149" s="5" t="str">
        <v>中国</v>
      </c>
      <c r="E149" s="5" t="str">
        <v>北京</v>
      </c>
      <c r="F149" s="5" t="str">
        <v>荷兰</v>
      </c>
      <c r="G149" s="5" t="str">
        <v>商务</v>
      </c>
      <c r="H149" s="5" t="str">
        <v>已出签</v>
      </c>
      <c r="I149" s="34">
        <v>0</v>
      </c>
      <c r="L149" s="34">
        <v>0</v>
      </c>
      <c r="M149" s="34">
        <v>13.17</v>
      </c>
      <c r="N149" s="5" t="str">
        <v>交通费</v>
      </c>
      <c r="P149" s="5">
        <v>13.17</v>
      </c>
      <c r="R149" s="2">
        <f>M149*1.06</f>
      </c>
      <c r="S149" s="2">
        <f>I149+L149+R149</f>
      </c>
      <c r="T149" s="2">
        <f>I149+(L149+R149)*1.06</f>
      </c>
      <c r="U149" s="2">
        <f>(R149+L149)*0.06</f>
      </c>
      <c r="V149" s="2">
        <f>T149-U149</f>
      </c>
      <c r="W149" s="1">
        <f>I149</f>
      </c>
      <c r="X149" s="2">
        <f>(R149+L149)*1.06</f>
      </c>
      <c r="Y149" s="2">
        <f>P149</f>
      </c>
      <c r="Z149" s="34">
        <v>0</v>
      </c>
      <c r="AA149" s="2">
        <f>(L149+R149)-Y149-Z149</f>
      </c>
      <c r="AB149" s="2">
        <f>AA149/2</f>
      </c>
      <c r="AC149" s="2">
        <f>AA149/2</f>
      </c>
    </row>
    <row r="150">
      <c r="A150" s="1">
        <v>148</v>
      </c>
      <c r="B150" s="55" t="str">
        <v>许皓靓</v>
      </c>
      <c r="C150" s="55" t="str">
        <v>TV1N1609587111924924416</v>
      </c>
      <c r="D150" s="5" t="str">
        <v>中国</v>
      </c>
      <c r="E150" s="5" t="str">
        <v>北京</v>
      </c>
      <c r="F150" s="5" t="str">
        <v>法国</v>
      </c>
      <c r="G150" s="5" t="str">
        <v>商务</v>
      </c>
      <c r="H150" s="5" t="str">
        <v>已出签</v>
      </c>
      <c r="I150" s="58">
        <v>0</v>
      </c>
      <c r="L150" s="34">
        <v>0</v>
      </c>
      <c r="M150" s="34">
        <v>29.28</v>
      </c>
      <c r="N150" s="5" t="str">
        <v>交通费</v>
      </c>
      <c r="P150" s="34">
        <v>29.28</v>
      </c>
      <c r="R150" s="2">
        <f>M150*1.06</f>
      </c>
      <c r="S150" s="2">
        <f>I150+L150+R150</f>
      </c>
      <c r="T150" s="2">
        <f>I150+(L150+R150)*1.06</f>
      </c>
      <c r="U150" s="2">
        <f>(R150+L150)*0.06</f>
      </c>
      <c r="V150" s="2">
        <f>T150-U150</f>
      </c>
      <c r="W150" s="1">
        <f>I150</f>
      </c>
      <c r="X150" s="2">
        <f>(R150+L150)*1.06</f>
      </c>
      <c r="Y150" s="2">
        <f>P150</f>
      </c>
      <c r="Z150" s="5">
        <v>0</v>
      </c>
      <c r="AA150" s="2">
        <f>(L150+R150)-Y150-Z150</f>
      </c>
      <c r="AB150" s="2">
        <f>AA150/2</f>
      </c>
      <c r="AC150" s="2">
        <f>AA150/2</f>
      </c>
    </row>
    <row r="151">
      <c r="A151" s="1">
        <v>149</v>
      </c>
      <c r="B151" s="35" t="str">
        <v>姬慧然</v>
      </c>
      <c r="C151" s="55" t="str">
        <v>TV1N1552851600430903296</v>
      </c>
      <c r="D151" s="5" t="str">
        <v>中国</v>
      </c>
      <c r="E151" s="5" t="str">
        <v>北京</v>
      </c>
      <c r="F151" s="5" t="str">
        <v>法国</v>
      </c>
      <c r="G151" s="5" t="str">
        <v>商务</v>
      </c>
      <c r="H151" s="5" t="str">
        <v>已出签</v>
      </c>
      <c r="I151" s="58">
        <v>0</v>
      </c>
      <c r="L151" s="34">
        <v>0</v>
      </c>
      <c r="M151" s="34">
        <v>33</v>
      </c>
      <c r="N151" s="5" t="str">
        <v>交通费</v>
      </c>
      <c r="P151" s="34">
        <v>33</v>
      </c>
      <c r="R151" s="2">
        <f>M151*1.06</f>
      </c>
      <c r="S151" s="2">
        <f>I151+L151+R151</f>
      </c>
      <c r="T151" s="2">
        <f>I151+(L151+R151)*1.06</f>
      </c>
      <c r="U151" s="2">
        <f>(R151+L151)*0.06</f>
      </c>
      <c r="V151" s="2">
        <f>T151-U151</f>
      </c>
      <c r="W151" s="1">
        <f>I151</f>
      </c>
      <c r="X151" s="2">
        <f>(R151+L151)*1.06</f>
      </c>
      <c r="Y151" s="2">
        <f>P151</f>
      </c>
      <c r="Z151" s="5">
        <v>0</v>
      </c>
      <c r="AA151" s="2">
        <f>(L151+R151)-Y151-Z151</f>
      </c>
      <c r="AB151" s="2">
        <f>AA151/2</f>
      </c>
      <c r="AC151" s="2">
        <f>AA151/2</f>
      </c>
    </row>
    <row r="152">
      <c r="A152" s="1">
        <v>150</v>
      </c>
      <c r="B152" s="35" t="str">
        <v>张艳娜</v>
      </c>
      <c r="C152" s="55" t="str">
        <v>TV1N1610438555402014720</v>
      </c>
      <c r="D152" s="5" t="str">
        <v>中国</v>
      </c>
      <c r="E152" s="5" t="str">
        <v>北京</v>
      </c>
      <c r="F152" s="5" t="str">
        <v>法国</v>
      </c>
      <c r="G152" s="5" t="str">
        <v>商务</v>
      </c>
      <c r="H152" s="5" t="str">
        <v>已出签</v>
      </c>
      <c r="I152" s="58">
        <v>0</v>
      </c>
      <c r="L152" s="34">
        <v>0</v>
      </c>
      <c r="M152" s="34">
        <v>32</v>
      </c>
      <c r="N152" s="5" t="str">
        <v>交通费</v>
      </c>
      <c r="P152" s="34">
        <v>32</v>
      </c>
      <c r="R152" s="2">
        <f>M152*1.06</f>
      </c>
      <c r="S152" s="2">
        <f>I152+L152+R152</f>
      </c>
      <c r="T152" s="2">
        <f>I152+(L152+R152)*1.06</f>
      </c>
      <c r="U152" s="2">
        <f>(R152+L152)*0.06</f>
      </c>
      <c r="V152" s="2">
        <f>T152-U152</f>
      </c>
      <c r="W152" s="1">
        <f>I152</f>
      </c>
      <c r="X152" s="2">
        <f>(R152+L152)*1.06</f>
      </c>
      <c r="Y152" s="2">
        <f>P152</f>
      </c>
      <c r="Z152" s="5">
        <v>0</v>
      </c>
      <c r="AA152" s="2">
        <f>(L152+R152)-Y152-Z152</f>
      </c>
      <c r="AB152" s="2">
        <f>AA152/2</f>
      </c>
      <c r="AC152" s="2">
        <f>AA152/2</f>
      </c>
    </row>
    <row r="153">
      <c r="A153" s="1">
        <v>151</v>
      </c>
      <c r="B153" s="35" t="str">
        <v>陈西（龚平一起送）</v>
      </c>
      <c r="C153" s="55" t="str">
        <v>TV1N1619545990641786880</v>
      </c>
      <c r="D153" s="5" t="str">
        <v>中国</v>
      </c>
      <c r="E153" s="5" t="str">
        <v>北京</v>
      </c>
      <c r="F153" s="5" t="str">
        <v>法国</v>
      </c>
      <c r="G153" s="5" t="str">
        <v>商务</v>
      </c>
      <c r="H153" s="5" t="str">
        <v>已出签</v>
      </c>
      <c r="I153" s="58">
        <v>594</v>
      </c>
      <c r="L153" s="34">
        <v>300</v>
      </c>
      <c r="M153" s="34">
        <v>844</v>
      </c>
      <c r="N153" s="65" t="str">
        <v>交通费30+签证中心服务费814</v>
      </c>
      <c r="P153" s="34">
        <v>844</v>
      </c>
      <c r="R153" s="2">
        <f>M153*1.06</f>
      </c>
      <c r="S153" s="2">
        <f>I153+L153+R153</f>
      </c>
      <c r="T153" s="2">
        <f>I153+(L153+R153)*1.06</f>
      </c>
      <c r="U153" s="2">
        <f>(R153+L153)*0.06</f>
      </c>
      <c r="V153" s="2">
        <f>T153-U153</f>
      </c>
      <c r="W153" s="1">
        <f>I153</f>
      </c>
      <c r="X153" s="2">
        <f>(R153+L153)*1.06</f>
      </c>
      <c r="Y153" s="2">
        <f>P153</f>
      </c>
      <c r="Z153" s="5">
        <v>60</v>
      </c>
      <c r="AA153" s="2">
        <f>(L153+R153)-Y153-Z153</f>
      </c>
      <c r="AB153" s="2">
        <f>AA153/2</f>
      </c>
      <c r="AC153" s="2">
        <f>AA153/2</f>
      </c>
    </row>
    <row r="154">
      <c r="A154" s="1">
        <v>152</v>
      </c>
      <c r="B154" s="35" t="str">
        <v>陶冲</v>
      </c>
      <c r="C154" s="55" t="str">
        <v>TV1N1615157879694233600</v>
      </c>
      <c r="D154" s="5" t="str">
        <v>中国</v>
      </c>
      <c r="E154" s="5" t="str">
        <v>北京</v>
      </c>
      <c r="F154" s="5" t="str">
        <v>爱尔兰</v>
      </c>
      <c r="G154" s="5" t="str">
        <v>商务</v>
      </c>
      <c r="H154" s="5" t="str">
        <v>已出签</v>
      </c>
      <c r="I154" s="34">
        <v>740</v>
      </c>
      <c r="L154" s="34">
        <v>400</v>
      </c>
      <c r="M154" s="34">
        <v>484</v>
      </c>
      <c r="N154" s="5" t="str">
        <v>交通费24+签证中心服务费377+快递83</v>
      </c>
      <c r="P154" s="34">
        <v>484</v>
      </c>
      <c r="R154" s="2">
        <f>M154*1.06</f>
      </c>
      <c r="S154" s="2">
        <f>I154+L154+R154</f>
      </c>
      <c r="T154" s="2">
        <f>I154+(L154+R154)*1.06</f>
      </c>
      <c r="U154" s="2">
        <f>(R154+L154)*0.06</f>
      </c>
      <c r="V154" s="2">
        <f>T154-U154</f>
      </c>
      <c r="W154" s="1">
        <f>I154</f>
      </c>
      <c r="X154" s="2">
        <f>(R154+L154)*1.06</f>
      </c>
      <c r="Y154" s="2">
        <f>P154</f>
      </c>
      <c r="Z154" s="5">
        <v>60</v>
      </c>
      <c r="AA154" s="2">
        <f>(L154+R154)-Y154-Z154</f>
      </c>
      <c r="AB154" s="2">
        <f>AA154/2</f>
      </c>
      <c r="AC154" s="2">
        <f>AA154/2</f>
      </c>
    </row>
    <row r="155">
      <c r="A155" s="1">
        <v>153</v>
      </c>
      <c r="B155" s="60" t="str">
        <v>王欣然</v>
      </c>
      <c r="C155" s="55" t="str">
        <v>TV1N1619892572159475712</v>
      </c>
      <c r="D155" s="5" t="str">
        <v>中国</v>
      </c>
      <c r="E155" s="5" t="str">
        <v>北京</v>
      </c>
      <c r="F155" s="5" t="str">
        <v>英国</v>
      </c>
      <c r="G155" s="5" t="str">
        <v>商务</v>
      </c>
      <c r="H155" s="5" t="str">
        <v>已预约</v>
      </c>
      <c r="I155" s="34">
        <v>870</v>
      </c>
      <c r="L155" s="5">
        <v>400</v>
      </c>
      <c r="M155" s="34">
        <v>92</v>
      </c>
      <c r="N155" s="5" t="str">
        <v>邮寄</v>
      </c>
      <c r="P155" s="5">
        <v>92</v>
      </c>
      <c r="R155" s="2">
        <f>M155*1.06</f>
      </c>
      <c r="S155" s="2">
        <f>I155+L155+R155</f>
      </c>
      <c r="T155" s="2">
        <f>I155+(L155+R155)*1.06</f>
      </c>
      <c r="U155" s="2">
        <f>(R155+L155)*0.06</f>
      </c>
      <c r="V155" s="2">
        <f>T155-U155</f>
      </c>
      <c r="W155" s="1">
        <f>I155</f>
      </c>
      <c r="X155" s="2">
        <f>(R155+L155)*1.06</f>
      </c>
      <c r="Y155" s="2">
        <f>P155</f>
      </c>
      <c r="Z155" s="34">
        <v>60</v>
      </c>
      <c r="AA155" s="2">
        <f>(L155+R155)-Y155-Z155</f>
      </c>
      <c r="AB155" s="2">
        <f>AA155/2</f>
      </c>
      <c r="AC155" s="2">
        <f>AA155/2</f>
      </c>
    </row>
    <row r="156">
      <c r="A156" s="1">
        <v>154</v>
      </c>
      <c r="B156" s="35" t="str">
        <v>董有超</v>
      </c>
      <c r="C156" s="55" t="str">
        <v>TV1N1620594044606066688</v>
      </c>
      <c r="D156" s="5" t="str">
        <v>中国</v>
      </c>
      <c r="E156" s="5" t="str">
        <v>北京</v>
      </c>
      <c r="F156" s="5" t="str">
        <v>美国</v>
      </c>
      <c r="G156" s="5" t="str">
        <v>商务</v>
      </c>
      <c r="H156" s="5" t="str">
        <v>已预约</v>
      </c>
      <c r="I156" s="34">
        <v>1120</v>
      </c>
      <c r="L156" s="34">
        <v>300</v>
      </c>
      <c r="M156" s="34">
        <v>0</v>
      </c>
      <c r="N156" s="5"/>
      <c r="P156" s="34">
        <v>0</v>
      </c>
      <c r="R156" s="2">
        <f>M156*1.06</f>
      </c>
      <c r="S156" s="2">
        <f>I156+L156+R156</f>
      </c>
      <c r="T156" s="2">
        <f>I156+(L156+R156)*1.06</f>
      </c>
      <c r="U156" s="2">
        <f>(R156+L156)*0.06</f>
      </c>
      <c r="V156" s="2">
        <f>T156-U156</f>
      </c>
      <c r="W156" s="1">
        <f>I156</f>
      </c>
      <c r="X156" s="2">
        <f>(R156+L156)*1.06</f>
      </c>
      <c r="Y156" s="2">
        <f>P156</f>
      </c>
      <c r="Z156" s="34">
        <v>60</v>
      </c>
      <c r="AA156" s="2">
        <f>(L156+R156)-Y156-Z156</f>
      </c>
      <c r="AB156" s="2">
        <f>AA156/2</f>
      </c>
      <c r="AC156" s="2">
        <f>AA156/2</f>
      </c>
    </row>
    <row r="157">
      <c r="A157" s="1">
        <v>155</v>
      </c>
      <c r="B157" s="35" t="str">
        <v>李冬琳</v>
      </c>
      <c r="C157" s="55" t="str">
        <v>TV1N1620726673397481472</v>
      </c>
      <c r="D157" s="5" t="str">
        <v>中国</v>
      </c>
      <c r="E157" s="5" t="str">
        <v>北京</v>
      </c>
      <c r="F157" s="5" t="str">
        <v>美国</v>
      </c>
      <c r="G157" s="5" t="str">
        <v>商务</v>
      </c>
      <c r="H157" s="5" t="str">
        <v>已预约</v>
      </c>
      <c r="I157" s="34">
        <v>1120</v>
      </c>
      <c r="L157" s="34">
        <v>300</v>
      </c>
      <c r="M157" s="34">
        <v>0</v>
      </c>
      <c r="N157" s="5"/>
      <c r="P157" s="34">
        <v>0</v>
      </c>
      <c r="R157" s="2">
        <f>M157*1.06</f>
      </c>
      <c r="S157" s="2">
        <f>I157+L157+R157</f>
      </c>
      <c r="T157" s="2">
        <f>I157+(L157+R157)*1.06</f>
      </c>
      <c r="U157" s="2">
        <f>(R157+L157)*0.06</f>
      </c>
      <c r="V157" s="2">
        <f>T157-U157</f>
      </c>
      <c r="W157" s="1">
        <f>I157</f>
      </c>
      <c r="X157" s="2">
        <f>(R157+L157)*1.06</f>
      </c>
      <c r="Y157" s="2">
        <f>P157</f>
      </c>
      <c r="Z157" s="34">
        <v>60</v>
      </c>
      <c r="AA157" s="2">
        <f>(L157+R157)-Y157-Z157</f>
      </c>
      <c r="AB157" s="2">
        <f>AA157/2</f>
      </c>
      <c r="AC157" s="2">
        <f>AA157/2</f>
      </c>
    </row>
    <row r="158">
      <c r="A158" s="1">
        <v>156</v>
      </c>
      <c r="B158" s="35" t="str">
        <v>廖一伦</v>
      </c>
      <c r="C158" s="55" t="str">
        <v>TV1N1619599916657324032</v>
      </c>
      <c r="D158" s="5" t="str">
        <v>中国</v>
      </c>
      <c r="E158" s="5" t="str">
        <v>北京</v>
      </c>
      <c r="F158" s="5" t="str">
        <v>美国</v>
      </c>
      <c r="G158" s="5" t="str">
        <v>商务</v>
      </c>
      <c r="H158" s="5" t="str">
        <v>已预约</v>
      </c>
      <c r="I158" s="34">
        <v>1120</v>
      </c>
      <c r="L158" s="34">
        <v>300</v>
      </c>
      <c r="M158" s="34">
        <v>0</v>
      </c>
      <c r="N158" s="5"/>
      <c r="P158" s="34">
        <v>0</v>
      </c>
      <c r="R158" s="2">
        <f>M158*1.06</f>
      </c>
      <c r="S158" s="2">
        <f>I158+L158+R158</f>
      </c>
      <c r="T158" s="2">
        <f>I158+(L158+R158)*1.06</f>
      </c>
      <c r="U158" s="2">
        <f>(R158+L158)*0.06</f>
      </c>
      <c r="V158" s="2">
        <f>T158-U158</f>
      </c>
      <c r="W158" s="1">
        <f>I158</f>
      </c>
      <c r="X158" s="2">
        <f>(R158+L158)*1.06</f>
      </c>
      <c r="Y158" s="2">
        <f>P158</f>
      </c>
      <c r="Z158" s="34">
        <v>60</v>
      </c>
      <c r="AA158" s="2">
        <f>(L158+R158)-Y158-Z158</f>
      </c>
      <c r="AB158" s="2">
        <f>AA158/2</f>
      </c>
      <c r="AC158" s="2">
        <f>AA158/2</f>
      </c>
    </row>
    <row r="159">
      <c r="A159" s="1">
        <v>157</v>
      </c>
      <c r="B159" s="35" t="str">
        <v>刘文熙</v>
      </c>
      <c r="C159" s="55" t="str">
        <v>TV1N1620978292370391040</v>
      </c>
      <c r="D159" s="5" t="str">
        <v>中国</v>
      </c>
      <c r="E159" s="5" t="str">
        <v>北京</v>
      </c>
      <c r="F159" s="5" t="str">
        <v>美国</v>
      </c>
      <c r="G159" s="5" t="str">
        <v>商务</v>
      </c>
      <c r="H159" s="5" t="str">
        <v>已预约</v>
      </c>
      <c r="I159" s="34">
        <v>1120</v>
      </c>
      <c r="L159" s="34">
        <v>300</v>
      </c>
      <c r="M159" s="34">
        <v>0</v>
      </c>
      <c r="N159" s="5"/>
      <c r="P159" s="34">
        <v>0</v>
      </c>
      <c r="R159" s="2">
        <f>M159*1.06</f>
      </c>
      <c r="S159" s="2">
        <f>I159+L159+R159</f>
      </c>
      <c r="T159" s="2">
        <f>I159+(L159+R159)*1.06</f>
      </c>
      <c r="U159" s="2">
        <f>(R159+L159)*0.06</f>
      </c>
      <c r="V159" s="2">
        <f>T159-U159</f>
      </c>
      <c r="W159" s="1">
        <f>I159</f>
      </c>
      <c r="X159" s="2">
        <f>(R159+L159)*1.06</f>
      </c>
      <c r="Y159" s="2">
        <f>P159</f>
      </c>
      <c r="Z159" s="34">
        <v>60</v>
      </c>
      <c r="AA159" s="2">
        <f>(L159+R159)-Y159-Z159</f>
      </c>
      <c r="AB159" s="2">
        <f>AA159/2</f>
      </c>
      <c r="AC159" s="2">
        <f>AA159/2</f>
      </c>
    </row>
    <row r="160">
      <c r="A160" s="1">
        <v>158</v>
      </c>
      <c r="B160" s="35" t="str">
        <v>黄凯翔</v>
      </c>
      <c r="C160" s="55" t="str">
        <v>TV1N1620774695313625088</v>
      </c>
      <c r="D160" s="5" t="str">
        <v>中国</v>
      </c>
      <c r="E160" s="5" t="str">
        <v>北京</v>
      </c>
      <c r="F160" s="5" t="str">
        <v>美国</v>
      </c>
      <c r="G160" s="5" t="str">
        <v>商务</v>
      </c>
      <c r="H160" s="5" t="str">
        <v>已预约</v>
      </c>
      <c r="I160" s="34">
        <v>1120</v>
      </c>
      <c r="L160" s="34">
        <v>300</v>
      </c>
      <c r="M160" s="34">
        <v>0</v>
      </c>
      <c r="N160" s="5"/>
      <c r="P160" s="34">
        <v>0</v>
      </c>
      <c r="R160" s="2">
        <f>M160*1.06</f>
      </c>
      <c r="S160" s="2">
        <f>I160+L160+R160</f>
      </c>
      <c r="T160" s="2">
        <f>I160+(L160+R160)*1.06</f>
      </c>
      <c r="U160" s="2">
        <f>(R160+L160)*0.06</f>
      </c>
      <c r="V160" s="2">
        <f>T160-U160</f>
      </c>
      <c r="W160" s="1">
        <f>I160</f>
      </c>
      <c r="X160" s="2">
        <f>(R160+L160)*1.06</f>
      </c>
      <c r="Y160" s="2">
        <f>P160</f>
      </c>
      <c r="Z160" s="34">
        <v>60</v>
      </c>
      <c r="AA160" s="2">
        <f>(L160+R160)-Y160-Z160</f>
      </c>
      <c r="AB160" s="2">
        <f>AA160/2</f>
      </c>
      <c r="AC160" s="2">
        <f>AA160/2</f>
      </c>
    </row>
    <row r="161">
      <c r="A161" s="1">
        <v>159</v>
      </c>
      <c r="B161" s="35" t="str">
        <v>邝也青青</v>
      </c>
      <c r="C161" s="55" t="str">
        <v>TV1N1620655698429652992</v>
      </c>
      <c r="D161" s="5" t="str">
        <v>中国</v>
      </c>
      <c r="E161" s="5" t="str">
        <v>北京</v>
      </c>
      <c r="F161" s="5" t="str">
        <v>美国</v>
      </c>
      <c r="G161" s="5" t="str">
        <v>商务</v>
      </c>
      <c r="H161" s="5" t="str">
        <v>已预约</v>
      </c>
      <c r="I161" s="34">
        <v>1120</v>
      </c>
      <c r="L161" s="34">
        <v>300</v>
      </c>
      <c r="M161" s="34">
        <v>0</v>
      </c>
      <c r="N161" s="5"/>
      <c r="P161" s="34">
        <v>0</v>
      </c>
      <c r="R161" s="2">
        <f>M161*1.06</f>
      </c>
      <c r="S161" s="2">
        <f>I161+L161+R161</f>
      </c>
      <c r="T161" s="2">
        <f>I161+(L161+R161)*1.06</f>
      </c>
      <c r="U161" s="2">
        <f>(R161+L161)*0.06</f>
      </c>
      <c r="V161" s="2">
        <f>T161-U161</f>
      </c>
      <c r="W161" s="1">
        <f>I161</f>
      </c>
      <c r="X161" s="2">
        <f>(R161+L161)*1.06</f>
      </c>
      <c r="Y161" s="2">
        <f>P161</f>
      </c>
      <c r="Z161" s="34">
        <v>60</v>
      </c>
      <c r="AA161" s="2">
        <f>(L161+R161)-Y161-Z161</f>
      </c>
      <c r="AB161" s="2">
        <f>AA161/2</f>
      </c>
      <c r="AC161" s="2">
        <f>AA161/2</f>
      </c>
    </row>
    <row r="162">
      <c r="A162" s="1">
        <v>160</v>
      </c>
      <c r="B162" s="35" t="str">
        <v>黄思媛</v>
      </c>
      <c r="C162" s="55" t="str">
        <v>TV1N1617349148071968768</v>
      </c>
      <c r="D162" s="5" t="str">
        <v>中国</v>
      </c>
      <c r="E162" s="5" t="str">
        <v>北京</v>
      </c>
      <c r="F162" s="5" t="str">
        <v>美国</v>
      </c>
      <c r="G162" s="5" t="str">
        <v>商务</v>
      </c>
      <c r="H162" s="5" t="str">
        <v>已预约</v>
      </c>
      <c r="I162" s="34">
        <v>1120</v>
      </c>
      <c r="L162" s="34">
        <v>300</v>
      </c>
      <c r="M162" s="34">
        <v>0</v>
      </c>
      <c r="N162" s="5"/>
      <c r="P162" s="34">
        <v>0</v>
      </c>
      <c r="R162" s="2">
        <f>M162*1.06</f>
      </c>
      <c r="S162" s="2">
        <f>I162+L162+R162</f>
      </c>
      <c r="T162" s="2">
        <f>I162+(L162+R162)*1.06</f>
      </c>
      <c r="U162" s="2">
        <f>(R162+L162)*0.06</f>
      </c>
      <c r="V162" s="2">
        <f>T162-U162</f>
      </c>
      <c r="W162" s="1">
        <f>I162</f>
      </c>
      <c r="X162" s="2">
        <f>(R162+L162)*1.06</f>
      </c>
      <c r="Y162" s="2">
        <f>P162</f>
      </c>
      <c r="Z162" s="34">
        <v>60</v>
      </c>
      <c r="AA162" s="2">
        <f>(L162+R162)-Y162-Z162</f>
      </c>
      <c r="AB162" s="2">
        <f>AA162/2</f>
      </c>
      <c r="AC162" s="2">
        <f>AA162/2</f>
      </c>
    </row>
    <row r="163">
      <c r="A163" s="1">
        <v>161</v>
      </c>
      <c r="B163" s="35" t="str">
        <v>沈小川</v>
      </c>
      <c r="C163" s="55" t="str">
        <v>TV1N1617349148071968768</v>
      </c>
      <c r="D163" s="5" t="str">
        <v>中国</v>
      </c>
      <c r="E163" s="5" t="str">
        <v>北京</v>
      </c>
      <c r="F163" s="5" t="str">
        <v>美国</v>
      </c>
      <c r="G163" s="5" t="str">
        <v>商务</v>
      </c>
      <c r="H163" s="5" t="str">
        <v>已预约</v>
      </c>
      <c r="I163" s="34">
        <v>1120</v>
      </c>
      <c r="L163" s="34">
        <v>300</v>
      </c>
      <c r="M163" s="34">
        <v>0</v>
      </c>
      <c r="N163" s="5"/>
      <c r="P163" s="34">
        <v>0</v>
      </c>
      <c r="R163" s="2">
        <f>M163*1.06</f>
      </c>
      <c r="S163" s="2">
        <f>I163+L163+R163</f>
      </c>
      <c r="T163" s="2">
        <f>I163+(L163+R163)*1.06</f>
      </c>
      <c r="U163" s="2">
        <f>(R163+L163)*0.06</f>
      </c>
      <c r="V163" s="2">
        <f>T163-U163</f>
      </c>
      <c r="W163" s="1">
        <f>I163</f>
      </c>
      <c r="X163" s="2">
        <f>(R163+L163)*1.06</f>
      </c>
      <c r="Y163" s="2">
        <f>P163</f>
      </c>
      <c r="Z163" s="34">
        <v>60</v>
      </c>
      <c r="AA163" s="2">
        <f>(L163+R163)-Y163-Z163</f>
      </c>
      <c r="AB163" s="2">
        <f>AA163/2</f>
      </c>
      <c r="AC163" s="2">
        <f>AA163/2</f>
      </c>
    </row>
    <row r="164">
      <c r="A164" s="1">
        <v>162</v>
      </c>
      <c r="B164" s="35" t="str">
        <v>朱峰</v>
      </c>
      <c r="C164" s="55" t="str">
        <v>TV1N1619731600409141248</v>
      </c>
      <c r="D164" s="5" t="str">
        <v>中国</v>
      </c>
      <c r="E164" s="5" t="str">
        <v>北京</v>
      </c>
      <c r="F164" s="5" t="str">
        <v>美国</v>
      </c>
      <c r="G164" s="5" t="str">
        <v>商务</v>
      </c>
      <c r="H164" s="5" t="str">
        <v>已预约</v>
      </c>
      <c r="I164" s="34">
        <v>1120</v>
      </c>
      <c r="L164" s="34">
        <v>300</v>
      </c>
      <c r="M164" s="34">
        <v>0</v>
      </c>
      <c r="N164" s="5"/>
      <c r="P164" s="34">
        <v>0</v>
      </c>
      <c r="R164" s="2">
        <f>M164*1.06</f>
      </c>
      <c r="S164" s="2">
        <f>I164+L164+R164</f>
      </c>
      <c r="T164" s="2">
        <f>I164+(L164+R164)*1.06</f>
      </c>
      <c r="U164" s="2">
        <f>(R164+L164)*0.06</f>
      </c>
      <c r="V164" s="2">
        <f>T164-U164</f>
      </c>
      <c r="W164" s="1">
        <f>I164</f>
      </c>
      <c r="X164" s="2">
        <f>(R164+L164)*1.06</f>
      </c>
      <c r="Y164" s="2">
        <f>P164</f>
      </c>
      <c r="Z164" s="34">
        <v>60</v>
      </c>
      <c r="AA164" s="2">
        <f>(L164+R164)-Y164-Z164</f>
      </c>
      <c r="AB164" s="2">
        <f>AA164/2</f>
      </c>
      <c r="AC164" s="2">
        <f>AA164/2</f>
      </c>
    </row>
    <row r="165">
      <c r="A165" s="1">
        <v>163</v>
      </c>
      <c r="B165" s="35" t="str">
        <v>朱依凡</v>
      </c>
      <c r="C165" s="55" t="str">
        <v>TV1N1620000938823221248</v>
      </c>
      <c r="D165" s="5" t="str">
        <v>中国</v>
      </c>
      <c r="E165" s="5" t="str">
        <v>北京</v>
      </c>
      <c r="F165" s="5" t="str">
        <v>美国</v>
      </c>
      <c r="G165" s="5" t="str">
        <v>商务</v>
      </c>
      <c r="H165" s="5" t="str">
        <v>已预约</v>
      </c>
      <c r="I165" s="34">
        <v>1120</v>
      </c>
      <c r="L165" s="34">
        <v>300</v>
      </c>
      <c r="M165" s="34">
        <v>0</v>
      </c>
      <c r="N165" s="5"/>
      <c r="P165" s="34">
        <v>0</v>
      </c>
      <c r="R165" s="2">
        <f>M165*1.06</f>
      </c>
      <c r="S165" s="2">
        <f>I165+L165+R165</f>
      </c>
      <c r="T165" s="2">
        <f>I165+(L165+R165)*1.06</f>
      </c>
      <c r="U165" s="2">
        <f>(R165+L165)*0.06</f>
      </c>
      <c r="V165" s="2">
        <f>T165-U165</f>
      </c>
      <c r="W165" s="1">
        <f>I165</f>
      </c>
      <c r="X165" s="2">
        <f>(R165+L165)*1.06</f>
      </c>
      <c r="Y165" s="2">
        <f>P165</f>
      </c>
      <c r="Z165" s="34">
        <v>60</v>
      </c>
      <c r="AA165" s="2">
        <f>(L165+R165)-Y165-Z165</f>
      </c>
      <c r="AB165" s="2">
        <f>AA165/2</f>
      </c>
      <c r="AC165" s="2">
        <f>AA165/2</f>
      </c>
    </row>
    <row r="166">
      <c r="A166" s="1">
        <v>164</v>
      </c>
      <c r="B166" s="35" t="str">
        <v>陈佳君</v>
      </c>
      <c r="C166" s="55" t="str">
        <v>TV1N1619935403569926144</v>
      </c>
      <c r="D166" s="5" t="str">
        <v>中国</v>
      </c>
      <c r="E166" s="5" t="str">
        <v>北京</v>
      </c>
      <c r="F166" s="5" t="str">
        <v>美国</v>
      </c>
      <c r="G166" s="5" t="str">
        <v>商务</v>
      </c>
      <c r="H166" s="5" t="str">
        <v>已预约</v>
      </c>
      <c r="I166" s="34">
        <v>1120</v>
      </c>
      <c r="L166" s="34">
        <v>300</v>
      </c>
      <c r="M166" s="34">
        <v>0</v>
      </c>
      <c r="N166" s="5"/>
      <c r="P166" s="34">
        <v>0</v>
      </c>
      <c r="R166" s="2">
        <f>M166*1.06</f>
      </c>
      <c r="S166" s="2">
        <f>I166+L166+R166</f>
      </c>
      <c r="T166" s="2">
        <f>I166+(L166+R166)*1.06</f>
      </c>
      <c r="U166" s="2">
        <f>(R166+L166)*0.06</f>
      </c>
      <c r="V166" s="2">
        <f>T166-U166</f>
      </c>
      <c r="W166" s="1">
        <f>I166</f>
      </c>
      <c r="X166" s="2">
        <f>(R166+L166)*1.06</f>
      </c>
      <c r="Y166" s="2">
        <f>P166</f>
      </c>
      <c r="Z166" s="34">
        <v>60</v>
      </c>
      <c r="AA166" s="2">
        <f>(L166+R166)-Y166-Z166</f>
      </c>
      <c r="AB166" s="2">
        <f>AA166/2</f>
      </c>
      <c r="AC166" s="2">
        <f>AA166/2</f>
      </c>
    </row>
    <row r="167">
      <c r="A167" s="1">
        <v>165</v>
      </c>
      <c r="B167" s="35" t="str">
        <v>韩慧敏</v>
      </c>
      <c r="C167" s="55" t="str">
        <v>TV1N1614952401873928192</v>
      </c>
      <c r="D167" s="5" t="str">
        <v>中国</v>
      </c>
      <c r="E167" s="5" t="str">
        <v>北京</v>
      </c>
      <c r="F167" s="5" t="str">
        <v>美国</v>
      </c>
      <c r="G167" s="5" t="str">
        <v>商务</v>
      </c>
      <c r="H167" s="5" t="str">
        <v>已预约</v>
      </c>
      <c r="I167" s="34">
        <v>1120</v>
      </c>
      <c r="L167" s="34">
        <v>300</v>
      </c>
      <c r="M167" s="34">
        <v>0</v>
      </c>
      <c r="N167" s="5"/>
      <c r="P167" s="34">
        <v>0</v>
      </c>
      <c r="R167" s="2">
        <f>M167*1.06</f>
      </c>
      <c r="S167" s="2">
        <f>I167+L167+R167</f>
      </c>
      <c r="T167" s="2">
        <f>I167+(L167+R167)*1.06</f>
      </c>
      <c r="U167" s="2">
        <f>(R167+L167)*0.06</f>
      </c>
      <c r="V167" s="2">
        <f>T167-U167</f>
      </c>
      <c r="W167" s="1">
        <f>I167</f>
      </c>
      <c r="X167" s="2">
        <f>(R167+L167)*1.06</f>
      </c>
      <c r="Y167" s="2">
        <f>P167</f>
      </c>
      <c r="Z167" s="34">
        <v>60</v>
      </c>
      <c r="AA167" s="2">
        <f>(L167+R167)-Y167-Z167</f>
      </c>
      <c r="AB167" s="2">
        <f>AA167/2</f>
      </c>
      <c r="AC167" s="2">
        <f>AA167/2</f>
      </c>
    </row>
    <row r="168">
      <c r="A168" s="1">
        <v>166</v>
      </c>
      <c r="B168" s="35" t="str">
        <v>汪洋</v>
      </c>
      <c r="C168" s="55" t="str">
        <v>TV1N1614851256476078080</v>
      </c>
      <c r="D168" s="5" t="str">
        <v>中国</v>
      </c>
      <c r="E168" s="5" t="str">
        <v>北京</v>
      </c>
      <c r="F168" s="5" t="str">
        <v>美国</v>
      </c>
      <c r="G168" s="5" t="str">
        <v>商务</v>
      </c>
      <c r="H168" s="5" t="str">
        <v>已预约</v>
      </c>
      <c r="I168" s="34">
        <v>1120</v>
      </c>
      <c r="L168" s="34">
        <v>300</v>
      </c>
      <c r="M168" s="34">
        <v>0</v>
      </c>
      <c r="N168" s="5"/>
      <c r="P168" s="34">
        <v>0</v>
      </c>
      <c r="R168" s="2">
        <f>M168*1.06</f>
      </c>
      <c r="S168" s="2">
        <f>I168+L168+R168</f>
      </c>
      <c r="T168" s="2">
        <f>I168+(L168+R168)*1.06</f>
      </c>
      <c r="U168" s="2">
        <f>(R168+L168)*0.06</f>
      </c>
      <c r="V168" s="2">
        <f>T168-U168</f>
      </c>
      <c r="W168" s="1">
        <f>I168</f>
      </c>
      <c r="X168" s="2">
        <f>(R168+L168)*1.06</f>
      </c>
      <c r="Y168" s="2">
        <f>P168</f>
      </c>
      <c r="Z168" s="34">
        <v>60</v>
      </c>
      <c r="AA168" s="2">
        <f>(L168+R168)-Y168-Z168</f>
      </c>
      <c r="AB168" s="2">
        <f>AA168/2</f>
      </c>
      <c r="AC168" s="2">
        <f>AA168/2</f>
      </c>
    </row>
    <row r="169">
      <c r="A169" s="1">
        <v>167</v>
      </c>
      <c r="B169" s="35" t="str">
        <v>吴海龙</v>
      </c>
      <c r="C169" s="55" t="str">
        <v>TV1N1621098438758039552</v>
      </c>
      <c r="D169" s="5" t="str">
        <v>中国</v>
      </c>
      <c r="E169" s="5" t="str">
        <v>北京</v>
      </c>
      <c r="F169" s="5" t="str">
        <v>美国</v>
      </c>
      <c r="G169" s="5" t="str">
        <v>商务</v>
      </c>
      <c r="H169" s="5" t="str">
        <v>已预约</v>
      </c>
      <c r="I169" s="34">
        <v>1120</v>
      </c>
      <c r="L169" s="34">
        <v>300</v>
      </c>
      <c r="M169" s="34">
        <v>0</v>
      </c>
      <c r="N169" s="5"/>
      <c r="P169" s="34">
        <v>0</v>
      </c>
      <c r="R169" s="2">
        <f>M169*1.06</f>
      </c>
      <c r="S169" s="2">
        <f>I169+L169+R169</f>
      </c>
      <c r="T169" s="2">
        <f>I169+(L169+R169)*1.06</f>
      </c>
      <c r="U169" s="2">
        <f>(R169+L169)*0.06</f>
      </c>
      <c r="V169" s="2">
        <f>T169-U169</f>
      </c>
      <c r="W169" s="1">
        <f>I169</f>
      </c>
      <c r="X169" s="2">
        <f>(R169+L169)*1.06</f>
      </c>
      <c r="Y169" s="2">
        <f>P169</f>
      </c>
      <c r="Z169" s="34">
        <v>60</v>
      </c>
      <c r="AA169" s="2">
        <f>(L169+R169)-Y169-Z169</f>
      </c>
      <c r="AB169" s="2">
        <f>AA169/2</f>
      </c>
      <c r="AC169" s="2">
        <f>AA169/2</f>
      </c>
    </row>
    <row r="170">
      <c r="A170" s="1">
        <v>168</v>
      </c>
      <c r="B170" s="35" t="str">
        <v>朱项宁</v>
      </c>
      <c r="C170" s="55" t="str">
        <v>TV1N1619251357420322816</v>
      </c>
      <c r="D170" s="5" t="str">
        <v>中国</v>
      </c>
      <c r="E170" s="5" t="str">
        <v>北京</v>
      </c>
      <c r="F170" s="5" t="str">
        <v>美国</v>
      </c>
      <c r="G170" s="5" t="str">
        <v>商务</v>
      </c>
      <c r="H170" s="5" t="str">
        <v>已预约</v>
      </c>
      <c r="I170" s="34">
        <v>1120</v>
      </c>
      <c r="L170" s="34">
        <v>300</v>
      </c>
      <c r="M170" s="34">
        <v>0</v>
      </c>
      <c r="N170" s="5"/>
      <c r="P170" s="34">
        <v>0</v>
      </c>
      <c r="R170" s="2">
        <f>M170*1.06</f>
      </c>
      <c r="S170" s="2">
        <f>I170+L170+R170</f>
      </c>
      <c r="T170" s="2">
        <f>I170+(L170+R170)*1.06</f>
      </c>
      <c r="U170" s="2">
        <f>(R170+L170)*0.06</f>
      </c>
      <c r="V170" s="2">
        <f>T170-U170</f>
      </c>
      <c r="W170" s="1">
        <f>I170</f>
      </c>
      <c r="X170" s="2">
        <f>(R170+L170)*1.06</f>
      </c>
      <c r="Y170" s="2">
        <f>P170</f>
      </c>
      <c r="Z170" s="34">
        <v>60</v>
      </c>
      <c r="AA170" s="2">
        <f>(L170+R170)-Y170-Z170</f>
      </c>
      <c r="AB170" s="2">
        <f>AA170/2</f>
      </c>
      <c r="AC170" s="2">
        <f>AA170/2</f>
      </c>
    </row>
    <row r="171">
      <c r="A171" s="1">
        <v>169</v>
      </c>
      <c r="B171" s="35" t="str">
        <v>张阳</v>
      </c>
      <c r="C171" s="55" t="str">
        <v>TV1N1620339454488862720</v>
      </c>
      <c r="D171" s="5" t="str">
        <v>中国</v>
      </c>
      <c r="E171" s="5" t="str">
        <v>北京</v>
      </c>
      <c r="F171" s="5" t="str">
        <v>美国</v>
      </c>
      <c r="G171" s="5" t="str">
        <v>商务</v>
      </c>
      <c r="H171" s="5" t="str">
        <v>已预约</v>
      </c>
      <c r="I171" s="34">
        <v>1120</v>
      </c>
      <c r="L171" s="34">
        <v>300</v>
      </c>
      <c r="M171" s="34">
        <v>0</v>
      </c>
      <c r="N171" s="5"/>
      <c r="P171" s="34">
        <v>0</v>
      </c>
      <c r="R171" s="2">
        <f>M171*1.06</f>
      </c>
      <c r="S171" s="2">
        <f>I171+L171+R171</f>
      </c>
      <c r="T171" s="2">
        <f>I171+(L171+R171)*1.06</f>
      </c>
      <c r="U171" s="2">
        <f>(R171+L171)*0.06</f>
      </c>
      <c r="V171" s="2">
        <f>T171-U171</f>
      </c>
      <c r="W171" s="1">
        <f>I171</f>
      </c>
      <c r="X171" s="2">
        <f>(R171+L171)*1.06</f>
      </c>
      <c r="Y171" s="2">
        <f>P171</f>
      </c>
      <c r="Z171" s="34">
        <v>60</v>
      </c>
      <c r="AA171" s="2">
        <f>(L171+R171)-Y171-Z171</f>
      </c>
      <c r="AB171" s="2">
        <f>AA171/2</f>
      </c>
      <c r="AC171" s="2">
        <f>AA171/2</f>
      </c>
    </row>
    <row r="172">
      <c r="A172" s="1">
        <v>170</v>
      </c>
      <c r="B172" s="35" t="str">
        <v>何天雄</v>
      </c>
      <c r="C172" s="55" t="str">
        <v>TV1N1614841927618367488</v>
      </c>
      <c r="D172" s="5" t="str">
        <v>中国</v>
      </c>
      <c r="E172" s="5" t="str">
        <v>北京</v>
      </c>
      <c r="F172" s="5" t="str">
        <v>美国</v>
      </c>
      <c r="G172" s="5" t="str">
        <v>商务</v>
      </c>
      <c r="H172" s="5" t="str">
        <v>已预约</v>
      </c>
      <c r="I172" s="34">
        <v>1120</v>
      </c>
      <c r="L172" s="34">
        <v>300</v>
      </c>
      <c r="M172" s="34">
        <v>0</v>
      </c>
      <c r="N172" s="5"/>
      <c r="P172" s="34">
        <v>0</v>
      </c>
      <c r="R172" s="2">
        <f>M172*1.06</f>
      </c>
      <c r="S172" s="2">
        <f>I172+L172+R172</f>
      </c>
      <c r="T172" s="2">
        <f>I172+(L172+R172)*1.06</f>
      </c>
      <c r="U172" s="2">
        <f>(R172+L172)*0.06</f>
      </c>
      <c r="V172" s="2">
        <f>T172-U172</f>
      </c>
      <c r="W172" s="1">
        <f>I172</f>
      </c>
      <c r="X172" s="2">
        <f>(R172+L172)*1.06</f>
      </c>
      <c r="Y172" s="2">
        <f>P172</f>
      </c>
      <c r="Z172" s="34">
        <v>60</v>
      </c>
      <c r="AA172" s="2">
        <f>(L172+R172)-Y172-Z172</f>
      </c>
      <c r="AB172" s="2">
        <f>AA172/2</f>
      </c>
      <c r="AC172" s="2">
        <f>AA172/2</f>
      </c>
    </row>
    <row r="173">
      <c r="A173" s="1">
        <v>171</v>
      </c>
      <c r="B173" s="57" t="str">
        <v>黄娜</v>
      </c>
      <c r="C173" s="55" t="str">
        <v>TV1N1619579003803078656</v>
      </c>
      <c r="D173" s="5" t="str">
        <v>中国</v>
      </c>
      <c r="E173" s="5" t="str">
        <v>北京</v>
      </c>
      <c r="F173" s="5" t="str">
        <v>新加坡</v>
      </c>
      <c r="G173" s="5" t="str">
        <v>商务</v>
      </c>
      <c r="H173" s="5" t="str">
        <v>已出签</v>
      </c>
      <c r="I173" s="34">
        <v>158.9664</v>
      </c>
      <c r="J173" s="61">
        <v>2.8</v>
      </c>
      <c r="L173" s="34">
        <v>146</v>
      </c>
      <c r="M173" s="34">
        <v>0</v>
      </c>
      <c r="N173" s="5"/>
      <c r="P173" s="34">
        <v>0</v>
      </c>
      <c r="R173" s="2">
        <f>M173*1.06</f>
      </c>
      <c r="S173" s="2">
        <f>I173+L173+R173</f>
      </c>
      <c r="T173" s="2">
        <f>I173+(L173+R173)*1.06</f>
      </c>
      <c r="U173" s="2">
        <f>(R173+L173)*0.06</f>
      </c>
      <c r="V173" s="2">
        <f>T173-U173</f>
      </c>
      <c r="W173" s="1">
        <f>I173</f>
      </c>
      <c r="X173" s="2">
        <f>(R173+L173)*1.06</f>
      </c>
      <c r="Y173" s="2">
        <f>P173</f>
      </c>
      <c r="Z173" s="34">
        <f>200-I173</f>
      </c>
      <c r="AA173" s="2">
        <f>(L173+R173)-Y173-Z173</f>
      </c>
      <c r="AB173" s="2">
        <f>AA173/2</f>
      </c>
      <c r="AC173" s="2">
        <f>AA173/2</f>
      </c>
    </row>
    <row r="174">
      <c r="A174" s="1">
        <v>172</v>
      </c>
      <c r="B174" s="57" t="str">
        <v>阮馨悦</v>
      </c>
      <c r="C174" s="55" t="str">
        <v>TV1N1620631984765980672</v>
      </c>
      <c r="D174" s="5" t="str">
        <v>中国</v>
      </c>
      <c r="E174" s="5" t="str">
        <v>北京</v>
      </c>
      <c r="F174" s="5" t="str">
        <v>新加坡</v>
      </c>
      <c r="G174" s="5" t="str">
        <v>商务</v>
      </c>
      <c r="H174" s="5" t="str">
        <v>已出签</v>
      </c>
      <c r="I174" s="34">
        <v>158.9664</v>
      </c>
      <c r="J174" s="5"/>
      <c r="L174" s="34">
        <v>146</v>
      </c>
      <c r="M174" s="34">
        <v>0</v>
      </c>
      <c r="N174" s="5"/>
      <c r="P174" s="34">
        <v>0</v>
      </c>
      <c r="R174" s="2">
        <f>M174*1.06</f>
      </c>
      <c r="S174" s="2">
        <f>I174+L174+R174</f>
      </c>
      <c r="T174" s="2">
        <f>I174+(L174+R174)*1.06</f>
      </c>
      <c r="U174" s="2">
        <f>(R174+L174)*0.06</f>
      </c>
      <c r="V174" s="2">
        <f>T174-U174</f>
      </c>
      <c r="W174" s="1">
        <f>I174</f>
      </c>
      <c r="X174" s="2">
        <f>(R174+L174)*1.06</f>
      </c>
      <c r="Y174" s="2">
        <f>P174</f>
      </c>
      <c r="Z174" s="34">
        <f>200-I174</f>
      </c>
      <c r="AA174" s="2">
        <f>(L174+R174)-Y174-Z174</f>
      </c>
      <c r="AB174" s="2">
        <f>AA174/2</f>
      </c>
      <c r="AC174" s="2">
        <f>AA174/2</f>
      </c>
    </row>
    <row r="175">
      <c r="A175" s="1">
        <v>173</v>
      </c>
      <c r="B175" s="57" t="str">
        <v>李莉</v>
      </c>
      <c r="C175" s="55" t="str">
        <v>TV1N1620716237943988224</v>
      </c>
      <c r="D175" s="5" t="str">
        <v>中国</v>
      </c>
      <c r="E175" s="5" t="str">
        <v>北京</v>
      </c>
      <c r="F175" s="5" t="str">
        <v>新加坡</v>
      </c>
      <c r="G175" s="5" t="str">
        <v>商务</v>
      </c>
      <c r="H175" s="5" t="str">
        <v>已出签</v>
      </c>
      <c r="I175" s="34">
        <v>158.9664</v>
      </c>
      <c r="J175" s="5"/>
      <c r="L175" s="34">
        <v>146</v>
      </c>
      <c r="M175" s="34">
        <v>0</v>
      </c>
      <c r="N175" s="5"/>
      <c r="P175" s="34">
        <v>0</v>
      </c>
      <c r="R175" s="2">
        <f>M175*1.06</f>
      </c>
      <c r="S175" s="2">
        <f>I175+L175+R175</f>
      </c>
      <c r="T175" s="2">
        <f>I175+(L175+R175)*1.06</f>
      </c>
      <c r="U175" s="2">
        <f>(R175+L175)*0.06</f>
      </c>
      <c r="V175" s="2">
        <f>T175-U175</f>
      </c>
      <c r="W175" s="1">
        <f>I175</f>
      </c>
      <c r="X175" s="2">
        <f>(R175+L175)*1.06</f>
      </c>
      <c r="Y175" s="2">
        <f>P175</f>
      </c>
      <c r="Z175" s="34">
        <f>200-I175</f>
      </c>
      <c r="AA175" s="2">
        <f>(L175+R175)-Y175-Z175</f>
      </c>
      <c r="AB175" s="2">
        <f>AA175/2</f>
      </c>
      <c r="AC175" s="2">
        <f>AA175/2</f>
      </c>
    </row>
    <row r="176">
      <c r="A176" s="1">
        <v>174</v>
      </c>
      <c r="B176" s="57" t="str">
        <v>孙建春</v>
      </c>
      <c r="C176" s="55" t="str">
        <v>TV1N1621437922980712448</v>
      </c>
      <c r="D176" s="5" t="str">
        <v>中国</v>
      </c>
      <c r="E176" s="5" t="str">
        <v>北京</v>
      </c>
      <c r="F176" s="5" t="str">
        <v>新加坡</v>
      </c>
      <c r="G176" s="5" t="str">
        <v>商务</v>
      </c>
      <c r="H176" s="5" t="str">
        <v>已出签</v>
      </c>
      <c r="I176" s="34">
        <v>158.9664</v>
      </c>
      <c r="J176" s="5"/>
      <c r="K176" s="35"/>
      <c r="L176" s="34">
        <v>146</v>
      </c>
      <c r="M176" s="34">
        <v>0</v>
      </c>
      <c r="N176" s="5"/>
      <c r="P176" s="34">
        <v>0</v>
      </c>
      <c r="R176" s="2">
        <f>M176*1.06</f>
      </c>
      <c r="S176" s="2">
        <f>I176+L176+R176</f>
      </c>
      <c r="T176" s="2">
        <f>I176+(L176+R176)*1.06</f>
      </c>
      <c r="U176" s="2">
        <f>(R176+L176)*0.06</f>
      </c>
      <c r="V176" s="2">
        <f>T176-U176</f>
      </c>
      <c r="W176" s="1">
        <f>I176</f>
      </c>
      <c r="X176" s="2">
        <f>(R176+L176)*1.06</f>
      </c>
      <c r="Y176" s="2">
        <f>P176</f>
      </c>
      <c r="Z176" s="34">
        <f>200-I176</f>
      </c>
      <c r="AA176" s="2">
        <f>(L176+R176)-Y176-Z176</f>
      </c>
      <c r="AB176" s="2">
        <f>AA176/2</f>
      </c>
      <c r="AC176" s="2">
        <f>AA176/2</f>
      </c>
    </row>
    <row r="177">
      <c r="A177" s="1">
        <v>175</v>
      </c>
      <c r="B177" s="57" t="str">
        <v>廖宝华</v>
      </c>
      <c r="C177" s="55" t="str">
        <v>TV1N1619923148639883264</v>
      </c>
      <c r="D177" s="5" t="str">
        <v>中国</v>
      </c>
      <c r="E177" s="5" t="str">
        <v>北京</v>
      </c>
      <c r="F177" s="5" t="str">
        <v>新加坡</v>
      </c>
      <c r="G177" s="5" t="str">
        <v>商务</v>
      </c>
      <c r="H177" s="5" t="str">
        <v>已出签</v>
      </c>
      <c r="I177" s="34">
        <v>158.9664</v>
      </c>
      <c r="J177" s="5"/>
      <c r="K177" s="35"/>
      <c r="L177" s="34">
        <v>146</v>
      </c>
      <c r="M177" s="34">
        <v>0</v>
      </c>
      <c r="N177" s="5"/>
      <c r="P177" s="34">
        <v>0</v>
      </c>
      <c r="R177" s="2">
        <f>M177*1.06</f>
      </c>
      <c r="S177" s="2">
        <f>I177+L177+R177</f>
      </c>
      <c r="T177" s="2">
        <f>I177+(L177+R177)*1.06</f>
      </c>
      <c r="U177" s="2">
        <f>(R177+L177)*0.06</f>
      </c>
      <c r="V177" s="2">
        <f>T177-U177</f>
      </c>
      <c r="W177" s="1">
        <f>I177</f>
      </c>
      <c r="X177" s="2">
        <f>(R177+L177)*1.06</f>
      </c>
      <c r="Y177" s="2">
        <f>P177</f>
      </c>
      <c r="Z177" s="34">
        <f>200-I177</f>
      </c>
      <c r="AA177" s="2">
        <f>(L177+R177)-Y177-Z177</f>
      </c>
      <c r="AB177" s="2">
        <f>AA177/2</f>
      </c>
      <c r="AC177" s="2">
        <f>AA177/2</f>
      </c>
    </row>
    <row r="178">
      <c r="A178" s="1">
        <v>176</v>
      </c>
      <c r="B178" s="57" t="str">
        <v>李玉龙</v>
      </c>
      <c r="C178" s="55" t="str">
        <v>TV1N1615541365328523264</v>
      </c>
      <c r="D178" s="5" t="str">
        <v>中国</v>
      </c>
      <c r="E178" s="5" t="str">
        <v>北京</v>
      </c>
      <c r="F178" s="5" t="str">
        <v>新加坡</v>
      </c>
      <c r="G178" s="5" t="str">
        <v>商务</v>
      </c>
      <c r="H178" s="5" t="str">
        <v>已出签</v>
      </c>
      <c r="I178" s="34">
        <v>159.4506</v>
      </c>
      <c r="J178" s="5"/>
      <c r="K178" s="35"/>
      <c r="L178" s="34">
        <v>146</v>
      </c>
      <c r="M178" s="34">
        <v>0</v>
      </c>
      <c r="N178" s="5"/>
      <c r="P178" s="34">
        <v>0</v>
      </c>
      <c r="R178" s="2">
        <f>M178*1.06</f>
      </c>
      <c r="S178" s="2">
        <f>I178+L178+R178</f>
      </c>
      <c r="T178" s="2">
        <f>I178+(L178+R178)*1.06</f>
      </c>
      <c r="U178" s="2">
        <f>(R178+L178)*0.06</f>
      </c>
      <c r="V178" s="2">
        <f>T178-U178</f>
      </c>
      <c r="W178" s="1">
        <f>I178</f>
      </c>
      <c r="X178" s="2">
        <f>(R178+L178)*1.06</f>
      </c>
      <c r="Y178" s="2">
        <f>P178</f>
      </c>
      <c r="Z178" s="34">
        <f>200-I178</f>
      </c>
      <c r="AA178" s="2">
        <f>(L178+R178)-Y178-Z178</f>
      </c>
      <c r="AB178" s="2">
        <f>AA178/2</f>
      </c>
      <c r="AC178" s="2">
        <f>AA178/2</f>
      </c>
    </row>
    <row r="179">
      <c r="A179" s="1">
        <v>177</v>
      </c>
      <c r="B179" s="57" t="str">
        <v>杜俊博</v>
      </c>
      <c r="C179" s="55" t="str">
        <v>TV1N1615531763983691776</v>
      </c>
      <c r="D179" s="5" t="str">
        <v>中国</v>
      </c>
      <c r="E179" s="5" t="str">
        <v>北京</v>
      </c>
      <c r="F179" s="5" t="str">
        <v>新加坡</v>
      </c>
      <c r="G179" s="5" t="str">
        <v>商务</v>
      </c>
      <c r="H179" s="5" t="str">
        <v>已出签</v>
      </c>
      <c r="I179" s="34">
        <v>159.4506</v>
      </c>
      <c r="J179" s="5"/>
      <c r="K179" s="35"/>
      <c r="L179" s="34">
        <v>146</v>
      </c>
      <c r="M179" s="34">
        <v>0</v>
      </c>
      <c r="N179" s="5"/>
      <c r="P179" s="34">
        <v>0</v>
      </c>
      <c r="R179" s="2">
        <f>M179*1.06</f>
      </c>
      <c r="S179" s="2">
        <f>I179+L179+R179</f>
      </c>
      <c r="T179" s="2">
        <f>I179+(L179+R179)*1.06</f>
      </c>
      <c r="U179" s="2">
        <f>(R179+L179)*0.06</f>
      </c>
      <c r="V179" s="2">
        <f>T179-U179</f>
      </c>
      <c r="W179" s="1">
        <f>I179</f>
      </c>
      <c r="X179" s="2">
        <f>(R179+L179)*1.06</f>
      </c>
      <c r="Y179" s="2">
        <f>P179</f>
      </c>
      <c r="Z179" s="34">
        <f>200-I179</f>
      </c>
      <c r="AA179" s="2">
        <f>(L179+R179)-Y179-Z179</f>
      </c>
      <c r="AB179" s="2">
        <f>AA179/2</f>
      </c>
      <c r="AC179" s="2">
        <f>AA179/2</f>
      </c>
    </row>
    <row r="180">
      <c r="A180" s="1">
        <v>178</v>
      </c>
      <c r="B180" s="57" t="str">
        <v>沙壮</v>
      </c>
      <c r="C180" s="55" t="str">
        <v>TV1N1613733078928683008</v>
      </c>
      <c r="D180" s="5" t="str">
        <v>中国</v>
      </c>
      <c r="E180" s="5" t="str">
        <v>北京</v>
      </c>
      <c r="F180" s="5" t="str">
        <v>新加坡</v>
      </c>
      <c r="G180" s="5" t="str">
        <v>商务</v>
      </c>
      <c r="H180" s="5" t="str">
        <v>已出签</v>
      </c>
      <c r="I180" s="34">
        <v>159.4506</v>
      </c>
      <c r="J180" s="5"/>
      <c r="K180" s="35"/>
      <c r="L180" s="34">
        <v>146</v>
      </c>
      <c r="M180" s="34">
        <v>0</v>
      </c>
      <c r="N180" s="5"/>
      <c r="P180" s="34">
        <v>0</v>
      </c>
      <c r="R180" s="2">
        <f>M180*1.06</f>
      </c>
      <c r="S180" s="2">
        <f>I180+L180+R180</f>
      </c>
      <c r="T180" s="2">
        <f>I180+(L180+R180)*1.06</f>
      </c>
      <c r="U180" s="2">
        <f>(R180+L180)*0.06</f>
      </c>
      <c r="V180" s="2">
        <f>T180-U180</f>
      </c>
      <c r="W180" s="1">
        <f>I180</f>
      </c>
      <c r="X180" s="2">
        <f>(R180+L180)*1.06</f>
      </c>
      <c r="Y180" s="2">
        <f>P180</f>
      </c>
      <c r="Z180" s="34">
        <f>200-I180</f>
      </c>
      <c r="AA180" s="2">
        <f>(L180+R180)-Y180-Z180</f>
      </c>
      <c r="AB180" s="2">
        <f>AA180/2</f>
      </c>
      <c r="AC180" s="2">
        <f>AA180/2</f>
      </c>
    </row>
    <row r="181">
      <c r="A181" s="1">
        <v>179</v>
      </c>
      <c r="B181" s="57" t="str">
        <v>张灵芳</v>
      </c>
      <c r="C181" s="55" t="str">
        <v>TV1N1614262020961918976</v>
      </c>
      <c r="D181" s="5" t="str">
        <v>中国</v>
      </c>
      <c r="E181" s="5" t="str">
        <v>北京</v>
      </c>
      <c r="F181" s="5" t="str">
        <v>新加坡</v>
      </c>
      <c r="G181" s="5" t="str">
        <v>商务</v>
      </c>
      <c r="H181" s="5" t="str">
        <v>已出签</v>
      </c>
      <c r="I181" s="34">
        <v>159.4506</v>
      </c>
      <c r="J181" s="5"/>
      <c r="K181" s="35"/>
      <c r="L181" s="34">
        <v>146</v>
      </c>
      <c r="M181" s="34">
        <v>0</v>
      </c>
      <c r="N181" s="5"/>
      <c r="P181" s="34">
        <v>0</v>
      </c>
      <c r="R181" s="2">
        <f>M181*1.06</f>
      </c>
      <c r="S181" s="2">
        <f>I181+L181+R181</f>
      </c>
      <c r="T181" s="2">
        <f>I181+(L181+R181)*1.06</f>
      </c>
      <c r="U181" s="2">
        <f>(R181+L181)*0.06</f>
      </c>
      <c r="V181" s="2">
        <f>T181-U181</f>
      </c>
      <c r="W181" s="1">
        <f>I181</f>
      </c>
      <c r="X181" s="2">
        <f>(R181+L181)*1.06</f>
      </c>
      <c r="Y181" s="2">
        <f>P181</f>
      </c>
      <c r="Z181" s="34">
        <f>200-I181</f>
      </c>
      <c r="AA181" s="2">
        <f>(L181+R181)-Y181-Z181</f>
      </c>
      <c r="AB181" s="2">
        <f>AA181/2</f>
      </c>
      <c r="AC181" s="2">
        <f>AA181/2</f>
      </c>
    </row>
    <row r="182">
      <c r="A182" s="1">
        <v>180</v>
      </c>
      <c r="B182" s="57" t="str">
        <v>裴野菲</v>
      </c>
      <c r="C182" s="55" t="str">
        <v>TV1N1611396324250796032</v>
      </c>
      <c r="D182" s="5" t="str">
        <v>中国</v>
      </c>
      <c r="E182" s="5" t="str">
        <v>北京</v>
      </c>
      <c r="F182" s="5" t="str">
        <v>新加坡</v>
      </c>
      <c r="G182" s="5" t="str">
        <v>商务</v>
      </c>
      <c r="H182" s="5" t="str">
        <v>已出签</v>
      </c>
      <c r="I182" s="34">
        <v>159.4506</v>
      </c>
      <c r="J182" s="5"/>
      <c r="K182" s="35"/>
      <c r="L182" s="34">
        <v>146</v>
      </c>
      <c r="M182" s="34">
        <v>0</v>
      </c>
      <c r="N182" s="5"/>
      <c r="P182" s="34">
        <v>0</v>
      </c>
      <c r="R182" s="2">
        <f>M182*1.06</f>
      </c>
      <c r="S182" s="2">
        <f>I182+L182+R182</f>
      </c>
      <c r="T182" s="2">
        <f>I182+(L182+R182)*1.06</f>
      </c>
      <c r="U182" s="2">
        <f>(R182+L182)*0.06</f>
      </c>
      <c r="V182" s="2">
        <f>T182-U182</f>
      </c>
      <c r="W182" s="1">
        <f>I182</f>
      </c>
      <c r="X182" s="2">
        <f>(R182+L182)*1.06</f>
      </c>
      <c r="Y182" s="2">
        <f>P182</f>
      </c>
      <c r="Z182" s="34">
        <f>200-I182</f>
      </c>
      <c r="AA182" s="2">
        <f>(L182+R182)-Y182-Z182</f>
      </c>
      <c r="AB182" s="2">
        <f>AA182/2</f>
      </c>
      <c r="AC182" s="2">
        <f>AA182/2</f>
      </c>
    </row>
    <row r="183">
      <c r="A183" s="1">
        <v>181</v>
      </c>
      <c r="B183" s="57" t="str">
        <v>张淳</v>
      </c>
      <c r="C183" s="55" t="str">
        <v>TV1N1619885159977037824</v>
      </c>
      <c r="D183" s="5" t="str">
        <v>中国</v>
      </c>
      <c r="E183" s="5" t="str">
        <v>北京</v>
      </c>
      <c r="F183" s="5" t="str">
        <v>新加坡</v>
      </c>
      <c r="G183" s="5" t="str">
        <v>商务</v>
      </c>
      <c r="H183" s="5" t="str">
        <v>已出签</v>
      </c>
      <c r="I183" s="34">
        <v>159.4506</v>
      </c>
      <c r="J183" s="5"/>
      <c r="K183" s="35"/>
      <c r="L183" s="34">
        <v>146</v>
      </c>
      <c r="M183" s="34">
        <v>0</v>
      </c>
      <c r="N183" s="5"/>
      <c r="P183" s="34">
        <v>0</v>
      </c>
      <c r="R183" s="2">
        <f>M183*1.06</f>
      </c>
      <c r="S183" s="2">
        <f>I183+L183+R183</f>
      </c>
      <c r="T183" s="2">
        <f>I183+(L183+R183)*1.06</f>
      </c>
      <c r="U183" s="2">
        <f>(R183+L183)*0.06</f>
      </c>
      <c r="V183" s="2">
        <f>T183-U183</f>
      </c>
      <c r="W183" s="1">
        <f>I183</f>
      </c>
      <c r="X183" s="2">
        <f>(R183+L183)*1.06</f>
      </c>
      <c r="Y183" s="2">
        <f>P183</f>
      </c>
      <c r="Z183" s="34">
        <f>200-I183</f>
      </c>
      <c r="AA183" s="2">
        <f>(L183+R183)-Y183-Z183</f>
      </c>
      <c r="AB183" s="2">
        <f>AA183/2</f>
      </c>
      <c r="AC183" s="2">
        <f>AA183/2</f>
      </c>
    </row>
    <row r="184">
      <c r="A184" s="1">
        <v>182</v>
      </c>
      <c r="B184" s="57" t="str">
        <v>江鹏</v>
      </c>
      <c r="C184" s="55" t="str">
        <v>TV1N1619985563909922816</v>
      </c>
      <c r="D184" s="5" t="str">
        <v>中国</v>
      </c>
      <c r="E184" s="5" t="str">
        <v>北京</v>
      </c>
      <c r="F184" s="5" t="str">
        <v>新加坡</v>
      </c>
      <c r="G184" s="5" t="str">
        <v>商务</v>
      </c>
      <c r="H184" s="5" t="str">
        <v>已出签</v>
      </c>
      <c r="I184" s="34">
        <v>159.4506</v>
      </c>
      <c r="J184" s="5"/>
      <c r="K184" s="35"/>
      <c r="L184" s="34">
        <v>146</v>
      </c>
      <c r="M184" s="34">
        <v>0</v>
      </c>
      <c r="N184" s="5"/>
      <c r="P184" s="34">
        <v>0</v>
      </c>
      <c r="R184" s="2">
        <f>M184*1.06</f>
      </c>
      <c r="S184" s="2">
        <f>I184+L184+R184</f>
      </c>
      <c r="T184" s="2">
        <f>I184+(L184+R184)*1.06</f>
      </c>
      <c r="U184" s="2">
        <f>(R184+L184)*0.06</f>
      </c>
      <c r="V184" s="2">
        <f>T184-U184</f>
      </c>
      <c r="W184" s="1">
        <f>I184</f>
      </c>
      <c r="X184" s="2">
        <f>(R184+L184)*1.06</f>
      </c>
      <c r="Y184" s="2">
        <f>P184</f>
      </c>
      <c r="Z184" s="34">
        <f>200-I184</f>
      </c>
      <c r="AA184" s="2">
        <f>(L184+R184)-Y184-Z184</f>
      </c>
      <c r="AB184" s="2">
        <f>AA184/2</f>
      </c>
      <c r="AC184" s="2">
        <f>AA184/2</f>
      </c>
    </row>
    <row r="185">
      <c r="A185" s="1">
        <v>183</v>
      </c>
      <c r="B185" s="57" t="str">
        <v>金品</v>
      </c>
      <c r="C185" s="55" t="str">
        <v>TV1N1620356470813720576</v>
      </c>
      <c r="D185" s="5" t="str">
        <v>中国</v>
      </c>
      <c r="E185" s="5" t="str">
        <v>北京</v>
      </c>
      <c r="F185" s="5" t="str">
        <v>新加坡</v>
      </c>
      <c r="G185" s="5" t="str">
        <v>商务</v>
      </c>
      <c r="H185" s="5" t="str">
        <v>已出签</v>
      </c>
      <c r="I185" s="34">
        <v>160.9725</v>
      </c>
      <c r="J185" s="5"/>
      <c r="L185" s="34">
        <v>146</v>
      </c>
      <c r="M185" s="34">
        <v>0</v>
      </c>
      <c r="N185" s="5"/>
      <c r="P185" s="34">
        <v>0</v>
      </c>
      <c r="R185" s="2">
        <f>M185*1.06</f>
      </c>
      <c r="S185" s="2">
        <f>I185+L185+R185</f>
      </c>
      <c r="T185" s="2">
        <f>I185+(L185+R185)*1.06</f>
      </c>
      <c r="U185" s="2">
        <f>(R185+L185)*0.06</f>
      </c>
      <c r="V185" s="2">
        <f>T185-U185</f>
      </c>
      <c r="W185" s="1">
        <f>I185</f>
      </c>
      <c r="X185" s="2">
        <f>(R185+L185)*1.06</f>
      </c>
      <c r="Y185" s="2">
        <f>P185</f>
      </c>
      <c r="Z185" s="34">
        <f>200-I185</f>
      </c>
      <c r="AA185" s="2">
        <f>(L185+R185)-Y185-Z185</f>
      </c>
      <c r="AB185" s="2">
        <f>AA185/2</f>
      </c>
      <c r="AC185" s="2">
        <f>AA185/2</f>
      </c>
    </row>
    <row r="186">
      <c r="A186" s="1">
        <v>184</v>
      </c>
      <c r="B186" s="57" t="str">
        <v>王悦</v>
      </c>
      <c r="C186" s="55" t="str">
        <v>TV1N1614868516963942400</v>
      </c>
      <c r="D186" s="5" t="str">
        <v>中国</v>
      </c>
      <c r="E186" s="5" t="str">
        <v>北京</v>
      </c>
      <c r="F186" s="5" t="str">
        <v>新加坡</v>
      </c>
      <c r="G186" s="5" t="str">
        <v>商务</v>
      </c>
      <c r="H186" s="5" t="str">
        <v>已出签</v>
      </c>
      <c r="I186" s="34">
        <v>159.3123</v>
      </c>
      <c r="J186" s="61">
        <v>2.7</v>
      </c>
      <c r="L186" s="34">
        <v>146</v>
      </c>
      <c r="M186" s="34">
        <v>0</v>
      </c>
      <c r="N186" s="5"/>
      <c r="P186" s="34">
        <v>0</v>
      </c>
      <c r="R186" s="2">
        <f>M186*1.06</f>
      </c>
      <c r="S186" s="2">
        <f>I186+L186+R186</f>
      </c>
      <c r="T186" s="2">
        <f>I186+(L186+R186)*1.06</f>
      </c>
      <c r="U186" s="2">
        <f>(R186+L186)*0.06</f>
      </c>
      <c r="V186" s="2">
        <f>T186-U186</f>
      </c>
      <c r="W186" s="1">
        <f>I186</f>
      </c>
      <c r="X186" s="2">
        <f>(R186+L186)*1.06</f>
      </c>
      <c r="Y186" s="2">
        <f>P186</f>
      </c>
      <c r="Z186" s="34">
        <f>200-I186</f>
      </c>
      <c r="AA186" s="2">
        <f>(L186+R186)-Y186-Z186</f>
      </c>
      <c r="AB186" s="2">
        <f>AA186/2</f>
      </c>
      <c r="AC186" s="2">
        <f>AA186/2</f>
      </c>
    </row>
    <row r="187">
      <c r="A187" s="1">
        <v>185</v>
      </c>
      <c r="B187" s="57" t="str">
        <v>吕成</v>
      </c>
      <c r="C187" s="55" t="str">
        <v>TV1N1619979193479331840</v>
      </c>
      <c r="D187" s="5" t="str">
        <v>中国</v>
      </c>
      <c r="E187" s="5" t="str">
        <v>北京</v>
      </c>
      <c r="F187" s="5" t="str">
        <v>新加坡</v>
      </c>
      <c r="G187" s="5" t="str">
        <v>商务</v>
      </c>
      <c r="H187" s="5" t="str">
        <v>已出签</v>
      </c>
      <c r="I187" s="34">
        <v>159.3123</v>
      </c>
      <c r="J187" s="5"/>
      <c r="L187" s="34">
        <v>146</v>
      </c>
      <c r="M187" s="34">
        <v>0</v>
      </c>
      <c r="N187" s="5"/>
      <c r="P187" s="34">
        <v>0</v>
      </c>
      <c r="R187" s="2">
        <f>M187*1.06</f>
      </c>
      <c r="S187" s="2">
        <f>I187+L187+R187</f>
      </c>
      <c r="T187" s="2">
        <f>I187+(L187+R187)*1.06</f>
      </c>
      <c r="U187" s="2">
        <f>(R187+L187)*0.06</f>
      </c>
      <c r="V187" s="2">
        <f>T187-U187</f>
      </c>
      <c r="W187" s="1">
        <f>I187</f>
      </c>
      <c r="X187" s="2">
        <f>(R187+L187)*1.06</f>
      </c>
      <c r="Y187" s="2">
        <f>P187</f>
      </c>
      <c r="Z187" s="34">
        <f>200-I187</f>
      </c>
      <c r="AA187" s="2">
        <f>(L187+R187)-Y187-Z187</f>
      </c>
      <c r="AB187" s="2">
        <f>AA187/2</f>
      </c>
      <c r="AC187" s="2">
        <f>AA187/2</f>
      </c>
    </row>
    <row r="188">
      <c r="A188" s="1">
        <v>186</v>
      </c>
      <c r="B188" s="57" t="str">
        <v>邹盛富</v>
      </c>
      <c r="C188" s="55" t="str">
        <v>TV1N1613089184255901696</v>
      </c>
      <c r="D188" s="5" t="str">
        <v>中国</v>
      </c>
      <c r="E188" s="5" t="str">
        <v>北京</v>
      </c>
      <c r="F188" s="5" t="str">
        <v>新加坡</v>
      </c>
      <c r="G188" s="5" t="str">
        <v>商务</v>
      </c>
      <c r="H188" s="5" t="str">
        <v>已出签</v>
      </c>
      <c r="I188" s="34">
        <v>159.3123</v>
      </c>
      <c r="J188" s="5"/>
      <c r="L188" s="34">
        <v>146</v>
      </c>
      <c r="M188" s="34">
        <v>0</v>
      </c>
      <c r="N188" s="5"/>
      <c r="P188" s="34">
        <v>0</v>
      </c>
      <c r="R188" s="2">
        <f>M188*1.06</f>
      </c>
      <c r="S188" s="2">
        <f>I188+L188+R188</f>
      </c>
      <c r="T188" s="2">
        <f>I188+(L188+R188)*1.06</f>
      </c>
      <c r="U188" s="2">
        <f>(R188+L188)*0.06</f>
      </c>
      <c r="V188" s="2">
        <f>T188-U188</f>
      </c>
      <c r="W188" s="1">
        <f>I188</f>
      </c>
      <c r="X188" s="2">
        <f>(R188+L188)*1.06</f>
      </c>
      <c r="Y188" s="2">
        <f>P188</f>
      </c>
      <c r="Z188" s="34">
        <f>200-I188</f>
      </c>
      <c r="AA188" s="2">
        <f>(L188+R188)-Y188-Z188</f>
      </c>
      <c r="AB188" s="2">
        <f>AA188/2</f>
      </c>
      <c r="AC188" s="2">
        <f>AA188/2</f>
      </c>
    </row>
    <row r="189">
      <c r="A189" s="1">
        <v>187</v>
      </c>
      <c r="B189" s="57" t="str">
        <v>孔萌</v>
      </c>
      <c r="C189" s="55" t="str">
        <v>TV1N1619543730801049600</v>
      </c>
      <c r="D189" s="5" t="str">
        <v>中国</v>
      </c>
      <c r="E189" s="5" t="str">
        <v>北京</v>
      </c>
      <c r="F189" s="5" t="str">
        <v>新加坡</v>
      </c>
      <c r="G189" s="5" t="str">
        <v>商务</v>
      </c>
      <c r="H189" s="5" t="str">
        <v>已出签</v>
      </c>
      <c r="I189" s="34">
        <v>159.3123</v>
      </c>
      <c r="J189" s="5"/>
      <c r="L189" s="34">
        <v>146</v>
      </c>
      <c r="M189" s="34">
        <v>0</v>
      </c>
      <c r="N189" s="5"/>
      <c r="P189" s="34">
        <v>0</v>
      </c>
      <c r="R189" s="2">
        <f>M189*1.06</f>
      </c>
      <c r="S189" s="2">
        <f>I189+L189+R189</f>
      </c>
      <c r="T189" s="2">
        <f>I189+(L189+R189)*1.06</f>
      </c>
      <c r="U189" s="2">
        <f>(R189+L189)*0.06</f>
      </c>
      <c r="V189" s="2">
        <f>T189-U189</f>
      </c>
      <c r="W189" s="1">
        <f>I189</f>
      </c>
      <c r="X189" s="2">
        <f>(R189+L189)*1.06</f>
      </c>
      <c r="Y189" s="2">
        <f>P189</f>
      </c>
      <c r="Z189" s="34">
        <f>200-I189</f>
      </c>
      <c r="AA189" s="2">
        <f>(L189+R189)-Y189-Z189</f>
      </c>
      <c r="AB189" s="2">
        <f>AA189/2</f>
      </c>
      <c r="AC189" s="2">
        <f>AA189/2</f>
      </c>
    </row>
    <row r="190">
      <c r="A190" s="1">
        <v>188</v>
      </c>
      <c r="B190" s="57" t="str">
        <v>李柏芝</v>
      </c>
      <c r="C190" s="55" t="str">
        <v>TV1N1621446281582624768</v>
      </c>
      <c r="D190" s="5" t="str">
        <v>中国</v>
      </c>
      <c r="E190" s="5" t="str">
        <v>北京</v>
      </c>
      <c r="F190" s="5" t="str">
        <v>新加坡</v>
      </c>
      <c r="G190" s="5" t="str">
        <v>转移签</v>
      </c>
      <c r="H190" s="5" t="str">
        <v>已出签</v>
      </c>
      <c r="I190" s="34">
        <v>0</v>
      </c>
      <c r="J190" s="5"/>
      <c r="K190" s="35"/>
      <c r="L190" s="34">
        <v>150</v>
      </c>
      <c r="M190" s="34">
        <v>18</v>
      </c>
      <c r="N190" s="5" t="str">
        <v>快递费</v>
      </c>
      <c r="P190" s="34">
        <v>18</v>
      </c>
      <c r="R190" s="2">
        <f>M190*1.06</f>
      </c>
      <c r="S190" s="2">
        <f>I190+L190+R190</f>
      </c>
      <c r="T190" s="2">
        <f>I190+(L190+R190)*1.06</f>
      </c>
      <c r="U190" s="2">
        <f>(R190+L190)*0.06</f>
      </c>
      <c r="V190" s="2">
        <f>T190-U190</f>
      </c>
      <c r="W190" s="1">
        <f>I190</f>
      </c>
      <c r="X190" s="2">
        <f>(R190+L190)*1.06</f>
      </c>
      <c r="Y190" s="2">
        <f>P190</f>
      </c>
      <c r="Z190" s="34">
        <f>200-I190</f>
      </c>
      <c r="AA190" s="2">
        <f>(L190+R190)-Y190-Z190</f>
      </c>
      <c r="AB190" s="2">
        <f>AA190/2</f>
      </c>
      <c r="AC190" s="2">
        <f>AA190/2</f>
      </c>
    </row>
    <row r="191">
      <c r="A191" s="1">
        <v>189</v>
      </c>
      <c r="B191" s="57" t="str">
        <v>徐鸣剑</v>
      </c>
      <c r="C191" s="55" t="str">
        <v>TV1N1620037905971695616</v>
      </c>
      <c r="D191" s="5" t="str">
        <v>中国</v>
      </c>
      <c r="E191" s="5" t="str">
        <v>北京</v>
      </c>
      <c r="F191" s="5" t="str">
        <v>新加坡</v>
      </c>
      <c r="G191" s="5" t="str">
        <v>商务</v>
      </c>
      <c r="H191" s="5" t="str">
        <v>已出签</v>
      </c>
      <c r="I191" s="34">
        <v>159.3123</v>
      </c>
      <c r="J191" s="5"/>
      <c r="L191" s="34">
        <v>146</v>
      </c>
      <c r="M191" s="34">
        <v>0</v>
      </c>
      <c r="N191" s="5"/>
      <c r="P191" s="34">
        <v>0</v>
      </c>
      <c r="R191" s="2">
        <f>M191*1.06</f>
      </c>
      <c r="S191" s="2">
        <f>I191+L191+R191</f>
      </c>
      <c r="T191" s="2">
        <f>I191+(L191+R191)*1.06</f>
      </c>
      <c r="U191" s="2">
        <f>(R191+L191)*0.06</f>
      </c>
      <c r="V191" s="2">
        <f>T191-U191</f>
      </c>
      <c r="W191" s="1">
        <f>I191</f>
      </c>
      <c r="X191" s="2">
        <f>(R191+L191)*1.06</f>
      </c>
      <c r="Y191" s="2">
        <f>P191</f>
      </c>
      <c r="Z191" s="34">
        <f>200-I191</f>
      </c>
      <c r="AA191" s="2">
        <f>(L191+R191)-Y191-Z191</f>
      </c>
      <c r="AB191" s="2">
        <f>AA191/2</f>
      </c>
      <c r="AC191" s="2">
        <f>AA191/2</f>
      </c>
    </row>
    <row r="192">
      <c r="A192" s="1">
        <v>190</v>
      </c>
      <c r="B192" s="57" t="str">
        <v>张彩</v>
      </c>
      <c r="C192" s="55" t="str">
        <v>TV1N1620406028361052160</v>
      </c>
      <c r="D192" s="5" t="str">
        <v>中国</v>
      </c>
      <c r="E192" s="5" t="str">
        <v>北京</v>
      </c>
      <c r="F192" s="5" t="str">
        <v>新加坡</v>
      </c>
      <c r="G192" s="5" t="str">
        <v>商务</v>
      </c>
      <c r="H192" s="5" t="str">
        <v>已出签</v>
      </c>
      <c r="I192" s="34">
        <v>159.3123</v>
      </c>
      <c r="J192" s="5"/>
      <c r="L192" s="34">
        <v>146</v>
      </c>
      <c r="M192" s="34">
        <v>0</v>
      </c>
      <c r="N192" s="5"/>
      <c r="P192" s="34">
        <v>0</v>
      </c>
      <c r="R192" s="2">
        <f>M192*1.06</f>
      </c>
      <c r="S192" s="2">
        <f>I192+L192+R192</f>
      </c>
      <c r="T192" s="2">
        <f>I192+(L192+R192)*1.06</f>
      </c>
      <c r="U192" s="2">
        <f>(R192+L192)*0.06</f>
      </c>
      <c r="V192" s="2">
        <f>T192-U192</f>
      </c>
      <c r="W192" s="1">
        <f>I192</f>
      </c>
      <c r="X192" s="2">
        <f>(R192+L192)*1.06</f>
      </c>
      <c r="Y192" s="2">
        <f>P192</f>
      </c>
      <c r="Z192" s="34">
        <f>200-I192</f>
      </c>
      <c r="AA192" s="2">
        <f>(L192+R192)-Y192-Z192</f>
      </c>
      <c r="AB192" s="2">
        <f>AA192/2</f>
      </c>
      <c r="AC192" s="2">
        <f>AA192/2</f>
      </c>
    </row>
    <row r="193">
      <c r="A193" s="1">
        <v>191</v>
      </c>
      <c r="B193" s="57" t="str">
        <v>周雪花</v>
      </c>
      <c r="C193" s="55" t="str">
        <v>TV1N1613859485482811392</v>
      </c>
      <c r="D193" s="5" t="str">
        <v>中国</v>
      </c>
      <c r="E193" s="5" t="str">
        <v>北京</v>
      </c>
      <c r="F193" s="5" t="str">
        <v>新加坡</v>
      </c>
      <c r="G193" s="5" t="str">
        <v>商务</v>
      </c>
      <c r="H193" s="5" t="str">
        <v>已出签</v>
      </c>
      <c r="I193" s="34">
        <v>159.3123</v>
      </c>
      <c r="J193" s="5"/>
      <c r="L193" s="34">
        <v>146</v>
      </c>
      <c r="M193" s="34">
        <v>0</v>
      </c>
      <c r="N193" s="5"/>
      <c r="P193" s="34">
        <v>0</v>
      </c>
      <c r="R193" s="2">
        <f>M193*1.06</f>
      </c>
      <c r="S193" s="2">
        <f>I193+L193+R193</f>
      </c>
      <c r="T193" s="2">
        <f>I193+(L193+R193)*1.06</f>
      </c>
      <c r="U193" s="2">
        <f>(R193+L193)*0.06</f>
      </c>
      <c r="V193" s="2">
        <f>T193-U193</f>
      </c>
      <c r="W193" s="1">
        <f>I193</f>
      </c>
      <c r="X193" s="2">
        <f>(R193+L193)*1.06</f>
      </c>
      <c r="Y193" s="2">
        <f>P193</f>
      </c>
      <c r="Z193" s="34">
        <f>200-I193</f>
      </c>
      <c r="AA193" s="2">
        <f>(L193+R193)-Y193-Z193</f>
      </c>
      <c r="AB193" s="2">
        <f>AA193/2</f>
      </c>
      <c r="AC193" s="2">
        <f>AA193/2</f>
      </c>
    </row>
    <row r="194">
      <c r="A194" s="1">
        <v>192</v>
      </c>
      <c r="B194" s="57" t="str">
        <v>丁金双</v>
      </c>
      <c r="C194" s="55" t="str">
        <v>TV1N1619186973218209792</v>
      </c>
      <c r="D194" s="5" t="str">
        <v>中国</v>
      </c>
      <c r="E194" s="5" t="str">
        <v>北京</v>
      </c>
      <c r="F194" s="5" t="str">
        <v>新加坡</v>
      </c>
      <c r="G194" s="5" t="str">
        <v>商务</v>
      </c>
      <c r="H194" s="5" t="str">
        <v>已出签</v>
      </c>
      <c r="I194" s="34">
        <v>159.3123</v>
      </c>
      <c r="J194" s="5"/>
      <c r="L194" s="34">
        <v>146</v>
      </c>
      <c r="M194" s="34">
        <v>0</v>
      </c>
      <c r="N194" s="5"/>
      <c r="P194" s="34">
        <v>0</v>
      </c>
      <c r="R194" s="2">
        <f>M194*1.06</f>
      </c>
      <c r="S194" s="2">
        <f>I194+L194+R194</f>
      </c>
      <c r="T194" s="2">
        <f>I194+(L194+R194)*1.06</f>
      </c>
      <c r="U194" s="2">
        <f>(R194+L194)*0.06</f>
      </c>
      <c r="V194" s="2">
        <f>T194-U194</f>
      </c>
      <c r="W194" s="1">
        <f>I194</f>
      </c>
      <c r="X194" s="2">
        <f>(R194+L194)*1.06</f>
      </c>
      <c r="Y194" s="2">
        <f>P194</f>
      </c>
      <c r="Z194" s="34">
        <f>200-I194</f>
      </c>
      <c r="AA194" s="2">
        <f>(L194+R194)-Y194-Z194</f>
      </c>
      <c r="AB194" s="2">
        <f>AA194/2</f>
      </c>
      <c r="AC194" s="2">
        <f>AA194/2</f>
      </c>
    </row>
    <row r="195">
      <c r="A195" s="1">
        <v>193</v>
      </c>
      <c r="B195" s="57" t="str">
        <v>吕龙涛</v>
      </c>
      <c r="C195" s="55" t="str">
        <v>TV1N1620971653013700608</v>
      </c>
      <c r="D195" s="5" t="str">
        <v>中国</v>
      </c>
      <c r="E195" s="5" t="str">
        <v>北京</v>
      </c>
      <c r="F195" s="5" t="str">
        <v>新加坡</v>
      </c>
      <c r="G195" s="5" t="str">
        <v>商务</v>
      </c>
      <c r="H195" s="5" t="str">
        <v>已出签</v>
      </c>
      <c r="I195" s="34">
        <v>159.4506</v>
      </c>
      <c r="J195" s="5">
        <v>2.9</v>
      </c>
      <c r="L195" s="34">
        <v>146</v>
      </c>
      <c r="M195" s="34">
        <v>0</v>
      </c>
      <c r="N195" s="5"/>
      <c r="P195" s="34">
        <v>0</v>
      </c>
      <c r="R195" s="2">
        <f>M195*1.06</f>
      </c>
      <c r="S195" s="2">
        <f>I195+L195+R195</f>
      </c>
      <c r="T195" s="2">
        <f>I195+(L195+R195)*1.06</f>
      </c>
      <c r="U195" s="2">
        <f>(R195+L195)*0.06</f>
      </c>
      <c r="V195" s="2">
        <f>T195-U195</f>
      </c>
      <c r="W195" s="1">
        <f>I195</f>
      </c>
      <c r="X195" s="2">
        <f>(R195+L195)*1.06</f>
      </c>
      <c r="Y195" s="2">
        <f>P195</f>
      </c>
      <c r="Z195" s="34">
        <f>200-I195</f>
      </c>
      <c r="AA195" s="2">
        <f>(L195+R195)-Y195-Z195</f>
      </c>
      <c r="AB195" s="2">
        <f>AA195/2</f>
      </c>
      <c r="AC195" s="2">
        <f>AA195/2</f>
      </c>
    </row>
    <row r="196">
      <c r="A196" s="1">
        <v>194</v>
      </c>
      <c r="B196" s="57" t="str">
        <v>黄宇婷</v>
      </c>
      <c r="C196" s="55" t="str">
        <v>TV1N1620977692211625984</v>
      </c>
      <c r="D196" s="5" t="str">
        <v>中国</v>
      </c>
      <c r="E196" s="5" t="str">
        <v>北京</v>
      </c>
      <c r="F196" s="5" t="str">
        <v>新加坡</v>
      </c>
      <c r="G196" s="5" t="str">
        <v>商务</v>
      </c>
      <c r="H196" s="5" t="str">
        <v>已出签</v>
      </c>
      <c r="I196" s="34">
        <v>159.589</v>
      </c>
      <c r="J196" s="61" t="str">
        <v>2.10日</v>
      </c>
      <c r="L196" s="34">
        <v>146</v>
      </c>
      <c r="M196" s="34">
        <v>0</v>
      </c>
      <c r="N196" s="5"/>
      <c r="P196" s="34">
        <v>0</v>
      </c>
      <c r="R196" s="2">
        <f>M196*1.06</f>
      </c>
      <c r="S196" s="2">
        <f>I196+L196+R196</f>
      </c>
      <c r="T196" s="2">
        <f>I196+(L196+R196)*1.06</f>
      </c>
      <c r="U196" s="2">
        <f>(R196+L196)*0.06</f>
      </c>
      <c r="V196" s="2">
        <f>T196-U196</f>
      </c>
      <c r="W196" s="1">
        <f>I196</f>
      </c>
      <c r="X196" s="2">
        <f>(R196+L196)*1.06</f>
      </c>
      <c r="Y196" s="2">
        <f>P196</f>
      </c>
      <c r="Z196" s="34">
        <f>200-I196</f>
      </c>
      <c r="AA196" s="2">
        <f>(L196+R196)-Y196-Z196</f>
      </c>
      <c r="AB196" s="2">
        <f>AA196/2</f>
      </c>
      <c r="AC196" s="2">
        <f>AA196/2</f>
      </c>
    </row>
    <row r="197">
      <c r="A197" s="1">
        <v>195</v>
      </c>
      <c r="B197" s="57" t="str">
        <v>邝也青青</v>
      </c>
      <c r="C197" s="55" t="str">
        <v>TV1N1620276367790493696</v>
      </c>
      <c r="D197" s="5" t="str">
        <v>中国</v>
      </c>
      <c r="E197" s="5" t="str">
        <v>北京</v>
      </c>
      <c r="F197" s="5" t="str">
        <v>新加坡</v>
      </c>
      <c r="G197" s="5" t="str">
        <v>商务</v>
      </c>
      <c r="H197" s="5" t="str">
        <v>已出签</v>
      </c>
      <c r="I197" s="34">
        <v>159.4506</v>
      </c>
      <c r="J197" s="5"/>
      <c r="L197" s="34">
        <v>146</v>
      </c>
      <c r="M197" s="34">
        <v>0</v>
      </c>
      <c r="N197" s="5"/>
      <c r="P197" s="34">
        <v>0</v>
      </c>
      <c r="R197" s="2">
        <f>M197*1.06</f>
      </c>
      <c r="S197" s="2">
        <f>I197+L197+R197</f>
      </c>
      <c r="T197" s="2">
        <f>I197+(L197+R197)*1.06</f>
      </c>
      <c r="U197" s="2">
        <f>(R197+L197)*0.06</f>
      </c>
      <c r="V197" s="2">
        <f>T197-U197</f>
      </c>
      <c r="W197" s="1">
        <f>I197</f>
      </c>
      <c r="X197" s="2">
        <f>(R197+L197)*1.06</f>
      </c>
      <c r="Y197" s="2">
        <f>P197</f>
      </c>
      <c r="Z197" s="34">
        <f>200-I197</f>
      </c>
      <c r="AA197" s="2">
        <f>(L197+R197)-Y197-Z197</f>
      </c>
      <c r="AB197" s="2">
        <f>AA197/2</f>
      </c>
      <c r="AC197" s="2">
        <f>AA197/2</f>
      </c>
    </row>
    <row r="198">
      <c r="A198" s="1">
        <v>196</v>
      </c>
      <c r="B198" s="57" t="str">
        <v>孙诗瑶</v>
      </c>
      <c r="C198" s="55" t="str">
        <v>TV1N1621373567643750400</v>
      </c>
      <c r="D198" s="5" t="str">
        <v>中国</v>
      </c>
      <c r="E198" s="5" t="str">
        <v>北京</v>
      </c>
      <c r="F198" s="5" t="str">
        <v>新加坡</v>
      </c>
      <c r="G198" s="5" t="str">
        <v>商务</v>
      </c>
      <c r="H198" s="5" t="str">
        <v>已出签</v>
      </c>
      <c r="I198" s="34">
        <v>159.589</v>
      </c>
      <c r="J198" s="5"/>
      <c r="L198" s="34">
        <v>146</v>
      </c>
      <c r="M198" s="34">
        <v>0</v>
      </c>
      <c r="N198" s="5"/>
      <c r="P198" s="34">
        <v>0</v>
      </c>
      <c r="R198" s="2">
        <f>M198*1.06</f>
      </c>
      <c r="S198" s="2">
        <f>I198+L198+R198</f>
      </c>
      <c r="T198" s="2">
        <f>I198+(L198+R198)*1.06</f>
      </c>
      <c r="U198" s="2">
        <f>(R198+L198)*0.06</f>
      </c>
      <c r="V198" s="2">
        <f>T198-U198</f>
      </c>
      <c r="W198" s="1">
        <f>I198</f>
      </c>
      <c r="X198" s="2">
        <f>(R198+L198)*1.06</f>
      </c>
      <c r="Y198" s="2">
        <f>P198</f>
      </c>
      <c r="Z198" s="34">
        <f>200-I198</f>
      </c>
      <c r="AA198" s="2">
        <f>(L198+R198)-Y198-Z198</f>
      </c>
      <c r="AB198" s="2">
        <f>AA198/2</f>
      </c>
      <c r="AC198" s="2">
        <f>AA198/2</f>
      </c>
    </row>
    <row r="199">
      <c r="A199" s="1">
        <v>197</v>
      </c>
      <c r="B199" s="57" t="str">
        <v>杨小勇</v>
      </c>
      <c r="C199" s="55" t="str">
        <v>TV1N1619625176660221952</v>
      </c>
      <c r="D199" s="5" t="str">
        <v>中国</v>
      </c>
      <c r="E199" s="5" t="str">
        <v>北京</v>
      </c>
      <c r="F199" s="5" t="str">
        <v>新加坡</v>
      </c>
      <c r="G199" s="5" t="str">
        <v>商务</v>
      </c>
      <c r="H199" s="5" t="str">
        <v>已出签</v>
      </c>
      <c r="I199" s="34">
        <v>159.3123</v>
      </c>
      <c r="J199" s="61">
        <v>2.13</v>
      </c>
      <c r="L199" s="34">
        <v>146</v>
      </c>
      <c r="M199" s="34">
        <v>0</v>
      </c>
      <c r="N199" s="5"/>
      <c r="P199" s="34">
        <v>0</v>
      </c>
      <c r="R199" s="2">
        <f>M199*1.06</f>
      </c>
      <c r="S199" s="2">
        <f>I199+L199+R199</f>
      </c>
      <c r="T199" s="2">
        <f>I199+(L199+R199)*1.06</f>
      </c>
      <c r="U199" s="2">
        <f>(R199+L199)*0.06</f>
      </c>
      <c r="V199" s="2">
        <f>T199-U199</f>
      </c>
      <c r="W199" s="1">
        <f>I199</f>
      </c>
      <c r="X199" s="2">
        <f>(R199+L199)*1.06</f>
      </c>
      <c r="Y199" s="2">
        <f>P199</f>
      </c>
      <c r="Z199" s="34">
        <f>200-I199</f>
      </c>
      <c r="AA199" s="2">
        <f>(L199+R199)-Y199-Z199</f>
      </c>
      <c r="AB199" s="2">
        <f>AA199/2</f>
      </c>
      <c r="AC199" s="2">
        <f>AA199/2</f>
      </c>
    </row>
    <row r="200">
      <c r="A200" s="1">
        <v>198</v>
      </c>
      <c r="B200" s="57" t="str">
        <v>刘涵琪</v>
      </c>
      <c r="C200" s="55" t="str">
        <v>TV1N1620694541828599808</v>
      </c>
      <c r="D200" s="5" t="str">
        <v>中国</v>
      </c>
      <c r="E200" s="5" t="str">
        <v>北京</v>
      </c>
      <c r="F200" s="5" t="str">
        <v>新加坡</v>
      </c>
      <c r="G200" s="5" t="str">
        <v>商务</v>
      </c>
      <c r="H200" s="5" t="str">
        <v>已出签</v>
      </c>
      <c r="I200" s="34">
        <v>159.2431</v>
      </c>
      <c r="J200" s="61">
        <v>2.15</v>
      </c>
      <c r="L200" s="34">
        <v>146</v>
      </c>
      <c r="M200" s="34">
        <v>0</v>
      </c>
      <c r="N200" s="5"/>
      <c r="P200" s="34">
        <v>0</v>
      </c>
      <c r="R200" s="2">
        <f>M200*1.06</f>
      </c>
      <c r="S200" s="2">
        <f>I200+L200+R200</f>
      </c>
      <c r="T200" s="2">
        <f>I200+(L200+R200)*1.06</f>
      </c>
      <c r="U200" s="2">
        <f>(R200+L200)*0.06</f>
      </c>
      <c r="V200" s="2">
        <f>T200-U200</f>
      </c>
      <c r="W200" s="1">
        <f>I200</f>
      </c>
      <c r="X200" s="2">
        <f>(R200+L200)*1.06</f>
      </c>
      <c r="Y200" s="2">
        <f>P200</f>
      </c>
      <c r="Z200" s="34">
        <f>200-I200</f>
      </c>
      <c r="AA200" s="2">
        <f>(L200+R200)-Y200-Z200</f>
      </c>
      <c r="AB200" s="2">
        <f>AA200/2</f>
      </c>
      <c r="AC200" s="2">
        <f>AA200/2</f>
      </c>
    </row>
    <row r="201">
      <c r="A201" s="1">
        <v>199</v>
      </c>
      <c r="B201" s="57" t="str">
        <v>金子煜</v>
      </c>
      <c r="C201" s="55" t="str">
        <v>TV1N1613076436344037376</v>
      </c>
      <c r="D201" s="5" t="str">
        <v>中国</v>
      </c>
      <c r="E201" s="5" t="str">
        <v>北京</v>
      </c>
      <c r="F201" s="5" t="str">
        <v>新加坡</v>
      </c>
      <c r="G201" s="5" t="str">
        <v>商务</v>
      </c>
      <c r="H201" s="5" t="str">
        <v>已出签</v>
      </c>
      <c r="I201" s="34">
        <v>159.589</v>
      </c>
      <c r="J201" s="5"/>
      <c r="L201" s="34">
        <v>146</v>
      </c>
      <c r="M201" s="34">
        <v>0</v>
      </c>
      <c r="N201" s="5"/>
      <c r="P201" s="34">
        <v>0</v>
      </c>
      <c r="R201" s="2">
        <f>M201*1.06</f>
      </c>
      <c r="S201" s="2">
        <f>I201+L201+R201</f>
      </c>
      <c r="T201" s="2">
        <f>I201+(L201+R201)*1.06</f>
      </c>
      <c r="U201" s="2">
        <f>(R201+L201)*0.06</f>
      </c>
      <c r="V201" s="2">
        <f>T201-U201</f>
      </c>
      <c r="W201" s="1">
        <f>I201</f>
      </c>
      <c r="X201" s="2">
        <f>(R201+L201)*1.06</f>
      </c>
      <c r="Y201" s="2">
        <f>P201</f>
      </c>
      <c r="Z201" s="34">
        <f>200-I201</f>
      </c>
      <c r="AA201" s="2">
        <f>(L201+R201)-Y201-Z201</f>
      </c>
      <c r="AB201" s="2">
        <f>AA201/2</f>
      </c>
      <c r="AC201" s="2">
        <f>AA201/2</f>
      </c>
    </row>
    <row r="202">
      <c r="A202" s="1">
        <v>200</v>
      </c>
      <c r="B202" s="57" t="str">
        <v>杜春昀</v>
      </c>
      <c r="C202" s="55" t="str">
        <v>TV1N1620369724051070976</v>
      </c>
      <c r="D202" s="5" t="str">
        <v>中国</v>
      </c>
      <c r="E202" s="5" t="str">
        <v>北京</v>
      </c>
      <c r="F202" s="5" t="str">
        <v>新加坡</v>
      </c>
      <c r="G202" s="5" t="str">
        <v>商务</v>
      </c>
      <c r="H202" s="5" t="str">
        <v>已出签</v>
      </c>
      <c r="I202" s="34">
        <v>159.589</v>
      </c>
      <c r="J202" s="5"/>
      <c r="L202" s="34">
        <v>146</v>
      </c>
      <c r="M202" s="34">
        <v>0</v>
      </c>
      <c r="N202" s="5"/>
      <c r="P202" s="34">
        <v>0</v>
      </c>
      <c r="R202" s="2">
        <f>M202*1.06</f>
      </c>
      <c r="S202" s="2">
        <f>I202+L202+R202</f>
      </c>
      <c r="T202" s="2">
        <f>I202+(L202+R202)*1.06</f>
      </c>
      <c r="U202" s="2">
        <f>(R202+L202)*0.06</f>
      </c>
      <c r="V202" s="2">
        <f>T202-U202</f>
      </c>
      <c r="W202" s="1">
        <f>I202</f>
      </c>
      <c r="X202" s="2">
        <f>(R202+L202)*1.06</f>
      </c>
      <c r="Y202" s="2">
        <f>P202</f>
      </c>
      <c r="Z202" s="34">
        <f>200-I202</f>
      </c>
      <c r="AA202" s="2">
        <f>(L202+R202)-Y202-Z202</f>
      </c>
      <c r="AB202" s="2">
        <f>AA202/2</f>
      </c>
      <c r="AC202" s="2">
        <f>AA202/2</f>
      </c>
    </row>
    <row r="203">
      <c r="A203" s="1">
        <v>201</v>
      </c>
      <c r="B203" s="57" t="str">
        <v>游静</v>
      </c>
      <c r="C203" s="55" t="str">
        <v>TV1N1620333994352259072</v>
      </c>
      <c r="D203" s="5" t="str">
        <v>中国</v>
      </c>
      <c r="E203" s="5" t="str">
        <v>北京</v>
      </c>
      <c r="F203" s="5" t="str">
        <v>新加坡</v>
      </c>
      <c r="G203" s="5" t="str">
        <v>商务</v>
      </c>
      <c r="H203" s="5" t="str">
        <v>已出签</v>
      </c>
      <c r="I203" s="34">
        <v>159.589</v>
      </c>
      <c r="J203" s="5"/>
      <c r="L203" s="34">
        <v>146</v>
      </c>
      <c r="M203" s="34">
        <v>0</v>
      </c>
      <c r="N203" s="5"/>
      <c r="P203" s="34">
        <v>0</v>
      </c>
      <c r="R203" s="2">
        <f>M203*1.06</f>
      </c>
      <c r="S203" s="2">
        <f>I203+L203+R203</f>
      </c>
      <c r="T203" s="2">
        <f>I203+(L203+R203)*1.06</f>
      </c>
      <c r="U203" s="2">
        <f>(R203+L203)*0.06</f>
      </c>
      <c r="V203" s="2">
        <f>T203-U203</f>
      </c>
      <c r="W203" s="1">
        <f>I203</f>
      </c>
      <c r="X203" s="2">
        <f>(R203+L203)*1.06</f>
      </c>
      <c r="Y203" s="2">
        <f>P203</f>
      </c>
      <c r="Z203" s="34">
        <f>200-I203</f>
      </c>
      <c r="AA203" s="2">
        <f>(L203+R203)-Y203-Z203</f>
      </c>
      <c r="AB203" s="2">
        <f>AA203/2</f>
      </c>
      <c r="AC203" s="2">
        <f>AA203/2</f>
      </c>
    </row>
    <row r="204">
      <c r="A204" s="1">
        <v>202</v>
      </c>
      <c r="B204" s="57" t="str" xml:space="preserve">
        <v>张俊强 </v>
      </c>
      <c r="C204" s="55" t="str">
        <v>TV1N1619913791030153216</v>
      </c>
      <c r="D204" s="5" t="str">
        <v>中国</v>
      </c>
      <c r="E204" s="5" t="str">
        <v>北京</v>
      </c>
      <c r="F204" s="5" t="str">
        <v>新加坡</v>
      </c>
      <c r="G204" s="5" t="str">
        <v>转移签</v>
      </c>
      <c r="H204" s="5" t="str">
        <v>已出签</v>
      </c>
      <c r="I204" s="34">
        <v>0</v>
      </c>
      <c r="J204" s="5"/>
      <c r="K204" s="35"/>
      <c r="L204" s="34">
        <v>150</v>
      </c>
      <c r="M204" s="34">
        <v>15</v>
      </c>
      <c r="N204" s="5" t="str">
        <v>快递费</v>
      </c>
      <c r="P204" s="34">
        <v>15</v>
      </c>
      <c r="R204" s="2">
        <f>M204*1.06</f>
      </c>
      <c r="S204" s="2">
        <f>I204+L204+R204</f>
      </c>
      <c r="T204" s="2">
        <f>I204+(L204+R204)*1.06</f>
      </c>
      <c r="U204" s="2">
        <f>(R204+L204)*0.06</f>
      </c>
      <c r="V204" s="2">
        <f>T204-U204</f>
      </c>
      <c r="W204" s="1">
        <f>I204</f>
      </c>
      <c r="X204" s="2">
        <f>(R204+L204)*1.06</f>
      </c>
      <c r="Y204" s="2">
        <f>P204</f>
      </c>
      <c r="Z204" s="34">
        <v>50</v>
      </c>
      <c r="AA204" s="2">
        <f>(L204+R204)-Y204-Z204</f>
      </c>
      <c r="AB204" s="2">
        <f>AA204/2</f>
      </c>
      <c r="AC204" s="2">
        <f>AA204/2</f>
      </c>
    </row>
    <row r="205">
      <c r="A205" s="1">
        <v>203</v>
      </c>
      <c r="B205" s="57" t="str">
        <v>杨健章</v>
      </c>
      <c r="C205" s="55" t="str">
        <v>TV1N1620379717055823872</v>
      </c>
      <c r="D205" s="5" t="str">
        <v>中国</v>
      </c>
      <c r="E205" s="5" t="str">
        <v>北京</v>
      </c>
      <c r="F205" s="5" t="str">
        <v>新加坡</v>
      </c>
      <c r="G205" s="5" t="str">
        <v>商务</v>
      </c>
      <c r="H205" s="5" t="str">
        <v>已出签</v>
      </c>
      <c r="I205" s="34">
        <v>159.3123</v>
      </c>
      <c r="J205" s="5"/>
      <c r="L205" s="34">
        <v>146</v>
      </c>
      <c r="M205" s="34">
        <v>0</v>
      </c>
      <c r="N205" s="5"/>
      <c r="P205" s="34">
        <v>0</v>
      </c>
      <c r="R205" s="2">
        <f>M205*1.06</f>
      </c>
      <c r="S205" s="2">
        <f>I205+L205+R205</f>
      </c>
      <c r="T205" s="2">
        <f>I205+(L205+R205)*1.06</f>
      </c>
      <c r="U205" s="2">
        <f>(R205+L205)*0.06</f>
      </c>
      <c r="V205" s="2">
        <f>T205-U205</f>
      </c>
      <c r="W205" s="1">
        <f>I205</f>
      </c>
      <c r="X205" s="2">
        <f>(R205+L205)*1.06</f>
      </c>
      <c r="Y205" s="2">
        <f>P205</f>
      </c>
      <c r="Z205" s="34">
        <f>200-I205</f>
      </c>
      <c r="AA205" s="2">
        <f>(L205+R205)-Y205-Z205</f>
      </c>
      <c r="AB205" s="2">
        <f>AA205/2</f>
      </c>
      <c r="AC205" s="2">
        <f>AA205/2</f>
      </c>
    </row>
    <row r="206">
      <c r="A206" s="1">
        <v>204</v>
      </c>
      <c r="B206" s="57" t="str" xml:space="preserve">
        <v>白娜 </v>
      </c>
      <c r="C206" s="55" t="str">
        <v>TV1N1620027857505656832</v>
      </c>
      <c r="D206" s="5" t="str">
        <v>中国</v>
      </c>
      <c r="E206" s="5" t="str">
        <v>北京</v>
      </c>
      <c r="F206" s="5" t="str">
        <v>新加坡</v>
      </c>
      <c r="G206" s="5" t="str">
        <v>商务</v>
      </c>
      <c r="H206" s="5" t="str">
        <v>已出签</v>
      </c>
      <c r="I206" s="34">
        <v>159.3123</v>
      </c>
      <c r="J206" s="5"/>
      <c r="L206" s="34">
        <v>146</v>
      </c>
      <c r="M206" s="34">
        <v>0</v>
      </c>
      <c r="N206" s="5"/>
      <c r="P206" s="34">
        <v>0</v>
      </c>
      <c r="R206" s="2">
        <f>M206*1.06</f>
      </c>
      <c r="S206" s="2">
        <f>I206+L206+R206</f>
      </c>
      <c r="T206" s="2">
        <f>I206+(L206+R206)*1.06</f>
      </c>
      <c r="U206" s="2">
        <f>(R206+L206)*0.06</f>
      </c>
      <c r="V206" s="2">
        <f>T206-U206</f>
      </c>
      <c r="W206" s="1">
        <f>I206</f>
      </c>
      <c r="X206" s="2">
        <f>(R206+L206)*1.06</f>
      </c>
      <c r="Y206" s="2">
        <f>P206</f>
      </c>
      <c r="Z206" s="34">
        <f>200-I206</f>
      </c>
      <c r="AA206" s="2">
        <f>(L206+R206)-Y206-Z206</f>
      </c>
      <c r="AB206" s="2">
        <f>AA206/2</f>
      </c>
      <c r="AC206" s="2">
        <f>AA206/2</f>
      </c>
    </row>
    <row customHeight="true" ht="20" r="207">
      <c r="A207" s="1">
        <v>205</v>
      </c>
      <c r="B207" s="57" t="str">
        <v>张阳</v>
      </c>
      <c r="C207" s="55" t="str">
        <v>TV1N1620680575740084224</v>
      </c>
      <c r="D207" s="5" t="str">
        <v>中国</v>
      </c>
      <c r="E207" s="5" t="str">
        <v>北京</v>
      </c>
      <c r="F207" s="5" t="str">
        <v>新加坡</v>
      </c>
      <c r="G207" s="5" t="str">
        <v>商务</v>
      </c>
      <c r="H207" s="5" t="str">
        <v>已出签</v>
      </c>
      <c r="I207" s="34">
        <v>159.589</v>
      </c>
      <c r="J207" s="5"/>
      <c r="K207" s="35"/>
      <c r="L207" s="34">
        <v>146</v>
      </c>
      <c r="M207" s="34">
        <v>0</v>
      </c>
      <c r="N207" s="5"/>
      <c r="P207" s="34">
        <v>0</v>
      </c>
      <c r="R207" s="2">
        <f>M207*1.06</f>
      </c>
      <c r="S207" s="2">
        <f>I207+L207+R207</f>
      </c>
      <c r="T207" s="2">
        <f>I207+(L207+R207)*1.06</f>
      </c>
      <c r="U207" s="2">
        <f>(R207+L207)*0.06</f>
      </c>
      <c r="V207" s="2">
        <f>T207-U207</f>
      </c>
      <c r="W207" s="1">
        <f>I207</f>
      </c>
      <c r="X207" s="2">
        <f>(R207+L207)*1.06</f>
      </c>
      <c r="Y207" s="2">
        <f>P207</f>
      </c>
      <c r="Z207" s="34">
        <f>200-I207</f>
      </c>
      <c r="AA207" s="2">
        <f>(L207+R207)-Y207-Z207</f>
      </c>
      <c r="AB207" s="2">
        <f>AA207/2</f>
      </c>
      <c r="AC207" s="2">
        <f>AA207/2</f>
      </c>
    </row>
    <row r="208">
      <c r="A208" s="1">
        <v>206</v>
      </c>
      <c r="B208" s="57" t="str">
        <v>王雪琳</v>
      </c>
      <c r="C208" s="55" t="str">
        <v>TV1N1622479095954399232</v>
      </c>
      <c r="D208" s="5" t="str">
        <v>中国</v>
      </c>
      <c r="E208" s="5" t="str">
        <v>北京</v>
      </c>
      <c r="F208" s="5" t="str">
        <v>新加坡</v>
      </c>
      <c r="G208" s="5" t="str">
        <v>商务</v>
      </c>
      <c r="H208" s="5" t="str">
        <v>已出签</v>
      </c>
      <c r="I208" s="34">
        <v>159.3123</v>
      </c>
      <c r="J208" s="5"/>
      <c r="K208" s="35"/>
      <c r="L208" s="34">
        <v>146</v>
      </c>
      <c r="M208" s="34">
        <v>0</v>
      </c>
      <c r="N208" s="5"/>
      <c r="P208" s="34">
        <v>0</v>
      </c>
      <c r="R208" s="2">
        <f>M208*1.06</f>
      </c>
      <c r="S208" s="2">
        <f>I208+L208+R208</f>
      </c>
      <c r="T208" s="2">
        <f>I208+(L208+R208)*1.06</f>
      </c>
      <c r="U208" s="2">
        <f>(R208+L208)*0.06</f>
      </c>
      <c r="V208" s="2">
        <f>T208-U208</f>
      </c>
      <c r="W208" s="1">
        <f>I208</f>
      </c>
      <c r="X208" s="2">
        <f>(R208+L208)*1.06</f>
      </c>
      <c r="Y208" s="2">
        <f>P208</f>
      </c>
      <c r="Z208" s="34">
        <f>200-I208</f>
      </c>
      <c r="AA208" s="2">
        <f>(L208+R208)-Y208-Z208</f>
      </c>
      <c r="AB208" s="2">
        <f>AA208/2</f>
      </c>
      <c r="AC208" s="2">
        <f>AA208/2</f>
      </c>
    </row>
    <row customHeight="true" ht="22" r="209">
      <c r="A209" s="1">
        <v>207</v>
      </c>
      <c r="B209" s="57" t="str">
        <v>陈欣</v>
      </c>
      <c r="C209" s="55" t="str">
        <v>TV1N1621370568443744256</v>
      </c>
      <c r="D209" s="5" t="str">
        <v>中国</v>
      </c>
      <c r="E209" s="5" t="str">
        <v>北京</v>
      </c>
      <c r="F209" s="5" t="str">
        <v>新加坡</v>
      </c>
      <c r="G209" s="5" t="str">
        <v>商务</v>
      </c>
      <c r="H209" s="5" t="str">
        <v>已出签</v>
      </c>
      <c r="I209" s="34">
        <v>159.3123</v>
      </c>
      <c r="J209" s="5"/>
      <c r="K209" s="35"/>
      <c r="L209" s="34">
        <v>146</v>
      </c>
      <c r="M209" s="34">
        <v>0</v>
      </c>
      <c r="N209" s="5"/>
      <c r="P209" s="34">
        <v>0</v>
      </c>
      <c r="R209" s="2">
        <f>M209*1.06</f>
      </c>
      <c r="S209" s="2">
        <f>I209+L209+R209</f>
      </c>
      <c r="T209" s="2">
        <f>I209+(L209+R209)*1.06</f>
      </c>
      <c r="U209" s="2">
        <f>(R209+L209)*0.06</f>
      </c>
      <c r="V209" s="2">
        <f>T209-U209</f>
      </c>
      <c r="W209" s="1">
        <f>I209</f>
      </c>
      <c r="X209" s="2">
        <f>(R209+L209)*1.06</f>
      </c>
      <c r="Y209" s="2">
        <f>P209</f>
      </c>
      <c r="Z209" s="34">
        <f>200-I209</f>
      </c>
      <c r="AA209" s="2">
        <f>(L209+R209)-Y209-Z209</f>
      </c>
      <c r="AB209" s="2">
        <f>AA209/2</f>
      </c>
      <c r="AC209" s="2">
        <f>AA209/2</f>
      </c>
    </row>
    <row r="210">
      <c r="A210" s="1">
        <v>208</v>
      </c>
      <c r="B210" s="57" t="str">
        <v>张剑秋</v>
      </c>
      <c r="C210" s="55" t="str">
        <v>TV1N1622819708482793472</v>
      </c>
      <c r="D210" s="5" t="str">
        <v>中国</v>
      </c>
      <c r="E210" s="5" t="str">
        <v>北京</v>
      </c>
      <c r="F210" s="5" t="str">
        <v>新加坡</v>
      </c>
      <c r="G210" s="5" t="str">
        <v>商务</v>
      </c>
      <c r="H210" s="5" t="str">
        <v>已出签</v>
      </c>
      <c r="I210" s="34">
        <v>159.3123</v>
      </c>
      <c r="J210" s="5"/>
      <c r="K210" s="35"/>
      <c r="L210" s="34">
        <v>146</v>
      </c>
      <c r="M210" s="34">
        <v>0</v>
      </c>
      <c r="N210" s="5"/>
      <c r="P210" s="34">
        <v>0</v>
      </c>
      <c r="R210" s="2">
        <f>M210*1.06</f>
      </c>
      <c r="S210" s="2">
        <f>I210+L210+R210</f>
      </c>
      <c r="T210" s="2">
        <f>I210+(L210+R210)*1.06</f>
      </c>
      <c r="U210" s="2">
        <f>(R210+L210)*0.06</f>
      </c>
      <c r="V210" s="2">
        <f>T210-U210</f>
      </c>
      <c r="W210" s="1">
        <f>I210</f>
      </c>
      <c r="X210" s="2">
        <f>(R210+L210)*1.06</f>
      </c>
      <c r="Y210" s="2">
        <f>P210</f>
      </c>
      <c r="Z210" s="34">
        <f>200-I210</f>
      </c>
      <c r="AA210" s="2">
        <f>(L210+R210)-Y210-Z210</f>
      </c>
      <c r="AB210" s="2">
        <f>AA210/2</f>
      </c>
      <c r="AC210" s="2">
        <f>AA210/2</f>
      </c>
    </row>
    <row r="211">
      <c r="A211" s="1">
        <v>209</v>
      </c>
      <c r="B211" s="57" t="str">
        <v>陈梦婷</v>
      </c>
      <c r="C211" s="55" t="str">
        <v>TV1N1622865369554976768</v>
      </c>
      <c r="D211" s="5" t="str">
        <v>中国</v>
      </c>
      <c r="E211" s="5" t="str">
        <v>北京</v>
      </c>
      <c r="F211" s="5" t="str">
        <v>新加坡</v>
      </c>
      <c r="G211" s="5" t="str">
        <v>商务</v>
      </c>
      <c r="H211" s="5" t="str">
        <v>已出签</v>
      </c>
      <c r="I211" s="34">
        <v>159.3123</v>
      </c>
      <c r="J211" s="5"/>
      <c r="K211" s="35"/>
      <c r="L211" s="34">
        <v>146</v>
      </c>
      <c r="M211" s="34">
        <v>0</v>
      </c>
      <c r="N211" s="5"/>
      <c r="P211" s="34">
        <v>0</v>
      </c>
      <c r="R211" s="2">
        <f>M211*1.06</f>
      </c>
      <c r="S211" s="2">
        <f>I211+L211+R211</f>
      </c>
      <c r="T211" s="2">
        <f>I211+(L211+R211)*1.06</f>
      </c>
      <c r="U211" s="2">
        <f>(R211+L211)*0.06</f>
      </c>
      <c r="V211" s="2">
        <f>T211-U211</f>
      </c>
      <c r="W211" s="1">
        <f>I211</f>
      </c>
      <c r="X211" s="2">
        <f>(R211+L211)*1.06</f>
      </c>
      <c r="Y211" s="2">
        <f>P211</f>
      </c>
      <c r="Z211" s="34">
        <f>200-I211</f>
      </c>
      <c r="AA211" s="2">
        <f>(L211+R211)-Y211-Z211</f>
      </c>
      <c r="AB211" s="2">
        <f>AA211/2</f>
      </c>
      <c r="AC211" s="2">
        <f>AA211/2</f>
      </c>
    </row>
    <row r="212">
      <c r="A212" s="1">
        <v>210</v>
      </c>
      <c r="B212" s="57" t="str">
        <v>尹亮</v>
      </c>
      <c r="C212" s="55" t="str">
        <v>TV1N1621346956907249664</v>
      </c>
      <c r="D212" s="5" t="str">
        <v>中国</v>
      </c>
      <c r="E212" s="5" t="str">
        <v>北京</v>
      </c>
      <c r="F212" s="5" t="str">
        <v>新加坡</v>
      </c>
      <c r="G212" s="5" t="str">
        <v>商务</v>
      </c>
      <c r="H212" s="5" t="str">
        <v>已出签</v>
      </c>
      <c r="I212" s="34">
        <v>159.3123</v>
      </c>
      <c r="J212" s="5"/>
      <c r="K212" s="35"/>
      <c r="L212" s="34">
        <v>146</v>
      </c>
      <c r="M212" s="34">
        <v>0</v>
      </c>
      <c r="N212" s="5"/>
      <c r="P212" s="34">
        <v>0</v>
      </c>
      <c r="R212" s="2">
        <f>M212*1.06</f>
      </c>
      <c r="S212" s="2">
        <f>I212+L212+R212</f>
      </c>
      <c r="T212" s="2">
        <f>I212+(L212+R212)*1.06</f>
      </c>
      <c r="U212" s="2">
        <f>(R212+L212)*0.06</f>
      </c>
      <c r="V212" s="2">
        <f>T212-U212</f>
      </c>
      <c r="W212" s="1">
        <f>I212</f>
      </c>
      <c r="X212" s="2">
        <f>(R212+L212)*1.06</f>
      </c>
      <c r="Y212" s="2">
        <f>P212</f>
      </c>
      <c r="Z212" s="34">
        <f>200-I212</f>
      </c>
      <c r="AA212" s="2">
        <f>(L212+R212)-Y212-Z212</f>
      </c>
      <c r="AB212" s="2">
        <f>AA212/2</f>
      </c>
      <c r="AC212" s="2">
        <f>AA212/2</f>
      </c>
    </row>
    <row r="213">
      <c r="A213" s="1">
        <v>211</v>
      </c>
      <c r="B213" s="57" t="str">
        <v>洪怡璐</v>
      </c>
      <c r="C213" s="55" t="str">
        <v>TV1N1621045246976319488</v>
      </c>
      <c r="D213" s="5" t="str">
        <v>中国</v>
      </c>
      <c r="E213" s="5" t="str">
        <v>北京</v>
      </c>
      <c r="F213" s="5" t="str">
        <v>新加坡</v>
      </c>
      <c r="G213" s="5" t="str">
        <v>商务</v>
      </c>
      <c r="H213" s="5" t="str">
        <v>已出签</v>
      </c>
      <c r="I213" s="34">
        <v>159.2431</v>
      </c>
      <c r="J213" s="5"/>
      <c r="K213" s="35"/>
      <c r="L213" s="34">
        <v>146</v>
      </c>
      <c r="M213" s="34">
        <v>0</v>
      </c>
      <c r="N213" s="5"/>
      <c r="P213" s="34">
        <v>0</v>
      </c>
      <c r="R213" s="2">
        <f>M213*1.06</f>
      </c>
      <c r="S213" s="2">
        <f>I213+L213+R213</f>
      </c>
      <c r="T213" s="2">
        <f>I213+(L213+R213)*1.06</f>
      </c>
      <c r="U213" s="2">
        <f>(R213+L213)*0.06</f>
      </c>
      <c r="V213" s="2">
        <f>T213-U213</f>
      </c>
      <c r="W213" s="1">
        <f>I213</f>
      </c>
      <c r="X213" s="2">
        <f>(R213+L213)*1.06</f>
      </c>
      <c r="Y213" s="2">
        <f>P213</f>
      </c>
      <c r="Z213" s="34">
        <f>200-I213</f>
      </c>
      <c r="AA213" s="2">
        <f>(L213+R213)-Y213-Z213</f>
      </c>
      <c r="AB213" s="2">
        <f>AA213/2</f>
      </c>
      <c r="AC213" s="2">
        <f>AA213/2</f>
      </c>
    </row>
    <row r="214">
      <c r="A214" s="1">
        <v>212</v>
      </c>
      <c r="B214" s="57" t="str">
        <v>韩青</v>
      </c>
      <c r="C214" s="55" t="str">
        <v>TV1N1621013746440556544</v>
      </c>
      <c r="D214" s="5" t="str">
        <v>中国</v>
      </c>
      <c r="E214" s="5" t="str">
        <v>北京</v>
      </c>
      <c r="F214" s="5" t="str">
        <v>新加坡</v>
      </c>
      <c r="G214" s="5" t="str">
        <v>商务</v>
      </c>
      <c r="H214" s="5" t="str">
        <v>已出签</v>
      </c>
      <c r="I214" s="34">
        <v>159.2431</v>
      </c>
      <c r="J214" s="5"/>
      <c r="K214" s="35"/>
      <c r="L214" s="34">
        <v>146</v>
      </c>
      <c r="M214" s="34">
        <v>0</v>
      </c>
      <c r="N214" s="5"/>
      <c r="P214" s="34">
        <v>0</v>
      </c>
      <c r="R214" s="2">
        <f>M214*1.06</f>
      </c>
      <c r="S214" s="2">
        <f>I214+L214+R214</f>
      </c>
      <c r="T214" s="2">
        <f>I214+(L214+R214)*1.06</f>
      </c>
      <c r="U214" s="2">
        <f>(R214+L214)*0.06</f>
      </c>
      <c r="V214" s="2">
        <f>T214-U214</f>
      </c>
      <c r="W214" s="1">
        <f>I214</f>
      </c>
      <c r="X214" s="2">
        <f>(R214+L214)*1.06</f>
      </c>
      <c r="Y214" s="2">
        <f>P214</f>
      </c>
      <c r="Z214" s="34">
        <f>200-I214</f>
      </c>
      <c r="AA214" s="2">
        <f>(L214+R214)-Y214-Z214</f>
      </c>
      <c r="AB214" s="2">
        <f>AA214/2</f>
      </c>
      <c r="AC214" s="2">
        <f>AA214/2</f>
      </c>
    </row>
    <row r="215">
      <c r="A215" s="1">
        <v>213</v>
      </c>
      <c r="B215" s="57" t="str">
        <v>徐锋南</v>
      </c>
      <c r="C215" s="55" t="str">
        <v>TV1N1622546770596651008</v>
      </c>
      <c r="D215" s="5" t="str">
        <v>中国</v>
      </c>
      <c r="E215" s="5" t="str">
        <v>北京</v>
      </c>
      <c r="F215" s="5" t="str">
        <v>新加坡</v>
      </c>
      <c r="G215" s="5" t="str">
        <v>商务</v>
      </c>
      <c r="H215" s="5" t="str">
        <v>已出签</v>
      </c>
      <c r="I215" s="34">
        <v>159.2431</v>
      </c>
      <c r="J215" s="5"/>
      <c r="L215" s="34">
        <v>146</v>
      </c>
      <c r="M215" s="34">
        <v>0</v>
      </c>
      <c r="N215" s="5"/>
      <c r="P215" s="34">
        <v>0</v>
      </c>
      <c r="R215" s="2">
        <f>M215*1.06</f>
      </c>
      <c r="S215" s="2">
        <f>I215+L215+R215</f>
      </c>
      <c r="T215" s="2">
        <f>I215+(L215+R215)*1.06</f>
      </c>
      <c r="U215" s="2">
        <f>(R215+L215)*0.06</f>
      </c>
      <c r="V215" s="2">
        <f>T215-U215</f>
      </c>
      <c r="W215" s="1">
        <f>I215</f>
      </c>
      <c r="X215" s="2">
        <f>(R215+L215)*1.06</f>
      </c>
      <c r="Y215" s="2">
        <f>P215</f>
      </c>
      <c r="Z215" s="34">
        <f>200-I215</f>
      </c>
      <c r="AA215" s="2">
        <f>(L215+R215)-Y215-Z215</f>
      </c>
      <c r="AB215" s="2">
        <f>AA215/2</f>
      </c>
      <c r="AC215" s="2">
        <f>AA215/2</f>
      </c>
    </row>
    <row r="216">
      <c r="A216" s="1">
        <v>214</v>
      </c>
      <c r="B216" s="57" t="str">
        <v>朱适娴</v>
      </c>
      <c r="C216" s="55" t="str">
        <v>TV1N1622836834140475392</v>
      </c>
      <c r="D216" s="5" t="str">
        <v>中国</v>
      </c>
      <c r="E216" s="5" t="str">
        <v>北京</v>
      </c>
      <c r="F216" s="5" t="str">
        <v>新加坡</v>
      </c>
      <c r="G216" s="5" t="str">
        <v>商务</v>
      </c>
      <c r="H216" s="5" t="str">
        <v>已出签</v>
      </c>
      <c r="I216" s="34">
        <v>159.3123</v>
      </c>
      <c r="J216" s="5"/>
      <c r="L216" s="34">
        <v>146</v>
      </c>
      <c r="M216" s="34">
        <v>0</v>
      </c>
      <c r="N216" s="5"/>
      <c r="P216" s="34">
        <v>0</v>
      </c>
      <c r="R216" s="2">
        <f>M216*1.06</f>
      </c>
      <c r="S216" s="2">
        <f>I216+L216+R216</f>
      </c>
      <c r="T216" s="2">
        <f>I216+(L216+R216)*1.06</f>
      </c>
      <c r="U216" s="2">
        <f>(R216+L216)*0.06</f>
      </c>
      <c r="V216" s="2">
        <f>T216-U216</f>
      </c>
      <c r="W216" s="1">
        <f>I216</f>
      </c>
      <c r="X216" s="2">
        <f>(R216+L216)*1.06</f>
      </c>
      <c r="Y216" s="2">
        <f>P216</f>
      </c>
      <c r="Z216" s="34">
        <f>200-I216</f>
      </c>
      <c r="AA216" s="2">
        <f>(L216+R216)-Y216-Z216</f>
      </c>
      <c r="AB216" s="2">
        <f>AA216/2</f>
      </c>
      <c r="AC216" s="2">
        <f>AA216/2</f>
      </c>
    </row>
    <row r="217">
      <c r="A217" s="1">
        <v>215</v>
      </c>
      <c r="B217" s="57" t="str">
        <v>陈建伟</v>
      </c>
      <c r="C217" s="55" t="str">
        <v>TV1N1619644336110862336</v>
      </c>
      <c r="D217" s="5" t="str">
        <v>中国</v>
      </c>
      <c r="E217" s="5" t="str">
        <v>北京</v>
      </c>
      <c r="F217" s="5" t="str">
        <v>新加坡</v>
      </c>
      <c r="G217" s="5" t="str">
        <v>商务</v>
      </c>
      <c r="H217" s="5" t="str">
        <v>已出签</v>
      </c>
      <c r="I217" s="34">
        <v>159.3123</v>
      </c>
      <c r="J217" s="5"/>
      <c r="L217" s="34">
        <v>146</v>
      </c>
      <c r="M217" s="34">
        <v>0</v>
      </c>
      <c r="N217" s="5"/>
      <c r="P217" s="34">
        <v>0</v>
      </c>
      <c r="R217" s="2">
        <f>M217*1.06</f>
      </c>
      <c r="S217" s="2">
        <f>I217+L217+R217</f>
      </c>
      <c r="T217" s="2">
        <f>I217+(L217+R217)*1.06</f>
      </c>
      <c r="U217" s="2">
        <f>(R217+L217)*0.06</f>
      </c>
      <c r="V217" s="2">
        <f>T217-U217</f>
      </c>
      <c r="W217" s="1">
        <f>I217</f>
      </c>
      <c r="X217" s="2">
        <f>(R217+L217)*1.06</f>
      </c>
      <c r="Y217" s="2">
        <f>P217</f>
      </c>
      <c r="Z217" s="34">
        <f>200-I217</f>
      </c>
      <c r="AA217" s="2">
        <f>(L217+R217)-Y217-Z217</f>
      </c>
      <c r="AB217" s="2">
        <f>AA217/2</f>
      </c>
      <c r="AC217" s="2">
        <f>AA217/2</f>
      </c>
    </row>
    <row r="218">
      <c r="A218" s="1">
        <v>216</v>
      </c>
      <c r="B218" s="57" t="str">
        <v>赵文婕</v>
      </c>
      <c r="C218" s="55" t="str">
        <v>TV1N1615180255651794944</v>
      </c>
      <c r="D218" s="5" t="str">
        <v>中国</v>
      </c>
      <c r="E218" s="5" t="str">
        <v>北京</v>
      </c>
      <c r="F218" s="5" t="str">
        <v>新加坡</v>
      </c>
      <c r="G218" s="5" t="str">
        <v>商务</v>
      </c>
      <c r="H218" s="5" t="str">
        <v>已出签</v>
      </c>
      <c r="I218" s="34">
        <v>159.2431</v>
      </c>
      <c r="J218" s="5"/>
      <c r="L218" s="34">
        <v>146</v>
      </c>
      <c r="M218" s="34">
        <v>0</v>
      </c>
      <c r="N218" s="5"/>
      <c r="P218" s="34">
        <v>0</v>
      </c>
      <c r="R218" s="2">
        <f>M218*1.06</f>
      </c>
      <c r="S218" s="2">
        <f>I218+L218+R218</f>
      </c>
      <c r="T218" s="2">
        <f>I218+(L218+R218)*1.06</f>
      </c>
      <c r="U218" s="2">
        <f>(R218+L218)*0.06</f>
      </c>
      <c r="V218" s="2">
        <f>T218-U218</f>
      </c>
      <c r="W218" s="1">
        <f>I218</f>
      </c>
      <c r="X218" s="2">
        <f>(R218+L218)*1.06</f>
      </c>
      <c r="Y218" s="2">
        <f>P218</f>
      </c>
      <c r="Z218" s="34">
        <f>200-I218</f>
      </c>
      <c r="AA218" s="2">
        <f>(L218+R218)-Y218-Z218</f>
      </c>
      <c r="AB218" s="2">
        <f>AA218/2</f>
      </c>
      <c r="AC218" s="2">
        <f>AA218/2</f>
      </c>
    </row>
    <row r="219">
      <c r="A219" s="1">
        <v>217</v>
      </c>
      <c r="B219" s="57" t="str">
        <v>王超</v>
      </c>
      <c r="C219" s="55" t="str">
        <v>TV1N1623526864563658752</v>
      </c>
      <c r="D219" s="5" t="str">
        <v>中国</v>
      </c>
      <c r="E219" s="5" t="str">
        <v>北京</v>
      </c>
      <c r="F219" s="5" t="str">
        <v>新加坡</v>
      </c>
      <c r="G219" s="5" t="str">
        <v>商务</v>
      </c>
      <c r="H219" s="5" t="str">
        <v>已出签</v>
      </c>
      <c r="I219" s="34">
        <v>159.2431</v>
      </c>
      <c r="J219" s="5"/>
      <c r="L219" s="34">
        <v>146</v>
      </c>
      <c r="M219" s="34">
        <v>0</v>
      </c>
      <c r="N219" s="5"/>
      <c r="P219" s="34">
        <v>0</v>
      </c>
      <c r="R219" s="2">
        <f>M219*1.06</f>
      </c>
      <c r="S219" s="2">
        <f>I219+L219+R219</f>
      </c>
      <c r="T219" s="2">
        <f>I219+(L219+R219)*1.06</f>
      </c>
      <c r="U219" s="2">
        <f>(R219+L219)*0.06</f>
      </c>
      <c r="V219" s="2">
        <f>T219-U219</f>
      </c>
      <c r="W219" s="1">
        <f>I219</f>
      </c>
      <c r="X219" s="2">
        <f>(R219+L219)*1.06</f>
      </c>
      <c r="Y219" s="2">
        <f>P219</f>
      </c>
      <c r="Z219" s="34">
        <f>200-I219</f>
      </c>
      <c r="AA219" s="2">
        <f>(L219+R219)-Y219-Z219</f>
      </c>
      <c r="AB219" s="2">
        <f>AA219/2</f>
      </c>
      <c r="AC219" s="2">
        <f>AA219/2</f>
      </c>
    </row>
    <row r="220">
      <c r="A220" s="1">
        <v>218</v>
      </c>
      <c r="B220" s="57" t="str">
        <v>贺成佳</v>
      </c>
      <c r="C220" s="55" t="str">
        <v>TV1N1621037954868531200</v>
      </c>
      <c r="D220" s="5" t="str">
        <v>中国</v>
      </c>
      <c r="E220" s="5" t="str">
        <v>北京</v>
      </c>
      <c r="F220" s="5" t="str">
        <v>新加坡</v>
      </c>
      <c r="G220" s="5" t="str">
        <v>商务</v>
      </c>
      <c r="H220" s="5" t="str">
        <v>已出签</v>
      </c>
      <c r="I220" s="34">
        <v>159.3123</v>
      </c>
      <c r="J220" s="5"/>
      <c r="L220" s="34">
        <v>146</v>
      </c>
      <c r="M220" s="34">
        <v>0</v>
      </c>
      <c r="N220" s="5"/>
      <c r="P220" s="34">
        <v>0</v>
      </c>
      <c r="R220" s="2">
        <f>M220*1.06</f>
      </c>
      <c r="S220" s="2">
        <f>I220+L220+R220</f>
      </c>
      <c r="T220" s="2">
        <f>I220+(L220+R220)*1.06</f>
      </c>
      <c r="U220" s="2">
        <f>(R220+L220)*0.06</f>
      </c>
      <c r="V220" s="2">
        <f>T220-U220</f>
      </c>
      <c r="W220" s="1">
        <f>I220</f>
      </c>
      <c r="X220" s="2">
        <f>(R220+L220)*1.06</f>
      </c>
      <c r="Y220" s="2">
        <f>P220</f>
      </c>
      <c r="Z220" s="34">
        <f>200-I220</f>
      </c>
      <c r="AA220" s="2">
        <f>(L220+R220)-Y220-Z220</f>
      </c>
      <c r="AB220" s="2">
        <f>AA220/2</f>
      </c>
      <c r="AC220" s="2">
        <f>AA220/2</f>
      </c>
    </row>
    <row r="221">
      <c r="A221" s="1">
        <v>219</v>
      </c>
      <c r="B221" s="35" t="str">
        <v>宋承儒</v>
      </c>
      <c r="C221" s="55" t="str">
        <v>TV1N1620742316435984384</v>
      </c>
      <c r="D221" s="5" t="str">
        <v>中国</v>
      </c>
      <c r="E221" s="5" t="str">
        <v>北京</v>
      </c>
      <c r="F221" s="5" t="str">
        <v>美国</v>
      </c>
      <c r="G221" s="5" t="str">
        <v>商务</v>
      </c>
      <c r="H221" s="5" t="str">
        <v>已预约</v>
      </c>
      <c r="I221" s="34">
        <v>1120</v>
      </c>
      <c r="L221" s="34">
        <v>300</v>
      </c>
      <c r="M221" s="34">
        <v>0</v>
      </c>
      <c r="N221" s="5"/>
      <c r="P221" s="34">
        <v>0</v>
      </c>
      <c r="R221" s="2">
        <f>M221*1.06</f>
      </c>
      <c r="S221" s="2">
        <f>I221+L221+R221</f>
      </c>
      <c r="T221" s="2">
        <f>I221+(L221+R221)*1.06</f>
      </c>
      <c r="U221" s="2">
        <f>(R221+L221)*0.06</f>
      </c>
      <c r="V221" s="2">
        <f>T221-U221</f>
      </c>
      <c r="W221" s="1">
        <f>I221</f>
      </c>
      <c r="X221" s="2">
        <f>(R221+L221)*1.06</f>
      </c>
      <c r="Y221" s="2">
        <f>P221</f>
      </c>
      <c r="Z221" s="34">
        <v>60</v>
      </c>
      <c r="AA221" s="2">
        <f>(L221+R221)-Y221-Z221</f>
      </c>
      <c r="AB221" s="2">
        <f>AA221/2</f>
      </c>
      <c r="AC221" s="2">
        <f>AA221/2</f>
      </c>
    </row>
    <row r="222">
      <c r="A222" s="1">
        <v>220</v>
      </c>
      <c r="B222" s="35" t="str">
        <v>张奕</v>
      </c>
      <c r="C222" s="55" t="str">
        <v>TV1N1620266657909624832</v>
      </c>
      <c r="D222" s="5" t="str">
        <v>中国</v>
      </c>
      <c r="E222" s="5" t="str">
        <v>北京</v>
      </c>
      <c r="F222" s="5" t="str">
        <v>美国</v>
      </c>
      <c r="G222" s="5" t="str">
        <v>商务</v>
      </c>
      <c r="H222" s="5" t="str">
        <v>已预约</v>
      </c>
      <c r="I222" s="34">
        <v>1120</v>
      </c>
      <c r="L222" s="34">
        <v>300</v>
      </c>
      <c r="M222" s="34">
        <v>0</v>
      </c>
      <c r="N222" s="5"/>
      <c r="P222" s="34">
        <v>0</v>
      </c>
      <c r="R222" s="2">
        <f>M222*1.06</f>
      </c>
      <c r="S222" s="2">
        <f>I222+L222+R222</f>
      </c>
      <c r="T222" s="2">
        <f>I222+(L222+R222)*1.06</f>
      </c>
      <c r="U222" s="2">
        <f>(R222+L222)*0.06</f>
      </c>
      <c r="V222" s="2">
        <f>T222-U222</f>
      </c>
      <c r="W222" s="1">
        <f>I222</f>
      </c>
      <c r="X222" s="2">
        <f>(R222+L222)*1.06</f>
      </c>
      <c r="Y222" s="2">
        <f>P222</f>
      </c>
      <c r="Z222" s="34">
        <v>60</v>
      </c>
      <c r="AA222" s="2">
        <f>(L222+R222)-Y222-Z222</f>
      </c>
      <c r="AB222" s="2">
        <f>AA222/2</f>
      </c>
      <c r="AC222" s="2">
        <f>AA222/2</f>
      </c>
    </row>
    <row r="223">
      <c r="A223" s="1">
        <v>221</v>
      </c>
      <c r="B223" s="35" t="str">
        <v>王昊</v>
      </c>
      <c r="C223" s="55" t="str">
        <v>TV1N1557985900831154176</v>
      </c>
      <c r="D223" s="5" t="str">
        <v>中国</v>
      </c>
      <c r="E223" s="5" t="str">
        <v>北京</v>
      </c>
      <c r="F223" s="5" t="str">
        <v>美国</v>
      </c>
      <c r="G223" s="5" t="str">
        <v>商务</v>
      </c>
      <c r="H223" s="5" t="str">
        <v>已预约</v>
      </c>
      <c r="I223" s="34">
        <v>1120</v>
      </c>
      <c r="L223" s="34">
        <v>300</v>
      </c>
      <c r="M223" s="34">
        <v>0</v>
      </c>
      <c r="N223" s="5"/>
      <c r="P223" s="34">
        <v>0</v>
      </c>
      <c r="R223" s="2">
        <f>M223*1.06</f>
      </c>
      <c r="S223" s="2">
        <f>I223+L223+R223</f>
      </c>
      <c r="T223" s="2">
        <f>I223+(L223+R223)*1.06</f>
      </c>
      <c r="U223" s="2">
        <f>(R223+L223)*0.06</f>
      </c>
      <c r="V223" s="2">
        <f>T223-U223</f>
      </c>
      <c r="W223" s="1">
        <f>I223</f>
      </c>
      <c r="X223" s="2">
        <f>(R223+L223)*1.06</f>
      </c>
      <c r="Y223" s="2">
        <f>P223</f>
      </c>
      <c r="Z223" s="34">
        <v>60</v>
      </c>
      <c r="AA223" s="2">
        <f>(L223+R223)-Y223-Z223</f>
      </c>
      <c r="AB223" s="2">
        <f>AA223/2</f>
      </c>
      <c r="AC223" s="2">
        <f>AA223/2</f>
      </c>
    </row>
    <row r="224">
      <c r="A224" s="1">
        <v>222</v>
      </c>
      <c r="B224" s="35" t="str">
        <v>孙建春</v>
      </c>
      <c r="C224" s="55" t="str">
        <v>TV1N1612700078879203328</v>
      </c>
      <c r="D224" s="5" t="str">
        <v>中国</v>
      </c>
      <c r="E224" s="5" t="str">
        <v>北京</v>
      </c>
      <c r="F224" s="5" t="str">
        <v>美国</v>
      </c>
      <c r="G224" s="5" t="str">
        <v>商务</v>
      </c>
      <c r="H224" s="5" t="str">
        <v>已预约</v>
      </c>
      <c r="I224" s="34">
        <v>1120</v>
      </c>
      <c r="L224" s="34">
        <v>300</v>
      </c>
      <c r="M224" s="34">
        <v>0</v>
      </c>
      <c r="N224" s="5"/>
      <c r="P224" s="34">
        <v>0</v>
      </c>
      <c r="R224" s="2">
        <f>M224*1.06</f>
      </c>
      <c r="S224" s="2">
        <f>I224+L224+R224</f>
      </c>
      <c r="T224" s="2">
        <f>I224+(L224+R224)*1.06</f>
      </c>
      <c r="U224" s="2">
        <f>(R224+L224)*0.06</f>
      </c>
      <c r="V224" s="2">
        <f>T224-U224</f>
      </c>
      <c r="W224" s="1">
        <f>I224</f>
      </c>
      <c r="X224" s="2">
        <f>(R224+L224)*1.06</f>
      </c>
      <c r="Y224" s="2">
        <f>P224</f>
      </c>
      <c r="Z224" s="34">
        <v>60</v>
      </c>
      <c r="AA224" s="2">
        <f>(L224+R224)-Y224-Z224</f>
      </c>
      <c r="AB224" s="2">
        <f>AA224/2</f>
      </c>
      <c r="AC224" s="2">
        <f>AA224/2</f>
      </c>
    </row>
    <row r="225">
      <c r="A225" s="1">
        <v>223</v>
      </c>
      <c r="B225" s="35" t="str">
        <v>易绍霄</v>
      </c>
      <c r="C225" s="55" t="str">
        <v>TV1N1613826171019571200</v>
      </c>
      <c r="D225" s="5" t="str">
        <v>中国</v>
      </c>
      <c r="E225" s="5" t="str">
        <v>北京</v>
      </c>
      <c r="F225" s="5" t="str">
        <v>美国</v>
      </c>
      <c r="G225" s="5" t="str">
        <v>商务</v>
      </c>
      <c r="H225" s="5" t="str">
        <v>已预约</v>
      </c>
      <c r="I225" s="34">
        <v>1120</v>
      </c>
      <c r="L225" s="34">
        <v>300</v>
      </c>
      <c r="M225" s="34">
        <v>0</v>
      </c>
      <c r="N225" s="5"/>
      <c r="P225" s="34">
        <v>0</v>
      </c>
      <c r="R225" s="2">
        <f>M225*1.06</f>
      </c>
      <c r="S225" s="2">
        <f>I225+L225+R225</f>
      </c>
      <c r="T225" s="2">
        <f>I225+(L225+R225)*1.06</f>
      </c>
      <c r="U225" s="2">
        <f>(R225+L225)*0.06</f>
      </c>
      <c r="V225" s="2">
        <f>T225-U225</f>
      </c>
      <c r="W225" s="1">
        <f>I225</f>
      </c>
      <c r="X225" s="2">
        <f>(R225+L225)*1.06</f>
      </c>
      <c r="Y225" s="2">
        <f>P225</f>
      </c>
      <c r="Z225" s="34">
        <v>60</v>
      </c>
      <c r="AA225" s="2">
        <f>(L225+R225)-Y225-Z225</f>
      </c>
      <c r="AB225" s="2">
        <f>AA225/2</f>
      </c>
      <c r="AC225" s="2">
        <f>AA225/2</f>
      </c>
    </row>
    <row r="226">
      <c r="A226" s="1">
        <v>224</v>
      </c>
      <c r="B226" s="35" t="str">
        <v>张意政</v>
      </c>
      <c r="C226" s="55" t="str">
        <v>TV1N1612280422519459840</v>
      </c>
      <c r="D226" s="5" t="str">
        <v>中国</v>
      </c>
      <c r="E226" s="5" t="str">
        <v>北京</v>
      </c>
      <c r="F226" s="5" t="str">
        <v>美国</v>
      </c>
      <c r="G226" s="5" t="str">
        <v>商务</v>
      </c>
      <c r="H226" s="5" t="str">
        <v>已预约</v>
      </c>
      <c r="I226" s="34">
        <v>1120</v>
      </c>
      <c r="L226" s="34">
        <v>300</v>
      </c>
      <c r="M226" s="34">
        <v>0</v>
      </c>
      <c r="N226" s="5"/>
      <c r="P226" s="34">
        <v>0</v>
      </c>
      <c r="R226" s="2">
        <f>M226*1.06</f>
      </c>
      <c r="S226" s="2">
        <f>I226+L226+R226</f>
      </c>
      <c r="T226" s="2">
        <f>I226+(L226+R226)*1.06</f>
      </c>
      <c r="U226" s="2">
        <f>(R226+L226)*0.06</f>
      </c>
      <c r="V226" s="2">
        <f>T226-U226</f>
      </c>
      <c r="W226" s="1">
        <f>I226</f>
      </c>
      <c r="X226" s="2">
        <f>(R226+L226)*1.06</f>
      </c>
      <c r="Y226" s="2">
        <f>P226</f>
      </c>
      <c r="Z226" s="34">
        <v>60</v>
      </c>
      <c r="AA226" s="2">
        <f>(L226+R226)-Y226-Z226</f>
      </c>
      <c r="AB226" s="2">
        <f>AA226/2</f>
      </c>
      <c r="AC226" s="2">
        <f>AA226/2</f>
      </c>
    </row>
    <row r="227">
      <c r="A227" s="1">
        <v>225</v>
      </c>
      <c r="B227" s="35" t="str">
        <v>张胜利</v>
      </c>
      <c r="C227" s="55" t="str">
        <v>TV1N1615274734018920448</v>
      </c>
      <c r="D227" s="5" t="str">
        <v>中国</v>
      </c>
      <c r="E227" s="5" t="str">
        <v>北京</v>
      </c>
      <c r="F227" s="5" t="str">
        <v>美国</v>
      </c>
      <c r="G227" s="5" t="str">
        <v>商务</v>
      </c>
      <c r="H227" s="5" t="str">
        <v>已预约</v>
      </c>
      <c r="I227" s="34">
        <v>1120</v>
      </c>
      <c r="L227" s="34">
        <v>300</v>
      </c>
      <c r="M227" s="34">
        <v>0</v>
      </c>
      <c r="N227" s="5"/>
      <c r="P227" s="34">
        <v>0</v>
      </c>
      <c r="R227" s="2">
        <f>M227*1.06</f>
      </c>
      <c r="S227" s="2">
        <f>I227+L227+R227</f>
      </c>
      <c r="T227" s="2">
        <f>I227+(L227+R227)*1.06</f>
      </c>
      <c r="U227" s="2">
        <f>(R227+L227)*0.06</f>
      </c>
      <c r="V227" s="2">
        <f>T227-U227</f>
      </c>
      <c r="W227" s="1">
        <f>I227</f>
      </c>
      <c r="X227" s="2">
        <f>(R227+L227)*1.06</f>
      </c>
      <c r="Y227" s="2">
        <f>P227</f>
      </c>
      <c r="Z227" s="34">
        <v>60</v>
      </c>
      <c r="AA227" s="2">
        <f>(L227+R227)-Y227-Z227</f>
      </c>
      <c r="AB227" s="2">
        <f>AA227/2</f>
      </c>
      <c r="AC227" s="2">
        <f>AA227/2</f>
      </c>
    </row>
    <row r="228">
      <c r="A228" s="1">
        <v>226</v>
      </c>
      <c r="B228" s="35" t="str">
        <v>王金辨</v>
      </c>
      <c r="C228" s="55" t="str">
        <v>TV1N1619900545309147136</v>
      </c>
      <c r="D228" s="5" t="str">
        <v>中国</v>
      </c>
      <c r="E228" s="5" t="str">
        <v>北京</v>
      </c>
      <c r="F228" s="5" t="str">
        <v>美国</v>
      </c>
      <c r="G228" s="5" t="str">
        <v>商务</v>
      </c>
      <c r="H228" s="5" t="str">
        <v>已预约</v>
      </c>
      <c r="I228" s="34">
        <v>1120</v>
      </c>
      <c r="L228" s="34">
        <v>300</v>
      </c>
      <c r="M228" s="34">
        <v>0</v>
      </c>
      <c r="N228" s="5"/>
      <c r="P228" s="34">
        <v>0</v>
      </c>
      <c r="R228" s="2">
        <f>M228*1.06</f>
      </c>
      <c r="S228" s="2">
        <f>I228+L228+R228</f>
      </c>
      <c r="T228" s="2">
        <f>I228+(L228+R228)*1.06</f>
      </c>
      <c r="U228" s="2">
        <f>(R228+L228)*0.06</f>
      </c>
      <c r="V228" s="2">
        <f>T228-U228</f>
      </c>
      <c r="W228" s="1">
        <f>I228</f>
      </c>
      <c r="X228" s="2">
        <f>(R228+L228)*1.06</f>
      </c>
      <c r="Y228" s="2">
        <f>P228</f>
      </c>
      <c r="Z228" s="34">
        <v>60</v>
      </c>
      <c r="AA228" s="2">
        <f>(L228+R228)-Y228-Z228</f>
      </c>
      <c r="AB228" s="2">
        <f>AA228/2</f>
      </c>
      <c r="AC228" s="2">
        <f>AA228/2</f>
      </c>
    </row>
    <row r="229">
      <c r="A229" s="1">
        <v>227</v>
      </c>
      <c r="B229" s="35" t="str">
        <v>吴雨果</v>
      </c>
      <c r="C229" s="55" t="str">
        <v>TV1N1619654416822714368</v>
      </c>
      <c r="D229" s="5" t="str">
        <v>中国</v>
      </c>
      <c r="E229" s="5" t="str">
        <v>北京</v>
      </c>
      <c r="F229" s="5" t="str">
        <v>美国</v>
      </c>
      <c r="G229" s="5" t="str">
        <v>商务</v>
      </c>
      <c r="H229" s="5" t="str">
        <v>已预约</v>
      </c>
      <c r="I229" s="34">
        <v>1120</v>
      </c>
      <c r="L229" s="34">
        <v>300</v>
      </c>
      <c r="M229" s="34">
        <v>0</v>
      </c>
      <c r="N229" s="5"/>
      <c r="P229" s="34">
        <v>0</v>
      </c>
      <c r="R229" s="2">
        <f>M229*1.06</f>
      </c>
      <c r="S229" s="2">
        <f>I229+L229+R229</f>
      </c>
      <c r="T229" s="2">
        <f>I229+(L229+R229)*1.06</f>
      </c>
      <c r="U229" s="2">
        <f>(R229+L229)*0.06</f>
      </c>
      <c r="V229" s="2">
        <f>T229-U229</f>
      </c>
      <c r="W229" s="1">
        <f>I229</f>
      </c>
      <c r="X229" s="2">
        <f>(R229+L229)*1.06</f>
      </c>
      <c r="Y229" s="2">
        <f>P229</f>
      </c>
      <c r="Z229" s="34">
        <v>60</v>
      </c>
      <c r="AA229" s="2">
        <f>(L229+R229)-Y229-Z229</f>
      </c>
      <c r="AB229" s="2">
        <f>AA229/2</f>
      </c>
      <c r="AC229" s="2">
        <f>AA229/2</f>
      </c>
    </row>
    <row r="230">
      <c r="A230" s="1">
        <v>228</v>
      </c>
      <c r="B230" s="35" t="str">
        <v>王悦</v>
      </c>
      <c r="C230" s="55" t="str">
        <v>TV1N1621073789873504256</v>
      </c>
      <c r="D230" s="5" t="str">
        <v>中国</v>
      </c>
      <c r="E230" s="5" t="str">
        <v>北京</v>
      </c>
      <c r="F230" s="5" t="str">
        <v>美国</v>
      </c>
      <c r="G230" s="5" t="str">
        <v>商务</v>
      </c>
      <c r="H230" s="5" t="str">
        <v>已预约</v>
      </c>
      <c r="I230" s="34">
        <v>1120</v>
      </c>
      <c r="L230" s="34">
        <v>300</v>
      </c>
      <c r="M230" s="34">
        <v>0</v>
      </c>
      <c r="N230" s="5"/>
      <c r="P230" s="34">
        <v>0</v>
      </c>
      <c r="R230" s="2">
        <f>M230*1.06</f>
      </c>
      <c r="S230" s="2">
        <f>I230+L230+R230</f>
      </c>
      <c r="T230" s="2">
        <f>I230+(L230+R230)*1.06</f>
      </c>
      <c r="U230" s="2">
        <f>(R230+L230)*0.06</f>
      </c>
      <c r="V230" s="2">
        <f>T230-U230</f>
      </c>
      <c r="W230" s="1">
        <f>I230</f>
      </c>
      <c r="X230" s="2">
        <f>(R230+L230)*1.06</f>
      </c>
      <c r="Y230" s="2">
        <f>P230</f>
      </c>
      <c r="Z230" s="34">
        <v>60</v>
      </c>
      <c r="AA230" s="2">
        <f>(L230+R230)-Y230-Z230</f>
      </c>
      <c r="AB230" s="2">
        <f>AA230/2</f>
      </c>
      <c r="AC230" s="2">
        <f>AA230/2</f>
      </c>
    </row>
    <row r="231">
      <c r="A231" s="1">
        <v>229</v>
      </c>
      <c r="B231" s="35" t="str">
        <v>贾建伟</v>
      </c>
      <c r="C231" s="55" t="str">
        <v>TV1N1614970869826195456</v>
      </c>
      <c r="D231" s="5" t="str">
        <v>中国</v>
      </c>
      <c r="E231" s="5" t="str">
        <v>北京</v>
      </c>
      <c r="F231" s="5" t="str">
        <v>美国</v>
      </c>
      <c r="G231" s="5" t="str">
        <v>商务</v>
      </c>
      <c r="H231" s="5" t="str">
        <v>已预约</v>
      </c>
      <c r="I231" s="34">
        <v>1120</v>
      </c>
      <c r="L231" s="34">
        <v>300</v>
      </c>
      <c r="M231" s="34">
        <v>0</v>
      </c>
      <c r="N231" s="5"/>
      <c r="P231" s="34">
        <v>0</v>
      </c>
      <c r="R231" s="2">
        <f>M231*1.06</f>
      </c>
      <c r="S231" s="2">
        <f>I231+L231+R231</f>
      </c>
      <c r="T231" s="2">
        <f>I231+(L231+R231)*1.06</f>
      </c>
      <c r="U231" s="2">
        <f>(R231+L231)*0.06</f>
      </c>
      <c r="V231" s="2">
        <f>T231-U231</f>
      </c>
      <c r="W231" s="1">
        <f>I231</f>
      </c>
      <c r="X231" s="2">
        <f>(R231+L231)*1.06</f>
      </c>
      <c r="Y231" s="2">
        <f>P231</f>
      </c>
      <c r="Z231" s="34">
        <v>60</v>
      </c>
      <c r="AA231" s="2">
        <f>(L231+R231)-Y231-Z231</f>
      </c>
      <c r="AB231" s="2">
        <f>AA231/2</f>
      </c>
      <c r="AC231" s="2">
        <f>AA231/2</f>
      </c>
    </row>
    <row r="232">
      <c r="A232" s="1">
        <v>230</v>
      </c>
      <c r="B232" s="35" t="str">
        <v>张松</v>
      </c>
      <c r="C232" s="55" t="str">
        <v>TV1N1598161553411706880</v>
      </c>
      <c r="D232" s="5" t="str">
        <v>中国</v>
      </c>
      <c r="E232" s="5" t="str">
        <v>北京</v>
      </c>
      <c r="F232" s="5" t="str">
        <v>美国</v>
      </c>
      <c r="G232" s="5" t="str">
        <v>商务</v>
      </c>
      <c r="H232" s="5" t="str">
        <v>已预约</v>
      </c>
      <c r="I232" s="34">
        <v>1120</v>
      </c>
      <c r="L232" s="34">
        <v>300</v>
      </c>
      <c r="M232" s="34">
        <v>0</v>
      </c>
      <c r="N232" s="5"/>
      <c r="P232" s="34">
        <v>0</v>
      </c>
      <c r="R232" s="2">
        <f>M232*1.06</f>
      </c>
      <c r="S232" s="2">
        <f>I232+L232+R232</f>
      </c>
      <c r="T232" s="2">
        <f>I232+(L232+R232)*1.06</f>
      </c>
      <c r="U232" s="2">
        <f>(R232+L232)*0.06</f>
      </c>
      <c r="V232" s="2">
        <f>T232-U232</f>
      </c>
      <c r="W232" s="1">
        <f>I232</f>
      </c>
      <c r="X232" s="2">
        <f>(R232+L232)*1.06</f>
      </c>
      <c r="Y232" s="2">
        <f>P232</f>
      </c>
      <c r="Z232" s="34">
        <v>60</v>
      </c>
      <c r="AA232" s="2">
        <f>(L232+R232)-Y232-Z232</f>
      </c>
      <c r="AB232" s="2">
        <f>AA232/2</f>
      </c>
      <c r="AC232" s="2">
        <f>AA232/2</f>
      </c>
    </row>
    <row r="233">
      <c r="A233" s="1">
        <v>231</v>
      </c>
      <c r="B233" s="35" t="str">
        <v>杨雨露</v>
      </c>
      <c r="C233" s="55" t="str">
        <v>TV1N1620368550149242880</v>
      </c>
      <c r="D233" s="5" t="str">
        <v>中国</v>
      </c>
      <c r="E233" s="5" t="str">
        <v>北京</v>
      </c>
      <c r="F233" s="5" t="str">
        <v>美国</v>
      </c>
      <c r="G233" s="5" t="str">
        <v>商务</v>
      </c>
      <c r="H233" s="5" t="str">
        <v>已预约</v>
      </c>
      <c r="I233" s="34">
        <v>1120</v>
      </c>
      <c r="L233" s="34">
        <v>300</v>
      </c>
      <c r="M233" s="34">
        <v>0</v>
      </c>
      <c r="N233" s="5"/>
      <c r="P233" s="34">
        <v>0</v>
      </c>
      <c r="R233" s="2">
        <f>M233*1.06</f>
      </c>
      <c r="S233" s="2">
        <f>I233+L233+R233</f>
      </c>
      <c r="T233" s="2">
        <f>I233+(L233+R233)*1.06</f>
      </c>
      <c r="U233" s="2">
        <f>(R233+L233)*0.06</f>
      </c>
      <c r="V233" s="2">
        <f>T233-U233</f>
      </c>
      <c r="W233" s="1">
        <f>I233</f>
      </c>
      <c r="X233" s="2">
        <f>(R233+L233)*1.06</f>
      </c>
      <c r="Y233" s="2">
        <f>P233</f>
      </c>
      <c r="Z233" s="34">
        <v>60</v>
      </c>
      <c r="AA233" s="2">
        <f>(L233+R233)-Y233-Z233</f>
      </c>
      <c r="AB233" s="2">
        <f>AA233/2</f>
      </c>
      <c r="AC233" s="2">
        <f>AA233/2</f>
      </c>
    </row>
    <row r="234">
      <c r="A234" s="1">
        <v>232</v>
      </c>
      <c r="B234" s="35" t="str">
        <v>沈豪</v>
      </c>
      <c r="C234" s="55" t="str">
        <v>TV1N1620296324498554880</v>
      </c>
      <c r="D234" s="5" t="str">
        <v>中国</v>
      </c>
      <c r="E234" s="5" t="str">
        <v>北京</v>
      </c>
      <c r="F234" s="5" t="str">
        <v>美国</v>
      </c>
      <c r="G234" s="5" t="str">
        <v>商务</v>
      </c>
      <c r="H234" s="5" t="str">
        <v>已预约</v>
      </c>
      <c r="I234" s="34">
        <v>1120</v>
      </c>
      <c r="L234" s="34">
        <v>300</v>
      </c>
      <c r="M234" s="34">
        <v>0</v>
      </c>
      <c r="N234" s="5"/>
      <c r="P234" s="34">
        <v>0</v>
      </c>
      <c r="R234" s="2">
        <f>M234*1.06</f>
      </c>
      <c r="S234" s="2">
        <f>I234+L234+R234</f>
      </c>
      <c r="T234" s="2">
        <f>I234+(L234+R234)*1.06</f>
      </c>
      <c r="U234" s="2">
        <f>(R234+L234)*0.06</f>
      </c>
      <c r="V234" s="2">
        <f>T234-U234</f>
      </c>
      <c r="W234" s="1">
        <f>I234</f>
      </c>
      <c r="X234" s="2">
        <f>(R234+L234)*1.06</f>
      </c>
      <c r="Y234" s="2">
        <f>P234</f>
      </c>
      <c r="Z234" s="34">
        <v>60</v>
      </c>
      <c r="AA234" s="2">
        <f>(L234+R234)-Y234-Z234</f>
      </c>
      <c r="AB234" s="2">
        <f>AA234/2</f>
      </c>
      <c r="AC234" s="2">
        <f>AA234/2</f>
      </c>
    </row>
    <row r="235">
      <c r="A235" s="1">
        <v>233</v>
      </c>
      <c r="B235" s="35" t="str">
        <v>杜勇</v>
      </c>
      <c r="C235" s="55" t="str">
        <v>TV1N1619632684334358528</v>
      </c>
      <c r="D235" s="5" t="str">
        <v>中国</v>
      </c>
      <c r="E235" s="5" t="str">
        <v>北京</v>
      </c>
      <c r="F235" s="5" t="str">
        <v>美国</v>
      </c>
      <c r="G235" s="5" t="str">
        <v>商务</v>
      </c>
      <c r="H235" s="5" t="str">
        <v>已预约</v>
      </c>
      <c r="I235" s="34">
        <v>1120</v>
      </c>
      <c r="L235" s="34">
        <v>300</v>
      </c>
      <c r="M235" s="34">
        <v>0</v>
      </c>
      <c r="N235" s="5"/>
      <c r="P235" s="34">
        <v>0</v>
      </c>
      <c r="R235" s="2">
        <f>M235*1.06</f>
      </c>
      <c r="S235" s="2">
        <f>I235+L235+R235</f>
      </c>
      <c r="T235" s="2">
        <f>I235+(L235+R235)*1.06</f>
      </c>
      <c r="U235" s="2">
        <f>(R235+L235)*0.06</f>
      </c>
      <c r="V235" s="2">
        <f>T235-U235</f>
      </c>
      <c r="W235" s="1">
        <f>I235</f>
      </c>
      <c r="X235" s="2">
        <f>(R235+L235)*1.06</f>
      </c>
      <c r="Y235" s="2">
        <f>P235</f>
      </c>
      <c r="Z235" s="34">
        <v>60</v>
      </c>
      <c r="AA235" s="2">
        <f>(L235+R235)-Y235-Z235</f>
      </c>
      <c r="AB235" s="2">
        <f>AA235/2</f>
      </c>
      <c r="AC235" s="2">
        <f>AA235/2</f>
      </c>
    </row>
    <row r="236">
      <c r="A236" s="1">
        <v>234</v>
      </c>
      <c r="B236" s="35" t="str">
        <v>邓雷</v>
      </c>
      <c r="C236" s="55" t="str">
        <v>TV1N1621465742582829056</v>
      </c>
      <c r="D236" s="5" t="str">
        <v>中国</v>
      </c>
      <c r="E236" s="5" t="str">
        <v>北京</v>
      </c>
      <c r="F236" s="5" t="str">
        <v>美国</v>
      </c>
      <c r="G236" s="5" t="str">
        <v>商务</v>
      </c>
      <c r="H236" s="5" t="str">
        <v>已预约</v>
      </c>
      <c r="I236" s="34">
        <v>1120</v>
      </c>
      <c r="L236" s="34">
        <v>300</v>
      </c>
      <c r="M236" s="34">
        <v>0</v>
      </c>
      <c r="N236" s="5"/>
      <c r="P236" s="34">
        <v>0</v>
      </c>
      <c r="R236" s="2">
        <f>M236*1.06</f>
      </c>
      <c r="S236" s="2">
        <f>I236+L236+R236</f>
      </c>
      <c r="T236" s="2">
        <f>I236+(L236+R236)*1.06</f>
      </c>
      <c r="U236" s="2">
        <f>(R236+L236)*0.06</f>
      </c>
      <c r="V236" s="2">
        <f>T236-U236</f>
      </c>
      <c r="W236" s="1">
        <f>I236</f>
      </c>
      <c r="X236" s="2">
        <f>(R236+L236)*1.06</f>
      </c>
      <c r="Y236" s="2">
        <f>P236</f>
      </c>
      <c r="Z236" s="34">
        <v>60</v>
      </c>
      <c r="AA236" s="2">
        <f>(L236+R236)-Y236-Z236</f>
      </c>
      <c r="AB236" s="2">
        <f>AA236/2</f>
      </c>
      <c r="AC236" s="2">
        <f>AA236/2</f>
      </c>
    </row>
    <row r="237">
      <c r="A237" s="1">
        <v>235</v>
      </c>
      <c r="B237" s="35" t="str">
        <v>王洁泉</v>
      </c>
      <c r="C237" s="55" t="str">
        <v>TV1N1613443144435208192</v>
      </c>
      <c r="D237" s="5" t="str">
        <v>中国</v>
      </c>
      <c r="E237" s="5" t="str">
        <v>北京</v>
      </c>
      <c r="F237" s="5" t="str">
        <v>美国</v>
      </c>
      <c r="G237" s="5" t="str">
        <v>商务</v>
      </c>
      <c r="H237" s="5" t="str">
        <v>已预约</v>
      </c>
      <c r="I237" s="34">
        <v>1120</v>
      </c>
      <c r="L237" s="34">
        <v>300</v>
      </c>
      <c r="M237" s="34">
        <v>0</v>
      </c>
      <c r="N237" s="5"/>
      <c r="P237" s="34">
        <v>0</v>
      </c>
      <c r="R237" s="2">
        <f>M237*1.06</f>
      </c>
      <c r="S237" s="2">
        <f>I237+L237+R237</f>
      </c>
      <c r="T237" s="2">
        <f>I237+(L237+R237)*1.06</f>
      </c>
      <c r="U237" s="2">
        <f>(R237+L237)*0.06</f>
      </c>
      <c r="V237" s="2">
        <f>T237-U237</f>
      </c>
      <c r="W237" s="1">
        <f>I237</f>
      </c>
      <c r="X237" s="2">
        <f>(R237+L237)*1.06</f>
      </c>
      <c r="Y237" s="2">
        <f>P237</f>
      </c>
      <c r="Z237" s="34">
        <v>60</v>
      </c>
      <c r="AA237" s="2">
        <f>(L237+R237)-Y237-Z237</f>
      </c>
      <c r="AB237" s="2">
        <f>AA237/2</f>
      </c>
      <c r="AC237" s="2">
        <f>AA237/2</f>
      </c>
    </row>
    <row r="238">
      <c r="A238" s="1">
        <v>236</v>
      </c>
      <c r="B238" s="35" t="str">
        <v>薛俊皓</v>
      </c>
      <c r="C238" s="55" t="str">
        <v>TV1N1620047391918604288</v>
      </c>
      <c r="D238" s="5" t="str">
        <v>中国</v>
      </c>
      <c r="E238" s="5" t="str">
        <v>北京</v>
      </c>
      <c r="F238" s="5" t="str">
        <v>美国</v>
      </c>
      <c r="G238" s="5" t="str">
        <v>商务</v>
      </c>
      <c r="H238" s="5" t="str">
        <v>已预约</v>
      </c>
      <c r="I238" s="34">
        <v>1120</v>
      </c>
      <c r="L238" s="34">
        <v>300</v>
      </c>
      <c r="M238" s="34">
        <v>0</v>
      </c>
      <c r="N238" s="5"/>
      <c r="P238" s="34">
        <v>0</v>
      </c>
      <c r="R238" s="2">
        <f>M238*1.06</f>
      </c>
      <c r="S238" s="2">
        <f>I238+L238+R238</f>
      </c>
      <c r="T238" s="2">
        <f>I238+(L238+R238)*1.06</f>
      </c>
      <c r="U238" s="2">
        <f>(R238+L238)*0.06</f>
      </c>
      <c r="V238" s="2">
        <f>T238-U238</f>
      </c>
      <c r="W238" s="1">
        <f>I238</f>
      </c>
      <c r="X238" s="2">
        <f>(R238+L238)*1.06</f>
      </c>
      <c r="Y238" s="2">
        <f>P238</f>
      </c>
      <c r="Z238" s="34">
        <v>60</v>
      </c>
      <c r="AA238" s="2">
        <f>(L238+R238)-Y238-Z238</f>
      </c>
      <c r="AB238" s="2">
        <f>AA238/2</f>
      </c>
      <c r="AC238" s="2">
        <f>AA238/2</f>
      </c>
    </row>
    <row r="239">
      <c r="A239" s="1">
        <v>237</v>
      </c>
      <c r="B239" s="35" t="str">
        <v>郝科</v>
      </c>
      <c r="C239" s="55" t="str">
        <v>TV1N1620687668589154304</v>
      </c>
      <c r="D239" s="5" t="str">
        <v>中国</v>
      </c>
      <c r="E239" s="5" t="str">
        <v>北京</v>
      </c>
      <c r="F239" s="5" t="str">
        <v>美国</v>
      </c>
      <c r="G239" s="5" t="str">
        <v>商务</v>
      </c>
      <c r="H239" s="5" t="str">
        <v>已预约</v>
      </c>
      <c r="I239" s="34">
        <v>1120</v>
      </c>
      <c r="L239" s="34">
        <v>300</v>
      </c>
      <c r="M239" s="34">
        <v>0</v>
      </c>
      <c r="N239" s="5"/>
      <c r="P239" s="34">
        <v>0</v>
      </c>
      <c r="R239" s="2">
        <f>M239*1.06</f>
      </c>
      <c r="S239" s="2">
        <f>I239+L239+R239</f>
      </c>
      <c r="T239" s="2">
        <f>I239+(L239+R239)*1.06</f>
      </c>
      <c r="U239" s="2">
        <f>(R239+L239)*0.06</f>
      </c>
      <c r="V239" s="2">
        <f>T239-U239</f>
      </c>
      <c r="W239" s="1">
        <f>I239</f>
      </c>
      <c r="X239" s="2">
        <f>(R239+L239)*1.06</f>
      </c>
      <c r="Y239" s="2">
        <f>P239</f>
      </c>
      <c r="Z239" s="34">
        <v>60</v>
      </c>
      <c r="AA239" s="2">
        <f>(L239+R239)-Y239-Z239</f>
      </c>
      <c r="AB239" s="2">
        <f>AA239/2</f>
      </c>
      <c r="AC239" s="2">
        <f>AA239/2</f>
      </c>
    </row>
    <row r="240">
      <c r="A240" s="1">
        <v>238</v>
      </c>
      <c r="B240" s="35" t="str">
        <v>朱登超</v>
      </c>
      <c r="C240" s="55" t="str">
        <v>TV1N1622547515643351040</v>
      </c>
      <c r="D240" s="5" t="str">
        <v>中国</v>
      </c>
      <c r="E240" s="5" t="str">
        <v>北京</v>
      </c>
      <c r="F240" s="5" t="str">
        <v>美国</v>
      </c>
      <c r="G240" s="5" t="str">
        <v>商务</v>
      </c>
      <c r="H240" s="5" t="str">
        <v>已预约</v>
      </c>
      <c r="I240" s="34">
        <v>1120</v>
      </c>
      <c r="L240" s="34">
        <v>300</v>
      </c>
      <c r="M240" s="34">
        <v>0</v>
      </c>
      <c r="N240" s="5"/>
      <c r="P240" s="34">
        <v>0</v>
      </c>
      <c r="R240" s="2">
        <f>M240*1.06</f>
      </c>
      <c r="S240" s="2">
        <f>I240+L240+R240</f>
      </c>
      <c r="T240" s="2">
        <f>I240+(L240+R240)*1.06</f>
      </c>
      <c r="U240" s="2">
        <f>(R240+L240)*0.06</f>
      </c>
      <c r="V240" s="2">
        <f>T240-U240</f>
      </c>
      <c r="W240" s="1">
        <f>I240</f>
      </c>
      <c r="X240" s="2">
        <f>(R240+L240)*1.06</f>
      </c>
      <c r="Y240" s="2">
        <f>P240</f>
      </c>
      <c r="Z240" s="34">
        <v>60</v>
      </c>
      <c r="AA240" s="2">
        <f>(L240+R240)-Y240-Z240</f>
      </c>
      <c r="AB240" s="2">
        <f>AA240/2</f>
      </c>
      <c r="AC240" s="2">
        <f>AA240/2</f>
      </c>
    </row>
    <row r="241">
      <c r="A241" s="1">
        <v>239</v>
      </c>
      <c r="B241" s="35" t="str">
        <v>潘靖</v>
      </c>
      <c r="C241" s="55" t="str">
        <v>TV1N1622794717741428736</v>
      </c>
      <c r="D241" s="5" t="str">
        <v>中国</v>
      </c>
      <c r="E241" s="5" t="str">
        <v>北京</v>
      </c>
      <c r="F241" s="5" t="str">
        <v>美国</v>
      </c>
      <c r="G241" s="5" t="str">
        <v>商务</v>
      </c>
      <c r="H241" s="5" t="str">
        <v>已预约</v>
      </c>
      <c r="I241" s="34">
        <v>1120</v>
      </c>
      <c r="L241" s="34">
        <v>300</v>
      </c>
      <c r="M241" s="34">
        <v>0</v>
      </c>
      <c r="N241" s="5"/>
      <c r="P241" s="34">
        <v>0</v>
      </c>
      <c r="R241" s="2">
        <f>M241*1.06</f>
      </c>
      <c r="S241" s="2">
        <f>I241+L241+R241</f>
      </c>
      <c r="T241" s="2">
        <f>I241+(L241+R241)*1.06</f>
      </c>
      <c r="U241" s="2">
        <f>(R241+L241)*0.06</f>
      </c>
      <c r="V241" s="2">
        <f>T241-U241</f>
      </c>
      <c r="W241" s="1">
        <f>I241</f>
      </c>
      <c r="X241" s="2">
        <f>(R241+L241)*1.06</f>
      </c>
      <c r="Y241" s="2">
        <f>P241</f>
      </c>
      <c r="Z241" s="34">
        <v>60</v>
      </c>
      <c r="AA241" s="2">
        <f>(L241+R241)-Y241-Z241</f>
      </c>
      <c r="AB241" s="2">
        <f>AA241/2</f>
      </c>
      <c r="AC241" s="2">
        <f>AA241/2</f>
      </c>
    </row>
    <row r="242">
      <c r="A242" s="1">
        <v>240</v>
      </c>
      <c r="B242" s="35" t="str">
        <v>朱燕</v>
      </c>
      <c r="C242" s="55" t="str">
        <v>TV1N1616042418163658752</v>
      </c>
      <c r="D242" s="5" t="str">
        <v>中国</v>
      </c>
      <c r="E242" s="5" t="str">
        <v>北京</v>
      </c>
      <c r="F242" s="5" t="str">
        <v>美国</v>
      </c>
      <c r="G242" s="5" t="str">
        <v>商务</v>
      </c>
      <c r="H242" s="5" t="str">
        <v>已预约</v>
      </c>
      <c r="I242" s="34">
        <v>1120</v>
      </c>
      <c r="L242" s="34">
        <v>300</v>
      </c>
      <c r="M242" s="34">
        <v>0</v>
      </c>
      <c r="N242" s="5"/>
      <c r="P242" s="34">
        <v>0</v>
      </c>
      <c r="R242" s="2">
        <f>M242*1.06</f>
      </c>
      <c r="S242" s="2">
        <f>I242+L242+R242</f>
      </c>
      <c r="T242" s="2">
        <f>I242+(L242+R242)*1.06</f>
      </c>
      <c r="U242" s="2">
        <f>(R242+L242)*0.06</f>
      </c>
      <c r="V242" s="2">
        <f>T242-U242</f>
      </c>
      <c r="W242" s="1">
        <f>I242</f>
      </c>
      <c r="X242" s="2">
        <f>(R242+L242)*1.06</f>
      </c>
      <c r="Y242" s="2">
        <f>P242</f>
      </c>
      <c r="Z242" s="34">
        <v>60</v>
      </c>
      <c r="AA242" s="2">
        <f>(L242+R242)-Y242-Z242</f>
      </c>
      <c r="AB242" s="2">
        <f>AA242/2</f>
      </c>
      <c r="AC242" s="2">
        <f>AA242/2</f>
      </c>
    </row>
    <row r="243">
      <c r="A243" s="1">
        <v>241</v>
      </c>
      <c r="B243" s="35" t="str">
        <v>邱文韬</v>
      </c>
      <c r="C243" s="55" t="str">
        <v>TV1N1614839048526434304</v>
      </c>
      <c r="D243" s="5" t="str">
        <v>中国</v>
      </c>
      <c r="E243" s="5" t="str">
        <v>北京</v>
      </c>
      <c r="F243" s="5" t="str">
        <v>美国</v>
      </c>
      <c r="G243" s="5" t="str">
        <v>商务</v>
      </c>
      <c r="H243" s="5" t="str">
        <v>已预约</v>
      </c>
      <c r="I243" s="34">
        <v>1120</v>
      </c>
      <c r="L243" s="34">
        <v>300</v>
      </c>
      <c r="M243" s="34">
        <v>0</v>
      </c>
      <c r="N243" s="5"/>
      <c r="P243" s="34">
        <v>0</v>
      </c>
      <c r="R243" s="2">
        <f>M243*1.06</f>
      </c>
      <c r="S243" s="2">
        <f>I243+L243+R243</f>
      </c>
      <c r="T243" s="2">
        <f>I243+(L243+R243)*1.06</f>
      </c>
      <c r="U243" s="2">
        <f>(R243+L243)*0.06</f>
      </c>
      <c r="V243" s="2">
        <f>T243-U243</f>
      </c>
      <c r="W243" s="1">
        <f>I243</f>
      </c>
      <c r="X243" s="2">
        <f>(R243+L243)*1.06</f>
      </c>
      <c r="Y243" s="2">
        <f>P243</f>
      </c>
      <c r="Z243" s="34">
        <v>60</v>
      </c>
      <c r="AA243" s="2">
        <f>(L243+R243)-Y243-Z243</f>
      </c>
      <c r="AB243" s="2">
        <f>AA243/2</f>
      </c>
      <c r="AC243" s="2">
        <f>AA243/2</f>
      </c>
    </row>
    <row r="244">
      <c r="A244" s="1">
        <v>242</v>
      </c>
      <c r="B244" s="35" t="str">
        <v>程景亮</v>
      </c>
      <c r="C244" s="55" t="str">
        <v>TV1N1614966126852677632</v>
      </c>
      <c r="D244" s="5" t="str">
        <v>中国</v>
      </c>
      <c r="E244" s="5" t="str">
        <v>北京</v>
      </c>
      <c r="F244" s="5" t="str">
        <v>美国</v>
      </c>
      <c r="G244" s="5" t="str">
        <v>商务</v>
      </c>
      <c r="H244" s="5" t="str">
        <v>已预约</v>
      </c>
      <c r="I244" s="34">
        <v>1120</v>
      </c>
      <c r="L244" s="34">
        <v>300</v>
      </c>
      <c r="M244" s="34">
        <v>0</v>
      </c>
      <c r="N244" s="5"/>
      <c r="P244" s="34">
        <v>0</v>
      </c>
      <c r="R244" s="2">
        <f>M244*1.06</f>
      </c>
      <c r="S244" s="2">
        <f>I244+L244+R244</f>
      </c>
      <c r="T244" s="2">
        <f>I244+(L244+R244)*1.06</f>
      </c>
      <c r="U244" s="2">
        <f>(R244+L244)*0.06</f>
      </c>
      <c r="V244" s="2">
        <f>T244-U244</f>
      </c>
      <c r="W244" s="1">
        <f>I244</f>
      </c>
      <c r="X244" s="2">
        <f>(R244+L244)*1.06</f>
      </c>
      <c r="Y244" s="2">
        <f>P244</f>
      </c>
      <c r="Z244" s="34">
        <v>60</v>
      </c>
      <c r="AA244" s="2">
        <f>(L244+R244)-Y244-Z244</f>
      </c>
      <c r="AB244" s="2">
        <f>AA244/2</f>
      </c>
      <c r="AC244" s="2">
        <f>AA244/2</f>
      </c>
    </row>
    <row r="245">
      <c r="A245" s="1">
        <v>243</v>
      </c>
      <c r="B245" s="35" t="str">
        <v>师晋辉</v>
      </c>
      <c r="C245" s="55" t="str">
        <v>TV1N1620722182610763776</v>
      </c>
      <c r="D245" s="5" t="str">
        <v>中国</v>
      </c>
      <c r="E245" s="5" t="str">
        <v>北京</v>
      </c>
      <c r="F245" s="5" t="str">
        <v>美国</v>
      </c>
      <c r="G245" s="5" t="str">
        <v>商务</v>
      </c>
      <c r="H245" s="5" t="str">
        <v>已预约</v>
      </c>
      <c r="I245" s="34">
        <v>1120</v>
      </c>
      <c r="L245" s="34">
        <v>300</v>
      </c>
      <c r="M245" s="34">
        <v>0</v>
      </c>
      <c r="N245" s="5"/>
      <c r="P245" s="34">
        <v>0</v>
      </c>
      <c r="R245" s="2">
        <f>M245*1.06</f>
      </c>
      <c r="S245" s="2">
        <f>I245+L245+R245</f>
      </c>
      <c r="T245" s="2">
        <f>I245+(L245+R245)*1.06</f>
      </c>
      <c r="U245" s="2">
        <f>(R245+L245)*0.06</f>
      </c>
      <c r="V245" s="2">
        <f>T245-U245</f>
      </c>
      <c r="W245" s="1">
        <f>I245</f>
      </c>
      <c r="X245" s="2">
        <f>(R245+L245)*1.06</f>
      </c>
      <c r="Y245" s="2">
        <f>P245</f>
      </c>
      <c r="Z245" s="34">
        <v>60</v>
      </c>
      <c r="AA245" s="2">
        <f>(L245+R245)-Y245-Z245</f>
      </c>
      <c r="AB245" s="2">
        <f>AA245/2</f>
      </c>
      <c r="AC245" s="2">
        <f>AA245/2</f>
      </c>
    </row>
    <row r="246">
      <c r="A246" s="1">
        <v>244</v>
      </c>
      <c r="B246" s="35" t="str">
        <v>方丹烨</v>
      </c>
      <c r="C246" s="55" t="str">
        <v>TV1N1620722182610763776</v>
      </c>
      <c r="D246" s="5" t="str">
        <v>中国</v>
      </c>
      <c r="E246" s="5" t="str">
        <v>北京</v>
      </c>
      <c r="F246" s="5" t="str">
        <v>美国</v>
      </c>
      <c r="G246" s="5" t="str">
        <v>商务</v>
      </c>
      <c r="H246" s="5" t="str">
        <v>已预约</v>
      </c>
      <c r="I246" s="34">
        <v>1120</v>
      </c>
      <c r="L246" s="34">
        <v>300</v>
      </c>
      <c r="M246" s="34">
        <v>0</v>
      </c>
      <c r="N246" s="5"/>
      <c r="P246" s="34">
        <v>0</v>
      </c>
      <c r="R246" s="2">
        <f>M246*1.06</f>
      </c>
      <c r="S246" s="2">
        <f>I246+L246+R246</f>
      </c>
      <c r="T246" s="2">
        <f>I246+(L246+R246)*1.06</f>
      </c>
      <c r="U246" s="2">
        <f>(R246+L246)*0.06</f>
      </c>
      <c r="V246" s="2">
        <f>T246-U246</f>
      </c>
      <c r="W246" s="1">
        <f>I246</f>
      </c>
      <c r="X246" s="2">
        <f>(R246+L246)*1.06</f>
      </c>
      <c r="Y246" s="2">
        <f>P246</f>
      </c>
      <c r="Z246" s="34">
        <v>60</v>
      </c>
      <c r="AA246" s="2">
        <f>(L246+R246)-Y246-Z246</f>
      </c>
      <c r="AB246" s="2">
        <f>AA246/2</f>
      </c>
      <c r="AC246" s="2">
        <f>AA246/2</f>
      </c>
    </row>
    <row r="247">
      <c r="A247" s="1">
        <v>245</v>
      </c>
      <c r="B247" s="35" t="str">
        <v>李晶晶</v>
      </c>
      <c r="C247" s="55" t="str">
        <v>TV1N1621019102688444416</v>
      </c>
      <c r="D247" s="5" t="str">
        <v>中国</v>
      </c>
      <c r="E247" s="5" t="str">
        <v>北京</v>
      </c>
      <c r="F247" s="5" t="str">
        <v>美国</v>
      </c>
      <c r="G247" s="5" t="str">
        <v>商务</v>
      </c>
      <c r="H247" s="5" t="str">
        <v>已预约</v>
      </c>
      <c r="I247" s="34">
        <v>1120</v>
      </c>
      <c r="L247" s="34">
        <v>300</v>
      </c>
      <c r="M247" s="34">
        <v>0</v>
      </c>
      <c r="N247" s="5"/>
      <c r="P247" s="34">
        <v>0</v>
      </c>
      <c r="R247" s="2">
        <f>M247*1.06</f>
      </c>
      <c r="S247" s="2">
        <f>I247+L247+R247</f>
      </c>
      <c r="T247" s="2">
        <f>I247+(L247+R247)*1.06</f>
      </c>
      <c r="U247" s="2">
        <f>(R247+L247)*0.06</f>
      </c>
      <c r="V247" s="2">
        <f>T247-U247</f>
      </c>
      <c r="W247" s="1">
        <f>I247</f>
      </c>
      <c r="X247" s="2">
        <f>(R247+L247)*1.06</f>
      </c>
      <c r="Y247" s="2">
        <f>P247</f>
      </c>
      <c r="Z247" s="34">
        <v>60</v>
      </c>
      <c r="AA247" s="2">
        <f>(L247+R247)-Y247-Z247</f>
      </c>
      <c r="AB247" s="2">
        <f>AA247/2</f>
      </c>
      <c r="AC247" s="2">
        <f>AA247/2</f>
      </c>
    </row>
    <row r="248">
      <c r="A248" s="1">
        <v>246</v>
      </c>
      <c r="B248" s="35" t="str">
        <v>边鹏</v>
      </c>
      <c r="C248" s="55" t="str">
        <v>TV1N1622413794218819584</v>
      </c>
      <c r="D248" s="5" t="str">
        <v>中国</v>
      </c>
      <c r="E248" s="5" t="str">
        <v>北京</v>
      </c>
      <c r="F248" s="5" t="str">
        <v>美国</v>
      </c>
      <c r="G248" s="5" t="str">
        <v>商务</v>
      </c>
      <c r="H248" s="5" t="str">
        <v>已预约</v>
      </c>
      <c r="I248" s="34">
        <v>1120</v>
      </c>
      <c r="L248" s="34">
        <v>300</v>
      </c>
      <c r="M248" s="34">
        <v>0</v>
      </c>
      <c r="N248" s="5"/>
      <c r="P248" s="34">
        <v>0</v>
      </c>
      <c r="R248" s="2">
        <f>M248*1.06</f>
      </c>
      <c r="S248" s="2">
        <f>I248+L248+R248</f>
      </c>
      <c r="T248" s="2">
        <f>I248+(L248+R248)*1.06</f>
      </c>
      <c r="U248" s="2">
        <f>(R248+L248)*0.06</f>
      </c>
      <c r="V248" s="2">
        <f>T248-U248</f>
      </c>
      <c r="W248" s="1">
        <f>I248</f>
      </c>
      <c r="X248" s="2">
        <f>(R248+L248)*1.06</f>
      </c>
      <c r="Y248" s="2">
        <f>P248</f>
      </c>
      <c r="Z248" s="34">
        <v>60</v>
      </c>
      <c r="AA248" s="2">
        <f>(L248+R248)-Y248-Z248</f>
      </c>
      <c r="AB248" s="2">
        <f>AA248/2</f>
      </c>
      <c r="AC248" s="2">
        <f>AA248/2</f>
      </c>
    </row>
    <row r="249">
      <c r="A249" s="1">
        <v>247</v>
      </c>
      <c r="B249" s="35" t="str">
        <v>伊诺-陈竟晋-制作后取消</v>
      </c>
      <c r="C249" s="55" t="str">
        <v>TV1N1623223490588692480</v>
      </c>
      <c r="D249" s="5" t="str">
        <v>中国</v>
      </c>
      <c r="E249" s="5" t="str">
        <v>北京</v>
      </c>
      <c r="F249" s="5" t="str">
        <v>美国</v>
      </c>
      <c r="G249" s="5" t="str">
        <v>商务</v>
      </c>
      <c r="H249" s="5" t="str">
        <v>已预约</v>
      </c>
      <c r="I249" s="34">
        <v>0</v>
      </c>
      <c r="L249" s="34">
        <v>300</v>
      </c>
      <c r="M249" s="34">
        <v>0</v>
      </c>
      <c r="N249" s="5"/>
      <c r="P249" s="34">
        <v>0</v>
      </c>
      <c r="R249" s="2">
        <f>M249*1.06</f>
      </c>
      <c r="S249" s="2">
        <f>I249+L249+R249</f>
      </c>
      <c r="T249" s="2">
        <f>I249+(L249+R249)*1.06</f>
      </c>
      <c r="U249" s="2">
        <f>(R249+L249)*0.06</f>
      </c>
      <c r="V249" s="2">
        <f>T249-U249</f>
      </c>
      <c r="W249" s="1">
        <f>I249</f>
      </c>
      <c r="X249" s="2">
        <f>(R249+L249)*1.06</f>
      </c>
      <c r="Y249" s="2">
        <f>P249</f>
      </c>
      <c r="Z249" s="34">
        <v>60</v>
      </c>
      <c r="AA249" s="2">
        <f>(L249+R249)-Y249-Z249</f>
      </c>
      <c r="AB249" s="2">
        <f>AA249/2</f>
      </c>
      <c r="AC249" s="2">
        <f>AA249/2</f>
      </c>
    </row>
    <row r="250">
      <c r="A250" s="1">
        <v>248</v>
      </c>
      <c r="B250" s="35" t="str">
        <v>郑鹏程</v>
      </c>
      <c r="C250" s="55" t="str">
        <v>TV1N1620319018610843648</v>
      </c>
      <c r="D250" s="5" t="str">
        <v>中国</v>
      </c>
      <c r="E250" s="5" t="str">
        <v>北京</v>
      </c>
      <c r="F250" s="5" t="str">
        <v>美国</v>
      </c>
      <c r="G250" s="5" t="str">
        <v>商务</v>
      </c>
      <c r="H250" s="5" t="str">
        <v>已预约</v>
      </c>
      <c r="I250" s="34">
        <v>1120</v>
      </c>
      <c r="L250" s="34">
        <v>300</v>
      </c>
      <c r="M250" s="34">
        <v>0</v>
      </c>
      <c r="N250" s="5"/>
      <c r="P250" s="34">
        <v>0</v>
      </c>
      <c r="R250" s="2">
        <f>M250*1.06</f>
      </c>
      <c r="S250" s="2">
        <f>I250+L250+R250</f>
      </c>
      <c r="T250" s="2">
        <f>I250+(L250+R250)*1.06</f>
      </c>
      <c r="U250" s="2">
        <f>(R250+L250)*0.06</f>
      </c>
      <c r="V250" s="2">
        <f>T250-U250</f>
      </c>
      <c r="W250" s="1">
        <f>I250</f>
      </c>
      <c r="X250" s="2">
        <f>(R250+L250)*1.06</f>
      </c>
      <c r="Y250" s="2">
        <f>P250</f>
      </c>
      <c r="Z250" s="34">
        <v>60</v>
      </c>
      <c r="AA250" s="2">
        <f>(L250+R250)-Y250-Z250</f>
      </c>
      <c r="AB250" s="2">
        <f>AA250/2</f>
      </c>
      <c r="AC250" s="2">
        <f>AA250/2</f>
      </c>
    </row>
    <row r="251">
      <c r="A251" s="1">
        <v>249</v>
      </c>
      <c r="B251" s="35" t="str">
        <v>沈阳</v>
      </c>
      <c r="C251" s="55" t="str">
        <v>TV1N1623322676273549312</v>
      </c>
      <c r="D251" s="5" t="str">
        <v>中国</v>
      </c>
      <c r="E251" s="5" t="str">
        <v>北京</v>
      </c>
      <c r="F251" s="5" t="str">
        <v>美国</v>
      </c>
      <c r="G251" s="5" t="str">
        <v>商务</v>
      </c>
      <c r="H251" s="5" t="str">
        <v>已预约</v>
      </c>
      <c r="I251" s="34">
        <v>1120</v>
      </c>
      <c r="L251" s="34">
        <v>300</v>
      </c>
      <c r="M251" s="34">
        <v>0</v>
      </c>
      <c r="N251" s="5"/>
      <c r="P251" s="34">
        <v>0</v>
      </c>
      <c r="R251" s="2">
        <f>M251*1.06</f>
      </c>
      <c r="S251" s="2">
        <f>I251+L251+R251</f>
      </c>
      <c r="T251" s="2">
        <f>I251+(L251+R251)*1.06</f>
      </c>
      <c r="U251" s="2">
        <f>(R251+L251)*0.06</f>
      </c>
      <c r="V251" s="2">
        <f>T251-U251</f>
      </c>
      <c r="W251" s="1">
        <f>I251</f>
      </c>
      <c r="X251" s="2">
        <f>(R251+L251)*1.06</f>
      </c>
      <c r="Y251" s="2">
        <f>P251</f>
      </c>
      <c r="Z251" s="34">
        <v>60</v>
      </c>
      <c r="AA251" s="2">
        <f>(L251+R251)-Y251-Z251</f>
      </c>
      <c r="AB251" s="2">
        <f>AA251/2</f>
      </c>
      <c r="AC251" s="2">
        <f>AA251/2</f>
      </c>
    </row>
    <row r="252">
      <c r="A252" s="1">
        <v>250</v>
      </c>
      <c r="B252" s="35" t="str">
        <v>丁天星</v>
      </c>
      <c r="C252" s="55" t="str">
        <v>TV1N1622539905242300416</v>
      </c>
      <c r="D252" s="5" t="str">
        <v>中国</v>
      </c>
      <c r="E252" s="5" t="str">
        <v>北京</v>
      </c>
      <c r="F252" s="5" t="str">
        <v>美国</v>
      </c>
      <c r="G252" s="5" t="str">
        <v>商务</v>
      </c>
      <c r="H252" s="5" t="str">
        <v>已预约</v>
      </c>
      <c r="I252" s="34">
        <v>1120</v>
      </c>
      <c r="L252" s="34">
        <v>300</v>
      </c>
      <c r="M252" s="34">
        <v>0</v>
      </c>
      <c r="N252" s="5"/>
      <c r="P252" s="34">
        <v>0</v>
      </c>
      <c r="R252" s="2">
        <f>M252*1.06</f>
      </c>
      <c r="S252" s="2">
        <f>I252+L252+R252</f>
      </c>
      <c r="T252" s="2">
        <f>I252+(L252+R252)*1.06</f>
      </c>
      <c r="U252" s="2">
        <f>(R252+L252)*0.06</f>
      </c>
      <c r="V252" s="2">
        <f>T252-U252</f>
      </c>
      <c r="W252" s="1">
        <f>I252</f>
      </c>
      <c r="X252" s="2">
        <f>(R252+L252)*1.06</f>
      </c>
      <c r="Y252" s="2">
        <f>P252</f>
      </c>
      <c r="Z252" s="34">
        <v>60</v>
      </c>
      <c r="AA252" s="2">
        <f>(L252+R252)-Y252-Z252</f>
      </c>
      <c r="AB252" s="2">
        <f>AA252/2</f>
      </c>
      <c r="AC252" s="2">
        <f>AA252/2</f>
      </c>
    </row>
    <row r="253">
      <c r="A253" s="1">
        <v>251</v>
      </c>
      <c r="B253" s="35" t="str">
        <v>王李雪</v>
      </c>
      <c r="C253" s="55" t="str">
        <v>TV1N1612649394456739840</v>
      </c>
      <c r="D253" s="5" t="str">
        <v>中国</v>
      </c>
      <c r="E253" s="5" t="str">
        <v>北京</v>
      </c>
      <c r="F253" s="5" t="str">
        <v>美国</v>
      </c>
      <c r="G253" s="5" t="str">
        <v>商务</v>
      </c>
      <c r="H253" s="5" t="str">
        <v>已预约</v>
      </c>
      <c r="I253" s="34">
        <v>1120</v>
      </c>
      <c r="L253" s="34">
        <v>300</v>
      </c>
      <c r="M253" s="34">
        <v>0</v>
      </c>
      <c r="N253" s="5"/>
      <c r="P253" s="34">
        <v>0</v>
      </c>
      <c r="R253" s="2">
        <f>M253*1.06</f>
      </c>
      <c r="S253" s="2">
        <f>I253+L253+R253</f>
      </c>
      <c r="T253" s="2">
        <f>I253+(L253+R253)*1.06</f>
      </c>
      <c r="U253" s="2">
        <f>(R253+L253)*0.06</f>
      </c>
      <c r="V253" s="2">
        <f>T253-U253</f>
      </c>
      <c r="W253" s="1">
        <f>I253</f>
      </c>
      <c r="X253" s="2">
        <f>(R253+L253)*1.06</f>
      </c>
      <c r="Y253" s="2">
        <f>P253</f>
      </c>
      <c r="Z253" s="34">
        <v>60</v>
      </c>
      <c r="AA253" s="2">
        <f>(L253+R253)-Y253-Z253</f>
      </c>
      <c r="AB253" s="2">
        <f>AA253/2</f>
      </c>
      <c r="AC253" s="2">
        <f>AA253/2</f>
      </c>
    </row>
    <row r="254">
      <c r="A254" s="1">
        <v>252</v>
      </c>
      <c r="B254" s="35" t="str">
        <v>孔雅娴</v>
      </c>
      <c r="C254" s="55" t="str">
        <v>TV1N1622563153581572096</v>
      </c>
      <c r="D254" s="5" t="str">
        <v>中国</v>
      </c>
      <c r="E254" s="5" t="str">
        <v>北京</v>
      </c>
      <c r="F254" s="5" t="str">
        <v>美国</v>
      </c>
      <c r="G254" s="5" t="str">
        <v>商务</v>
      </c>
      <c r="H254" s="5" t="str">
        <v>已预约</v>
      </c>
      <c r="I254" s="34">
        <v>1120</v>
      </c>
      <c r="L254" s="34">
        <v>300</v>
      </c>
      <c r="M254" s="34">
        <v>0</v>
      </c>
      <c r="N254" s="5"/>
      <c r="P254" s="34">
        <v>0</v>
      </c>
      <c r="R254" s="2">
        <f>M254*1.06</f>
      </c>
      <c r="S254" s="2">
        <f>I254+L254+R254</f>
      </c>
      <c r="T254" s="2">
        <f>I254+(L254+R254)*1.06</f>
      </c>
      <c r="U254" s="2">
        <f>(R254+L254)*0.06</f>
      </c>
      <c r="V254" s="2">
        <f>T254-U254</f>
      </c>
      <c r="W254" s="1">
        <f>I254</f>
      </c>
      <c r="X254" s="2">
        <f>(R254+L254)*1.06</f>
      </c>
      <c r="Y254" s="2">
        <f>P254</f>
      </c>
      <c r="Z254" s="34">
        <v>60</v>
      </c>
      <c r="AA254" s="2">
        <f>(L254+R254)-Y254-Z254</f>
      </c>
      <c r="AB254" s="2">
        <f>AA254/2</f>
      </c>
      <c r="AC254" s="2">
        <f>AA254/2</f>
      </c>
    </row>
    <row r="255">
      <c r="A255" s="1">
        <v>253</v>
      </c>
      <c r="B255" s="35" t="str">
        <v>郭电杰</v>
      </c>
      <c r="C255" s="55" t="str">
        <v>TV1N1620721683614416896</v>
      </c>
      <c r="D255" s="5" t="str">
        <v>中国</v>
      </c>
      <c r="E255" s="5" t="str">
        <v>北京</v>
      </c>
      <c r="F255" s="5" t="str">
        <v>美国</v>
      </c>
      <c r="G255" s="5" t="str">
        <v>商务</v>
      </c>
      <c r="H255" s="5" t="str">
        <v>已预约</v>
      </c>
      <c r="I255" s="34">
        <v>1120</v>
      </c>
      <c r="L255" s="34">
        <v>300</v>
      </c>
      <c r="M255" s="34">
        <v>0</v>
      </c>
      <c r="N255" s="5"/>
      <c r="P255" s="34">
        <v>0</v>
      </c>
      <c r="R255" s="2">
        <f>M255*1.06</f>
      </c>
      <c r="S255" s="2">
        <f>I255+L255+R255</f>
      </c>
      <c r="T255" s="2">
        <f>I255+(L255+R255)*1.06</f>
      </c>
      <c r="U255" s="2">
        <f>(R255+L255)*0.06</f>
      </c>
      <c r="V255" s="2">
        <f>T255-U255</f>
      </c>
      <c r="W255" s="1">
        <f>I255</f>
      </c>
      <c r="X255" s="2">
        <f>(R255+L255)*1.06</f>
      </c>
      <c r="Y255" s="2">
        <f>P255</f>
      </c>
      <c r="Z255" s="34">
        <v>60</v>
      </c>
      <c r="AA255" s="2">
        <f>(L255+R255)-Y255-Z255</f>
      </c>
      <c r="AB255" s="2">
        <f>AA255/2</f>
      </c>
      <c r="AC255" s="2">
        <f>AA255/2</f>
      </c>
    </row>
    <row r="256">
      <c r="A256" s="1">
        <v>254</v>
      </c>
      <c r="B256" s="35" t="str">
        <v>黄传增</v>
      </c>
      <c r="C256" s="55" t="str">
        <v>TV1N1622569770800844800</v>
      </c>
      <c r="D256" s="5" t="str">
        <v>中国</v>
      </c>
      <c r="E256" s="5" t="str">
        <v>北京</v>
      </c>
      <c r="F256" s="5" t="str">
        <v>美国</v>
      </c>
      <c r="G256" s="5" t="str">
        <v>商务</v>
      </c>
      <c r="H256" s="5" t="str">
        <v>已预约</v>
      </c>
      <c r="I256" s="34">
        <v>1120</v>
      </c>
      <c r="L256" s="34">
        <v>300</v>
      </c>
      <c r="M256" s="34">
        <v>0</v>
      </c>
      <c r="N256" s="5"/>
      <c r="P256" s="34">
        <v>0</v>
      </c>
      <c r="R256" s="2">
        <f>M256*1.06</f>
      </c>
      <c r="S256" s="2">
        <f>I256+L256+R256</f>
      </c>
      <c r="T256" s="2">
        <f>I256+(L256+R256)*1.06</f>
      </c>
      <c r="U256" s="2">
        <f>(R256+L256)*0.06</f>
      </c>
      <c r="V256" s="2">
        <f>T256-U256</f>
      </c>
      <c r="W256" s="1">
        <f>I256</f>
      </c>
      <c r="X256" s="2">
        <f>(R256+L256)*1.06</f>
      </c>
      <c r="Y256" s="2">
        <f>P256</f>
      </c>
      <c r="Z256" s="34">
        <v>60</v>
      </c>
      <c r="AA256" s="2">
        <f>(L256+R256)-Y256-Z256</f>
      </c>
      <c r="AB256" s="2">
        <f>AA256/2</f>
      </c>
      <c r="AC256" s="2">
        <f>AA256/2</f>
      </c>
    </row>
    <row r="257">
      <c r="A257" s="1">
        <v>255</v>
      </c>
      <c r="B257" s="35" t="str">
        <v>侯志文</v>
      </c>
      <c r="C257" s="55" t="str">
        <v>TV1N1620703419203010560</v>
      </c>
      <c r="D257" s="5" t="str">
        <v>中国</v>
      </c>
      <c r="E257" s="5" t="str">
        <v>北京</v>
      </c>
      <c r="F257" s="5" t="str">
        <v>美国</v>
      </c>
      <c r="G257" s="5" t="str">
        <v>商务</v>
      </c>
      <c r="H257" s="5" t="str">
        <v>已预约</v>
      </c>
      <c r="I257" s="34">
        <v>1120</v>
      </c>
      <c r="L257" s="34">
        <v>300</v>
      </c>
      <c r="M257" s="34">
        <v>0</v>
      </c>
      <c r="N257" s="5"/>
      <c r="P257" s="34">
        <v>0</v>
      </c>
      <c r="R257" s="2">
        <f>M257*1.06</f>
      </c>
      <c r="S257" s="2">
        <f>I257+L257+R257</f>
      </c>
      <c r="T257" s="2">
        <f>I257+(L257+R257)*1.06</f>
      </c>
      <c r="U257" s="2">
        <f>(R257+L257)*0.06</f>
      </c>
      <c r="V257" s="2">
        <f>T257-U257</f>
      </c>
      <c r="W257" s="1">
        <f>I257</f>
      </c>
      <c r="X257" s="2">
        <f>(R257+L257)*1.06</f>
      </c>
      <c r="Y257" s="2">
        <f>P257</f>
      </c>
      <c r="Z257" s="34">
        <v>60</v>
      </c>
      <c r="AA257" s="2">
        <f>(L257+R257)-Y257-Z257</f>
      </c>
      <c r="AB257" s="2">
        <f>AA257/2</f>
      </c>
      <c r="AC257" s="2">
        <f>AA257/2</f>
      </c>
    </row>
    <row r="258">
      <c r="A258" s="1">
        <v>256</v>
      </c>
      <c r="B258" s="35" t="str">
        <v>詹昊洋</v>
      </c>
      <c r="C258" s="55" t="str">
        <v>TV1N1620688028665925632</v>
      </c>
      <c r="D258" s="5" t="str">
        <v>中国</v>
      </c>
      <c r="E258" s="5" t="str">
        <v>北京</v>
      </c>
      <c r="F258" s="5" t="str">
        <v>美国</v>
      </c>
      <c r="G258" s="5" t="str">
        <v>商务</v>
      </c>
      <c r="H258" s="5" t="str">
        <v>已预约</v>
      </c>
      <c r="I258" s="34">
        <v>1120</v>
      </c>
      <c r="L258" s="34">
        <v>300</v>
      </c>
      <c r="M258" s="34">
        <v>0</v>
      </c>
      <c r="N258" s="5"/>
      <c r="P258" s="34">
        <v>0</v>
      </c>
      <c r="R258" s="2">
        <f>M258*1.06</f>
      </c>
      <c r="S258" s="2">
        <f>I258+L258+R258</f>
      </c>
      <c r="T258" s="2">
        <f>I258+(L258+R258)*1.06</f>
      </c>
      <c r="U258" s="2">
        <f>(R258+L258)*0.06</f>
      </c>
      <c r="V258" s="2">
        <f>T258-U258</f>
      </c>
      <c r="W258" s="1">
        <f>I258</f>
      </c>
      <c r="X258" s="2">
        <f>(R258+L258)*1.06</f>
      </c>
      <c r="Y258" s="2">
        <f>P258</f>
      </c>
      <c r="Z258" s="34">
        <v>60</v>
      </c>
      <c r="AA258" s="2">
        <f>(L258+R258)-Y258-Z258</f>
      </c>
      <c r="AB258" s="2">
        <f>AA258/2</f>
      </c>
      <c r="AC258" s="2">
        <f>AA258/2</f>
      </c>
    </row>
    <row r="259">
      <c r="A259" s="1">
        <v>257</v>
      </c>
      <c r="B259" s="35" t="str">
        <v>徐倩怡</v>
      </c>
      <c r="C259" s="55" t="str">
        <v>TV1N1620295542269296640</v>
      </c>
      <c r="D259" s="5" t="str">
        <v>中国</v>
      </c>
      <c r="E259" s="5" t="str">
        <v>北京</v>
      </c>
      <c r="F259" s="5" t="str">
        <v>美国</v>
      </c>
      <c r="G259" s="5" t="str">
        <v>商务</v>
      </c>
      <c r="H259" s="5" t="str">
        <v>已预约</v>
      </c>
      <c r="I259" s="34">
        <v>1120</v>
      </c>
      <c r="L259" s="34">
        <v>300</v>
      </c>
      <c r="M259" s="34">
        <v>0</v>
      </c>
      <c r="N259" s="5"/>
      <c r="P259" s="34">
        <v>0</v>
      </c>
      <c r="R259" s="2">
        <f>M259*1.06</f>
      </c>
      <c r="S259" s="2">
        <f>I259+L259+R259</f>
      </c>
      <c r="T259" s="2">
        <f>I259+(L259+R259)*1.06</f>
      </c>
      <c r="U259" s="2">
        <f>(R259+L259)*0.06</f>
      </c>
      <c r="V259" s="2">
        <f>T259-U259</f>
      </c>
      <c r="W259" s="1">
        <f>I259</f>
      </c>
      <c r="X259" s="2">
        <f>(R259+L259)*1.06</f>
      </c>
      <c r="Y259" s="2">
        <f>P259</f>
      </c>
      <c r="Z259" s="34">
        <v>60</v>
      </c>
      <c r="AA259" s="2">
        <f>(L259+R259)-Y259-Z259</f>
      </c>
      <c r="AB259" s="2">
        <f>AA259/2</f>
      </c>
      <c r="AC259" s="2">
        <f>AA259/2</f>
      </c>
    </row>
    <row r="260">
      <c r="A260" s="1">
        <v>258</v>
      </c>
      <c r="B260" s="35" t="str">
        <v>吕龙涛</v>
      </c>
      <c r="C260" s="55" t="str">
        <v>TV1N1620971218441908224</v>
      </c>
      <c r="D260" s="5" t="str">
        <v>中国</v>
      </c>
      <c r="E260" s="5" t="str">
        <v>北京</v>
      </c>
      <c r="F260" s="5" t="str">
        <v>美国</v>
      </c>
      <c r="G260" s="5" t="str">
        <v>商务</v>
      </c>
      <c r="H260" s="5" t="str">
        <v>已预约</v>
      </c>
      <c r="I260" s="34">
        <v>1120</v>
      </c>
      <c r="L260" s="34">
        <v>300</v>
      </c>
      <c r="M260" s="34">
        <v>0</v>
      </c>
      <c r="N260" s="5"/>
      <c r="P260" s="34">
        <v>0</v>
      </c>
      <c r="R260" s="2">
        <f>M260*1.06</f>
      </c>
      <c r="S260" s="2">
        <f>I260+L260+R260</f>
      </c>
      <c r="T260" s="2">
        <f>I260+(L260+R260)*1.06</f>
      </c>
      <c r="U260" s="2">
        <f>(R260+L260)*0.06</f>
      </c>
      <c r="V260" s="2">
        <f>T260-U260</f>
      </c>
      <c r="W260" s="1">
        <f>I260</f>
      </c>
      <c r="X260" s="2">
        <f>(R260+L260)*1.06</f>
      </c>
      <c r="Y260" s="2">
        <f>P260</f>
      </c>
      <c r="Z260" s="34">
        <v>60</v>
      </c>
      <c r="AA260" s="2">
        <f>(L260+R260)-Y260-Z260</f>
      </c>
      <c r="AB260" s="2">
        <f>AA260/2</f>
      </c>
      <c r="AC260" s="2">
        <f>AA260/2</f>
      </c>
    </row>
    <row r="261">
      <c r="A261" s="1">
        <v>259</v>
      </c>
      <c r="B261" s="35" t="str">
        <v>胡志远</v>
      </c>
      <c r="C261" s="55" t="str">
        <v>TV1N1620731629408133120</v>
      </c>
      <c r="D261" s="5" t="str">
        <v>中国</v>
      </c>
      <c r="E261" s="5" t="str">
        <v>北京</v>
      </c>
      <c r="F261" s="5" t="str">
        <v>美国</v>
      </c>
      <c r="G261" s="5" t="str">
        <v>商务</v>
      </c>
      <c r="H261" s="5" t="str">
        <v>已预约</v>
      </c>
      <c r="I261" s="34">
        <v>1120</v>
      </c>
      <c r="L261" s="34">
        <v>300</v>
      </c>
      <c r="M261" s="34">
        <v>0</v>
      </c>
      <c r="N261" s="5"/>
      <c r="P261" s="34">
        <v>0</v>
      </c>
      <c r="R261" s="2">
        <f>M261*1.06</f>
      </c>
      <c r="S261" s="2">
        <f>I261+L261+R261</f>
      </c>
      <c r="T261" s="2">
        <f>I261+(L261+R261)*1.06</f>
      </c>
      <c r="U261" s="2">
        <f>(R261+L261)*0.06</f>
      </c>
      <c r="V261" s="2">
        <f>T261-U261</f>
      </c>
      <c r="W261" s="1">
        <f>I261</f>
      </c>
      <c r="X261" s="2">
        <f>(R261+L261)*1.06</f>
      </c>
      <c r="Y261" s="2">
        <f>P261</f>
      </c>
      <c r="Z261" s="34">
        <v>60</v>
      </c>
      <c r="AA261" s="2">
        <f>(L261+R261)-Y261-Z261</f>
      </c>
      <c r="AB261" s="2">
        <f>AA261/2</f>
      </c>
      <c r="AC261" s="2">
        <f>AA261/2</f>
      </c>
    </row>
    <row r="262">
      <c r="A262" s="1">
        <v>260</v>
      </c>
      <c r="B262" s="35" t="str">
        <v>赵恒</v>
      </c>
      <c r="C262" s="55" t="str">
        <v>TV1N1620979988546969600</v>
      </c>
      <c r="D262" s="5" t="str">
        <v>中国</v>
      </c>
      <c r="E262" s="5" t="str">
        <v>北京</v>
      </c>
      <c r="F262" s="5" t="str">
        <v>美国</v>
      </c>
      <c r="G262" s="5" t="str">
        <v>商务</v>
      </c>
      <c r="H262" s="5" t="str">
        <v>已预约</v>
      </c>
      <c r="I262" s="34">
        <v>1120</v>
      </c>
      <c r="L262" s="34">
        <v>300</v>
      </c>
      <c r="M262" s="34">
        <v>0</v>
      </c>
      <c r="N262" s="5"/>
      <c r="P262" s="34">
        <v>0</v>
      </c>
      <c r="R262" s="2">
        <f>M262*1.06</f>
      </c>
      <c r="S262" s="2">
        <f>I262+L262+R262</f>
      </c>
      <c r="T262" s="2">
        <f>I262+(L262+R262)*1.06</f>
      </c>
      <c r="U262" s="2">
        <f>(R262+L262)*0.06</f>
      </c>
      <c r="V262" s="2">
        <f>T262-U262</f>
      </c>
      <c r="W262" s="1">
        <f>I262</f>
      </c>
      <c r="X262" s="2">
        <f>(R262+L262)*1.06</f>
      </c>
      <c r="Y262" s="2">
        <f>P262</f>
      </c>
      <c r="Z262" s="34">
        <v>60</v>
      </c>
      <c r="AA262" s="2">
        <f>(L262+R262)-Y262-Z262</f>
      </c>
      <c r="AB262" s="2">
        <f>AA262/2</f>
      </c>
      <c r="AC262" s="2">
        <f>AA262/2</f>
      </c>
    </row>
    <row r="263">
      <c r="A263" s="1">
        <v>261</v>
      </c>
      <c r="B263" s="35" t="str">
        <v>张宸星</v>
      </c>
      <c r="C263" s="55" t="str">
        <v>TV1N1602958599952216064</v>
      </c>
      <c r="D263" s="5" t="str">
        <v>中国</v>
      </c>
      <c r="E263" s="5" t="str">
        <v>北京</v>
      </c>
      <c r="F263" s="5" t="str">
        <v>美国</v>
      </c>
      <c r="G263" s="5" t="str">
        <v>商务</v>
      </c>
      <c r="H263" s="5" t="str">
        <v>已预约</v>
      </c>
      <c r="I263" s="34">
        <v>1120</v>
      </c>
      <c r="L263" s="34">
        <v>300</v>
      </c>
      <c r="M263" s="34">
        <v>0</v>
      </c>
      <c r="N263" s="5"/>
      <c r="P263" s="34">
        <v>0</v>
      </c>
      <c r="R263" s="2">
        <f>M263*1.06</f>
      </c>
      <c r="S263" s="2">
        <f>I263+L263+R263</f>
      </c>
      <c r="T263" s="2">
        <f>I263+(L263+R263)*1.06</f>
      </c>
      <c r="U263" s="2">
        <f>(R263+L263)*0.06</f>
      </c>
      <c r="V263" s="2">
        <f>T263-U263</f>
      </c>
      <c r="W263" s="1">
        <f>I263</f>
      </c>
      <c r="X263" s="2">
        <f>(R263+L263)*1.06</f>
      </c>
      <c r="Y263" s="2">
        <f>P263</f>
      </c>
      <c r="Z263" s="34">
        <v>60</v>
      </c>
      <c r="AA263" s="2">
        <f>(L263+R263)-Y263-Z263</f>
      </c>
      <c r="AB263" s="2">
        <f>AA263/2</f>
      </c>
      <c r="AC263" s="2">
        <f>AA263/2</f>
      </c>
    </row>
    <row r="264">
      <c r="A264" s="1">
        <v>262</v>
      </c>
      <c r="B264" s="35" t="str">
        <v>李杨珂（杨子木）</v>
      </c>
      <c r="C264" s="55" t="str">
        <v>TV1N1620330504766828544</v>
      </c>
      <c r="D264" s="5" t="str">
        <v>中国</v>
      </c>
      <c r="E264" s="5" t="str">
        <v>北京</v>
      </c>
      <c r="F264" s="5" t="str">
        <v>美国</v>
      </c>
      <c r="G264" s="5" t="str">
        <v>商务</v>
      </c>
      <c r="H264" s="5" t="str">
        <v>已预约</v>
      </c>
      <c r="I264" s="34">
        <v>1120</v>
      </c>
      <c r="L264" s="34">
        <v>300</v>
      </c>
      <c r="M264" s="34">
        <v>0</v>
      </c>
      <c r="N264" s="5"/>
      <c r="P264" s="34">
        <v>0</v>
      </c>
      <c r="R264" s="2">
        <f>M264*1.06</f>
      </c>
      <c r="S264" s="2">
        <f>I264+L264+R264</f>
      </c>
      <c r="T264" s="2">
        <f>I264+(L264+R264)*1.06</f>
      </c>
      <c r="U264" s="2">
        <f>(R264+L264)*0.06</f>
      </c>
      <c r="V264" s="2">
        <f>T264-U264</f>
      </c>
      <c r="W264" s="1">
        <f>I264</f>
      </c>
      <c r="X264" s="2">
        <f>(R264+L264)*1.06</f>
      </c>
      <c r="Y264" s="2">
        <f>P264</f>
      </c>
      <c r="Z264" s="34">
        <v>60</v>
      </c>
      <c r="AA264" s="2">
        <f>(L264+R264)-Y264-Z264</f>
      </c>
      <c r="AB264" s="2">
        <f>AA264/2</f>
      </c>
      <c r="AC264" s="2">
        <f>AA264/2</f>
      </c>
    </row>
    <row r="265">
      <c r="A265" s="1">
        <v>263</v>
      </c>
      <c r="B265" s="35" t="str">
        <v>庄元勤</v>
      </c>
      <c r="C265" s="55" t="str">
        <v>TV1N1621353671895592960</v>
      </c>
      <c r="D265" s="5" t="str">
        <v>中国</v>
      </c>
      <c r="E265" s="5" t="str">
        <v>北京</v>
      </c>
      <c r="F265" s="5" t="str">
        <v>美国</v>
      </c>
      <c r="G265" s="5" t="str">
        <v>商务</v>
      </c>
      <c r="H265" s="5" t="str">
        <v>已预约</v>
      </c>
      <c r="I265" s="34">
        <v>1120</v>
      </c>
      <c r="L265" s="34">
        <v>300</v>
      </c>
      <c r="M265" s="34">
        <v>0</v>
      </c>
      <c r="N265" s="5"/>
      <c r="P265" s="34">
        <v>0</v>
      </c>
      <c r="R265" s="2">
        <f>M265*1.06</f>
      </c>
      <c r="S265" s="2">
        <f>I265+L265+R265</f>
      </c>
      <c r="T265" s="2">
        <f>I265+(L265+R265)*1.06</f>
      </c>
      <c r="U265" s="2">
        <f>(R265+L265)*0.06</f>
      </c>
      <c r="V265" s="2">
        <f>T265-U265</f>
      </c>
      <c r="W265" s="1">
        <f>I265</f>
      </c>
      <c r="X265" s="2">
        <f>(R265+L265)*1.06</f>
      </c>
      <c r="Y265" s="2">
        <f>P265</f>
      </c>
      <c r="Z265" s="34">
        <v>60</v>
      </c>
      <c r="AA265" s="2">
        <f>(L265+R265)-Y265-Z265</f>
      </c>
      <c r="AB265" s="2">
        <f>AA265/2</f>
      </c>
      <c r="AC265" s="2">
        <f>AA265/2</f>
      </c>
    </row>
    <row r="266">
      <c r="A266" s="1">
        <v>264</v>
      </c>
      <c r="B266" s="35" t="str">
        <v>张文豪</v>
      </c>
      <c r="C266" s="55" t="str">
        <v>TV1N1613868875241713664</v>
      </c>
      <c r="D266" s="5" t="str">
        <v>中国</v>
      </c>
      <c r="E266" s="5" t="str">
        <v>北京</v>
      </c>
      <c r="F266" s="5" t="str">
        <v>美国</v>
      </c>
      <c r="G266" s="5" t="str">
        <v>商务</v>
      </c>
      <c r="H266" s="5" t="str">
        <v>已预约</v>
      </c>
      <c r="I266" s="34">
        <v>1120</v>
      </c>
      <c r="L266" s="34">
        <v>300</v>
      </c>
      <c r="M266" s="34">
        <v>0</v>
      </c>
      <c r="N266" s="5"/>
      <c r="P266" s="34">
        <v>0</v>
      </c>
      <c r="R266" s="2">
        <f>M266*1.06</f>
      </c>
      <c r="S266" s="2">
        <f>I266+L266+R266</f>
      </c>
      <c r="T266" s="2">
        <f>I266+(L266+R266)*1.06</f>
      </c>
      <c r="U266" s="2">
        <f>(R266+L266)*0.06</f>
      </c>
      <c r="V266" s="2">
        <f>T266-U266</f>
      </c>
      <c r="W266" s="1">
        <f>I266</f>
      </c>
      <c r="X266" s="2">
        <f>(R266+L266)*1.06</f>
      </c>
      <c r="Y266" s="2">
        <f>P266</f>
      </c>
      <c r="Z266" s="34">
        <v>60</v>
      </c>
      <c r="AA266" s="2">
        <f>(L266+R266)-Y266-Z266</f>
      </c>
      <c r="AB266" s="2">
        <f>AA266/2</f>
      </c>
      <c r="AC266" s="2">
        <f>AA266/2</f>
      </c>
    </row>
    <row r="267">
      <c r="A267" s="1">
        <v>265</v>
      </c>
      <c r="B267" s="35" t="str">
        <v>马宏亮</v>
      </c>
      <c r="C267" s="55" t="str">
        <v>TV1N1620304414350577664</v>
      </c>
      <c r="D267" s="5" t="str">
        <v>中国</v>
      </c>
      <c r="E267" s="5" t="str">
        <v>北京</v>
      </c>
      <c r="F267" s="5" t="str">
        <v>美国</v>
      </c>
      <c r="G267" s="5" t="str">
        <v>商务</v>
      </c>
      <c r="H267" s="5" t="str">
        <v>已预约</v>
      </c>
      <c r="I267" s="34">
        <v>1120</v>
      </c>
      <c r="L267" s="34">
        <v>300</v>
      </c>
      <c r="M267" s="34">
        <v>0</v>
      </c>
      <c r="N267" s="5"/>
      <c r="P267" s="34">
        <v>0</v>
      </c>
      <c r="R267" s="2">
        <f>M267*1.06</f>
      </c>
      <c r="S267" s="2">
        <f>I267+L267+R267</f>
      </c>
      <c r="T267" s="2">
        <f>I267+(L267+R267)*1.06</f>
      </c>
      <c r="U267" s="2">
        <f>(R267+L267)*0.06</f>
      </c>
      <c r="V267" s="2">
        <f>T267-U267</f>
      </c>
      <c r="W267" s="1">
        <f>I267</f>
      </c>
      <c r="X267" s="2">
        <f>(R267+L267)*1.06</f>
      </c>
      <c r="Y267" s="2">
        <f>P267</f>
      </c>
      <c r="Z267" s="34">
        <v>60</v>
      </c>
      <c r="AA267" s="2">
        <f>(L267+R267)-Y267-Z267</f>
      </c>
      <c r="AB267" s="2">
        <f>AA267/2</f>
      </c>
      <c r="AC267" s="2">
        <f>AA267/2</f>
      </c>
    </row>
    <row r="268">
      <c r="A268" s="1">
        <v>266</v>
      </c>
      <c r="B268" s="35" t="str">
        <v>张旭</v>
      </c>
      <c r="C268" s="55" t="str">
        <v>TV1N1614868145566715904</v>
      </c>
      <c r="D268" s="5" t="str">
        <v>中国</v>
      </c>
      <c r="E268" s="5" t="str">
        <v>北京</v>
      </c>
      <c r="F268" s="5" t="str">
        <v>美国</v>
      </c>
      <c r="G268" s="5" t="str">
        <v>商务</v>
      </c>
      <c r="H268" s="5" t="str">
        <v>已预约</v>
      </c>
      <c r="I268" s="34">
        <v>1120</v>
      </c>
      <c r="L268" s="34">
        <v>300</v>
      </c>
      <c r="M268" s="34">
        <v>0</v>
      </c>
      <c r="N268" s="5"/>
      <c r="P268" s="34">
        <v>0</v>
      </c>
      <c r="R268" s="2">
        <f>M268*1.06</f>
      </c>
      <c r="S268" s="2">
        <f>I268+L268+R268</f>
      </c>
      <c r="T268" s="2">
        <f>I268+(L268+R268)*1.06</f>
      </c>
      <c r="U268" s="2">
        <f>(R268+L268)*0.06</f>
      </c>
      <c r="V268" s="2">
        <f>T268-U268</f>
      </c>
      <c r="W268" s="1">
        <f>I268</f>
      </c>
      <c r="X268" s="2">
        <f>(R268+L268)*1.06</f>
      </c>
      <c r="Y268" s="2">
        <f>P268</f>
      </c>
      <c r="Z268" s="34">
        <v>60</v>
      </c>
      <c r="AA268" s="2">
        <f>(L268+R268)-Y268-Z268</f>
      </c>
      <c r="AB268" s="2">
        <f>AA268/2</f>
      </c>
      <c r="AC268" s="2">
        <f>AA268/2</f>
      </c>
    </row>
    <row r="269">
      <c r="A269" s="1">
        <v>267</v>
      </c>
      <c r="B269" s="35" t="str">
        <v>盖婷</v>
      </c>
      <c r="C269" s="55" t="str">
        <v>TV1N1611273542850494464</v>
      </c>
      <c r="D269" s="5" t="str">
        <v>中国</v>
      </c>
      <c r="E269" s="5" t="str">
        <v>北京</v>
      </c>
      <c r="F269" s="5" t="str">
        <v>美国</v>
      </c>
      <c r="G269" s="5" t="str">
        <v>商务</v>
      </c>
      <c r="H269" s="5" t="str">
        <v>已预约</v>
      </c>
      <c r="I269" s="34">
        <v>1120</v>
      </c>
      <c r="L269" s="34">
        <v>300</v>
      </c>
      <c r="M269" s="34">
        <v>0</v>
      </c>
      <c r="N269" s="5"/>
      <c r="P269" s="34">
        <v>0</v>
      </c>
      <c r="R269" s="2">
        <f>M269*1.06</f>
      </c>
      <c r="S269" s="2">
        <f>I269+L269+R269</f>
      </c>
      <c r="T269" s="2">
        <f>I269+(L269+R269)*1.06</f>
      </c>
      <c r="U269" s="2">
        <f>(R269+L269)*0.06</f>
      </c>
      <c r="V269" s="2">
        <f>T269-U269</f>
      </c>
      <c r="W269" s="1">
        <f>I269</f>
      </c>
      <c r="X269" s="2">
        <f>(R269+L269)*1.06</f>
      </c>
      <c r="Y269" s="2">
        <f>P269</f>
      </c>
      <c r="Z269" s="34">
        <v>60</v>
      </c>
      <c r="AA269" s="2">
        <f>(L269+R269)-Y269-Z269</f>
      </c>
      <c r="AB269" s="2">
        <f>AA269/2</f>
      </c>
      <c r="AC269" s="2">
        <f>AA269/2</f>
      </c>
    </row>
    <row r="270">
      <c r="A270" s="1">
        <v>268</v>
      </c>
      <c r="B270" s="35" t="str">
        <v>蓝孝泉</v>
      </c>
      <c r="C270" s="55" t="str">
        <v>TV1N1614868145566715904</v>
      </c>
      <c r="D270" s="5" t="str">
        <v>中国</v>
      </c>
      <c r="E270" s="5" t="str">
        <v>北京</v>
      </c>
      <c r="F270" s="5" t="str">
        <v>美国</v>
      </c>
      <c r="G270" s="5" t="str">
        <v>商务</v>
      </c>
      <c r="H270" s="5" t="str">
        <v>已预约</v>
      </c>
      <c r="I270" s="34">
        <v>1120</v>
      </c>
      <c r="L270" s="34">
        <v>300</v>
      </c>
      <c r="M270" s="34">
        <v>0</v>
      </c>
      <c r="N270" s="5"/>
      <c r="P270" s="34">
        <v>0</v>
      </c>
      <c r="R270" s="2">
        <f>M270*1.06</f>
      </c>
      <c r="S270" s="2">
        <f>I270+L270+R270</f>
      </c>
      <c r="T270" s="2">
        <f>I270+(L270+R270)*1.06</f>
      </c>
      <c r="U270" s="2">
        <f>(R270+L270)*0.06</f>
      </c>
      <c r="V270" s="2">
        <f>T270-U270</f>
      </c>
      <c r="W270" s="1">
        <f>I270</f>
      </c>
      <c r="X270" s="2">
        <f>(R270+L270)*1.06</f>
      </c>
      <c r="Y270" s="2">
        <f>P270</f>
      </c>
      <c r="Z270" s="34">
        <v>60</v>
      </c>
      <c r="AA270" s="2">
        <f>(L270+R270)-Y270-Z270</f>
      </c>
      <c r="AB270" s="2">
        <f>AA270/2</f>
      </c>
      <c r="AC270" s="2">
        <f>AA270/2</f>
      </c>
    </row>
    <row r="271">
      <c r="A271" s="1">
        <v>269</v>
      </c>
      <c r="B271" s="35" t="str">
        <v>王昊</v>
      </c>
      <c r="C271" s="55" t="str">
        <v>TV1N1587643774421291008</v>
      </c>
      <c r="D271" s="5" t="str">
        <v>中国</v>
      </c>
      <c r="E271" s="5" t="str">
        <v>北京</v>
      </c>
      <c r="F271" s="5" t="str">
        <v>美国</v>
      </c>
      <c r="G271" s="5" t="str">
        <v>商务</v>
      </c>
      <c r="H271" s="5" t="str">
        <v>已预约</v>
      </c>
      <c r="I271" s="34">
        <v>1120</v>
      </c>
      <c r="L271" s="34">
        <v>300</v>
      </c>
      <c r="M271" s="34">
        <v>0</v>
      </c>
      <c r="N271" s="5"/>
      <c r="P271" s="34">
        <v>0</v>
      </c>
      <c r="R271" s="2">
        <f>M271*1.06</f>
      </c>
      <c r="S271" s="2">
        <f>I271+L271+R271</f>
      </c>
      <c r="T271" s="2">
        <f>I271+(L271+R271)*1.06</f>
      </c>
      <c r="U271" s="2">
        <f>(R271+L271)*0.06</f>
      </c>
      <c r="V271" s="2">
        <f>T271-U271</f>
      </c>
      <c r="W271" s="1">
        <f>I271</f>
      </c>
      <c r="X271" s="2">
        <f>(R271+L271)*1.06</f>
      </c>
      <c r="Y271" s="2">
        <f>P271</f>
      </c>
      <c r="Z271" s="34">
        <v>60</v>
      </c>
      <c r="AA271" s="2">
        <f>(L271+R271)-Y271-Z271</f>
      </c>
      <c r="AB271" s="2">
        <f>AA271/2</f>
      </c>
      <c r="AC271" s="2">
        <f>AA271/2</f>
      </c>
    </row>
    <row r="272">
      <c r="A272" s="1">
        <v>270</v>
      </c>
      <c r="B272" s="35" t="str">
        <v>林静静</v>
      </c>
      <c r="C272" s="55" t="str">
        <v>TV1N1621025247092006912</v>
      </c>
      <c r="D272" s="5" t="str">
        <v>中国</v>
      </c>
      <c r="E272" s="5" t="str">
        <v>北京</v>
      </c>
      <c r="F272" s="5" t="str">
        <v>美国</v>
      </c>
      <c r="G272" s="5" t="str">
        <v>商务</v>
      </c>
      <c r="H272" s="5" t="str">
        <v>已预约</v>
      </c>
      <c r="I272" s="34">
        <v>1120</v>
      </c>
      <c r="L272" s="34">
        <v>300</v>
      </c>
      <c r="M272" s="34">
        <v>0</v>
      </c>
      <c r="N272" s="5"/>
      <c r="P272" s="34">
        <v>0</v>
      </c>
      <c r="R272" s="2">
        <f>M272*1.06</f>
      </c>
      <c r="S272" s="2">
        <f>I272+L272+R272</f>
      </c>
      <c r="T272" s="2">
        <f>I272+(L272+R272)*1.06</f>
      </c>
      <c r="U272" s="2">
        <f>(R272+L272)*0.06</f>
      </c>
      <c r="V272" s="2">
        <f>T272-U272</f>
      </c>
      <c r="W272" s="1">
        <f>I272</f>
      </c>
      <c r="X272" s="2">
        <f>(R272+L272)*1.06</f>
      </c>
      <c r="Y272" s="2">
        <f>P272</f>
      </c>
      <c r="Z272" s="34">
        <v>60</v>
      </c>
      <c r="AA272" s="2">
        <f>(L272+R272)-Y272-Z272</f>
      </c>
      <c r="AB272" s="2">
        <f>AA272/2</f>
      </c>
      <c r="AC272" s="2">
        <f>AA272/2</f>
      </c>
    </row>
    <row r="273">
      <c r="A273" s="1">
        <v>271</v>
      </c>
      <c r="B273" s="35" t="str">
        <v>严秉昊</v>
      </c>
      <c r="C273" s="55" t="str">
        <v>TV1N1613831198605754368</v>
      </c>
      <c r="D273" s="5" t="str">
        <v>中国</v>
      </c>
      <c r="E273" s="5" t="str">
        <v>北京</v>
      </c>
      <c r="F273" s="5" t="str">
        <v>美国</v>
      </c>
      <c r="G273" s="5" t="str">
        <v>商务</v>
      </c>
      <c r="H273" s="5" t="str">
        <v>已预约</v>
      </c>
      <c r="I273" s="34">
        <v>1120</v>
      </c>
      <c r="L273" s="34">
        <v>300</v>
      </c>
      <c r="M273" s="34">
        <v>0</v>
      </c>
      <c r="N273" s="5"/>
      <c r="P273" s="34">
        <v>0</v>
      </c>
      <c r="R273" s="2">
        <f>M273*1.06</f>
      </c>
      <c r="S273" s="2">
        <f>I273+L273+R273</f>
      </c>
      <c r="T273" s="2">
        <f>I273+(L273+R273)*1.06</f>
      </c>
      <c r="U273" s="2">
        <f>(R273+L273)*0.06</f>
      </c>
      <c r="V273" s="2">
        <f>T273-U273</f>
      </c>
      <c r="W273" s="1">
        <f>I273</f>
      </c>
      <c r="X273" s="2">
        <f>(R273+L273)*1.06</f>
      </c>
      <c r="Y273" s="2">
        <f>P273</f>
      </c>
      <c r="Z273" s="34">
        <v>60</v>
      </c>
      <c r="AA273" s="2">
        <f>(L273+R273)-Y273-Z273</f>
      </c>
      <c r="AB273" s="2">
        <f>AA273/2</f>
      </c>
      <c r="AC273" s="2">
        <f>AA273/2</f>
      </c>
    </row>
    <row r="274">
      <c r="A274" s="1">
        <v>272</v>
      </c>
      <c r="B274" s="35" t="str">
        <v>常巧珍</v>
      </c>
      <c r="C274" s="55" t="str">
        <v>TV1N1620299602691096576</v>
      </c>
      <c r="D274" s="5" t="str">
        <v>中国</v>
      </c>
      <c r="E274" s="5" t="str">
        <v>北京</v>
      </c>
      <c r="F274" s="5" t="str">
        <v>美国</v>
      </c>
      <c r="G274" s="5" t="str">
        <v>商务</v>
      </c>
      <c r="H274" s="5" t="str">
        <v>已预约</v>
      </c>
      <c r="I274" s="34">
        <v>1120</v>
      </c>
      <c r="L274" s="34">
        <v>300</v>
      </c>
      <c r="M274" s="34">
        <v>0</v>
      </c>
      <c r="N274" s="5"/>
      <c r="P274" s="34">
        <v>0</v>
      </c>
      <c r="R274" s="2">
        <f>M274*1.06</f>
      </c>
      <c r="S274" s="2">
        <f>I274+L274+R274</f>
      </c>
      <c r="T274" s="2">
        <f>I274+(L274+R274)*1.06</f>
      </c>
      <c r="U274" s="2">
        <f>(R274+L274)*0.06</f>
      </c>
      <c r="V274" s="2">
        <f>T274-U274</f>
      </c>
      <c r="W274" s="1">
        <f>I274</f>
      </c>
      <c r="X274" s="2">
        <f>(R274+L274)*1.06</f>
      </c>
      <c r="Y274" s="2">
        <f>P274</f>
      </c>
      <c r="Z274" s="34">
        <v>60</v>
      </c>
      <c r="AA274" s="2">
        <f>(L274+R274)-Y274-Z274</f>
      </c>
      <c r="AB274" s="2">
        <f>AA274/2</f>
      </c>
      <c r="AC274" s="2">
        <f>AA274/2</f>
      </c>
    </row>
    <row r="275">
      <c r="A275" s="1">
        <v>273</v>
      </c>
      <c r="B275" s="35" t="str">
        <v>孙艺珊</v>
      </c>
      <c r="C275" s="55" t="str">
        <v>TV1N1620678055047266304</v>
      </c>
      <c r="D275" s="5" t="str">
        <v>中国</v>
      </c>
      <c r="E275" s="5" t="str">
        <v>北京</v>
      </c>
      <c r="F275" s="5" t="str">
        <v>美国</v>
      </c>
      <c r="G275" s="5" t="str">
        <v>商务</v>
      </c>
      <c r="H275" s="5" t="str">
        <v>已预约</v>
      </c>
      <c r="I275" s="34">
        <v>1120</v>
      </c>
      <c r="L275" s="34">
        <v>300</v>
      </c>
      <c r="M275" s="34">
        <v>0</v>
      </c>
      <c r="N275" s="5"/>
      <c r="P275" s="34">
        <v>0</v>
      </c>
      <c r="R275" s="2">
        <f>M275*1.06</f>
      </c>
      <c r="S275" s="2">
        <f>I275+L275+R275</f>
      </c>
      <c r="T275" s="2">
        <f>I275+(L275+R275)*1.06</f>
      </c>
      <c r="U275" s="2">
        <f>(R275+L275)*0.06</f>
      </c>
      <c r="V275" s="2">
        <f>T275-U275</f>
      </c>
      <c r="W275" s="1">
        <f>I275</f>
      </c>
      <c r="X275" s="2">
        <f>(R275+L275)*1.06</f>
      </c>
      <c r="Y275" s="2">
        <f>P275</f>
      </c>
      <c r="Z275" s="34">
        <v>60</v>
      </c>
      <c r="AA275" s="2">
        <f>(L275+R275)-Y275-Z275</f>
      </c>
      <c r="AB275" s="2">
        <f>AA275/2</f>
      </c>
      <c r="AC275" s="2">
        <f>AA275/2</f>
      </c>
    </row>
    <row r="276">
      <c r="A276" s="1">
        <v>274</v>
      </c>
      <c r="B276" s="35" t="str">
        <v>邓德添</v>
      </c>
      <c r="C276" s="55" t="str">
        <v>TV1N1614089216161476608</v>
      </c>
      <c r="D276" s="5" t="str">
        <v>中国</v>
      </c>
      <c r="E276" s="5" t="str">
        <v>北京</v>
      </c>
      <c r="F276" s="5" t="str">
        <v>美国</v>
      </c>
      <c r="G276" s="5" t="str">
        <v>商务</v>
      </c>
      <c r="H276" s="5" t="str">
        <v>已预约</v>
      </c>
      <c r="I276" s="34">
        <v>1120</v>
      </c>
      <c r="L276" s="34">
        <v>300</v>
      </c>
      <c r="M276" s="34">
        <v>0</v>
      </c>
      <c r="N276" s="5"/>
      <c r="P276" s="34">
        <v>0</v>
      </c>
      <c r="R276" s="2">
        <f>M276*1.06</f>
      </c>
      <c r="S276" s="2">
        <f>I276+L276+R276</f>
      </c>
      <c r="T276" s="2">
        <f>I276+(L276+R276)*1.06</f>
      </c>
      <c r="U276" s="2">
        <f>(R276+L276)*0.06</f>
      </c>
      <c r="V276" s="2">
        <f>T276-U276</f>
      </c>
      <c r="W276" s="1">
        <f>I276</f>
      </c>
      <c r="X276" s="2">
        <f>(R276+L276)*1.06</f>
      </c>
      <c r="Y276" s="2">
        <f>P276</f>
      </c>
      <c r="Z276" s="34">
        <v>60</v>
      </c>
      <c r="AA276" s="2">
        <f>(L276+R276)-Y276-Z276</f>
      </c>
      <c r="AB276" s="2">
        <f>AA276/2</f>
      </c>
      <c r="AC276" s="2">
        <f>AA276/2</f>
      </c>
    </row>
    <row r="277">
      <c r="A277" s="1">
        <v>275</v>
      </c>
      <c r="B277" s="35" t="str">
        <v>林汐石</v>
      </c>
      <c r="C277" s="55" t="str">
        <v>TV1N1616003348813320192</v>
      </c>
      <c r="D277" s="5" t="str">
        <v>中国</v>
      </c>
      <c r="E277" s="5" t="str">
        <v>北京</v>
      </c>
      <c r="F277" s="5" t="str">
        <v>美国</v>
      </c>
      <c r="G277" s="5" t="str">
        <v>商务</v>
      </c>
      <c r="H277" s="5" t="str">
        <v>已预约</v>
      </c>
      <c r="I277" s="34">
        <v>1120</v>
      </c>
      <c r="L277" s="34">
        <v>300</v>
      </c>
      <c r="M277" s="34">
        <v>0</v>
      </c>
      <c r="N277" s="5"/>
      <c r="P277" s="34">
        <v>0</v>
      </c>
      <c r="R277" s="2">
        <f>M277*1.06</f>
      </c>
      <c r="S277" s="2">
        <f>I277+L277+R277</f>
      </c>
      <c r="T277" s="2">
        <f>I277+(L277+R277)*1.06</f>
      </c>
      <c r="U277" s="2">
        <f>(R277+L277)*0.06</f>
      </c>
      <c r="V277" s="2">
        <f>T277-U277</f>
      </c>
      <c r="W277" s="1">
        <f>I277</f>
      </c>
      <c r="X277" s="2">
        <f>(R277+L277)*1.06</f>
      </c>
      <c r="Y277" s="2">
        <f>P277</f>
      </c>
      <c r="Z277" s="34">
        <v>60</v>
      </c>
      <c r="AA277" s="2">
        <f>(L277+R277)-Y277-Z277</f>
      </c>
      <c r="AB277" s="2">
        <f>AA277/2</f>
      </c>
      <c r="AC277" s="2">
        <f>AA277/2</f>
      </c>
    </row>
    <row r="278">
      <c r="A278" s="1">
        <v>276</v>
      </c>
      <c r="B278" s="35" t="str">
        <v>王启帆</v>
      </c>
      <c r="C278" s="55" t="str">
        <v>TV1N1622828605440282624</v>
      </c>
      <c r="D278" s="5" t="str">
        <v>中国</v>
      </c>
      <c r="E278" s="5" t="str">
        <v>北京</v>
      </c>
      <c r="F278" s="5" t="str">
        <v>美国</v>
      </c>
      <c r="G278" s="5" t="str">
        <v>商务</v>
      </c>
      <c r="H278" s="5" t="str">
        <v>已预约</v>
      </c>
      <c r="I278" s="34">
        <v>1120</v>
      </c>
      <c r="L278" s="34">
        <v>300</v>
      </c>
      <c r="M278" s="34">
        <v>0</v>
      </c>
      <c r="N278" s="5"/>
      <c r="P278" s="34">
        <v>0</v>
      </c>
      <c r="R278" s="2">
        <f>M278*1.06</f>
      </c>
      <c r="S278" s="2">
        <f>I278+L278+R278</f>
      </c>
      <c r="T278" s="2">
        <f>I278+(L278+R278)*1.06</f>
      </c>
      <c r="U278" s="2">
        <f>(R278+L278)*0.06</f>
      </c>
      <c r="V278" s="2">
        <f>T278-U278</f>
      </c>
      <c r="W278" s="1">
        <f>I278</f>
      </c>
      <c r="X278" s="2">
        <f>(R278+L278)*1.06</f>
      </c>
      <c r="Y278" s="2">
        <f>P278</f>
      </c>
      <c r="Z278" s="34">
        <v>60</v>
      </c>
      <c r="AA278" s="2">
        <f>(L278+R278)-Y278-Z278</f>
      </c>
      <c r="AB278" s="2">
        <f>AA278/2</f>
      </c>
      <c r="AC278" s="2">
        <f>AA278/2</f>
      </c>
    </row>
    <row r="279">
      <c r="A279" s="1">
        <v>277</v>
      </c>
      <c r="B279" s="60" t="str">
        <v>王一晖</v>
      </c>
      <c r="C279" s="55" t="str">
        <v>TV1N1588406189845102592</v>
      </c>
      <c r="D279" s="5" t="str">
        <v>中国</v>
      </c>
      <c r="E279" s="5" t="str">
        <v>北京</v>
      </c>
      <c r="F279" s="5" t="str">
        <v>英国</v>
      </c>
      <c r="G279" s="5" t="str">
        <v>商务</v>
      </c>
      <c r="H279" s="5" t="str">
        <v>已预约</v>
      </c>
      <c r="I279" s="34">
        <v>850</v>
      </c>
      <c r="L279" s="5">
        <v>400</v>
      </c>
      <c r="M279" s="34">
        <v>8214</v>
      </c>
      <c r="N279" s="5" t="str">
        <v>邮寄+24小时加急</v>
      </c>
      <c r="P279" s="5">
        <v>8214</v>
      </c>
      <c r="R279" s="2">
        <f>M279*1.06</f>
      </c>
      <c r="S279" s="2">
        <f>I279+L279+R279</f>
      </c>
      <c r="T279" s="2">
        <f>I279+(L279+R279)*1.06</f>
      </c>
      <c r="U279" s="2">
        <f>(R279+L279)*0.06</f>
      </c>
      <c r="V279" s="2">
        <f>T279-U279</f>
      </c>
      <c r="W279" s="1">
        <f>I279</f>
      </c>
      <c r="X279" s="2">
        <f>(R279+L279)*1.06</f>
      </c>
      <c r="Y279" s="2">
        <f>P279</f>
      </c>
      <c r="Z279" s="34">
        <v>60</v>
      </c>
      <c r="AA279" s="2">
        <f>(L279+R279)-Y279-Z279</f>
      </c>
      <c r="AB279" s="2">
        <f>AA279/2</f>
      </c>
      <c r="AC279" s="2">
        <f>AA279/2</f>
      </c>
    </row>
    <row r="280">
      <c r="A280" s="1">
        <v>278</v>
      </c>
      <c r="B280" s="60" t="str">
        <v>李宇嘉</v>
      </c>
      <c r="C280" s="55" t="str">
        <v>TV1N1621038190542159872</v>
      </c>
      <c r="D280" s="5" t="str">
        <v>中国</v>
      </c>
      <c r="E280" s="5" t="str">
        <v>北京</v>
      </c>
      <c r="F280" s="5" t="str">
        <v>英国</v>
      </c>
      <c r="G280" s="5" t="str">
        <v>商务</v>
      </c>
      <c r="H280" s="5" t="str">
        <v>已预约</v>
      </c>
      <c r="I280" s="34">
        <v>850</v>
      </c>
      <c r="L280" s="5">
        <v>400</v>
      </c>
      <c r="M280" s="34">
        <v>8122</v>
      </c>
      <c r="N280" s="5" t="str">
        <v>24小时加急</v>
      </c>
      <c r="P280" s="5">
        <v>8122</v>
      </c>
      <c r="R280" s="2">
        <f>M280*1.06</f>
      </c>
      <c r="S280" s="2">
        <f>I280+L280+R280</f>
      </c>
      <c r="T280" s="2">
        <f>I280+(L280+R280)*1.06</f>
      </c>
      <c r="U280" s="2">
        <f>(R280+L280)*0.06</f>
      </c>
      <c r="V280" s="2">
        <f>T280-U280</f>
      </c>
      <c r="W280" s="1">
        <f>I280</f>
      </c>
      <c r="X280" s="2">
        <f>(R280+L280)*1.06</f>
      </c>
      <c r="Y280" s="2">
        <f>P280</f>
      </c>
      <c r="Z280" s="34">
        <v>60</v>
      </c>
      <c r="AA280" s="2">
        <f>(L280+R280)-Y280-Z280</f>
      </c>
      <c r="AB280" s="2">
        <f>AA280/2</f>
      </c>
      <c r="AC280" s="2">
        <f>AA280/2</f>
      </c>
    </row>
    <row r="281">
      <c r="A281" s="1">
        <v>279</v>
      </c>
      <c r="B281" s="60" t="str">
        <v>陈怡</v>
      </c>
      <c r="C281" s="55" t="str">
        <v>TV1N1619536670348869632</v>
      </c>
      <c r="D281" s="5" t="str">
        <v>中国</v>
      </c>
      <c r="E281" s="5" t="str">
        <v>北京</v>
      </c>
      <c r="F281" s="5" t="str">
        <v>英国</v>
      </c>
      <c r="G281" s="5" t="str">
        <v>商务</v>
      </c>
      <c r="H281" s="5" t="str">
        <v>已预约</v>
      </c>
      <c r="I281" s="34">
        <v>850</v>
      </c>
      <c r="L281" s="5">
        <v>400</v>
      </c>
      <c r="M281" s="34"/>
      <c r="N281" s="5"/>
      <c r="P281" s="5"/>
      <c r="R281" s="2">
        <f>M281*1.06</f>
      </c>
      <c r="S281" s="2">
        <f>I281+L281+R281</f>
      </c>
      <c r="T281" s="2">
        <f>I281+(L281+R281)*1.06</f>
      </c>
      <c r="U281" s="2">
        <f>(R281+L281)*0.06</f>
      </c>
      <c r="V281" s="2">
        <f>T281-U281</f>
      </c>
      <c r="W281" s="1">
        <f>I281</f>
      </c>
      <c r="X281" s="2">
        <f>(R281+L281)*1.06</f>
      </c>
      <c r="Y281" s="2">
        <f>P281</f>
      </c>
      <c r="Z281" s="34">
        <v>60</v>
      </c>
      <c r="AA281" s="2">
        <f>(L281+R281)-Y281-Z281</f>
      </c>
      <c r="AB281" s="2">
        <f>AA281/2</f>
      </c>
      <c r="AC281" s="2">
        <f>AA281/2</f>
      </c>
    </row>
    <row r="282">
      <c r="A282" s="1">
        <v>280</v>
      </c>
      <c r="B282" s="60" t="str">
        <v>庄元勤</v>
      </c>
      <c r="C282" s="55" t="str">
        <v>TV1N1621353374611755008</v>
      </c>
      <c r="D282" s="5" t="str">
        <v>中国</v>
      </c>
      <c r="E282" s="5" t="str">
        <v>北京</v>
      </c>
      <c r="F282" s="5" t="str">
        <v>英国</v>
      </c>
      <c r="G282" s="5" t="str">
        <v>商务</v>
      </c>
      <c r="H282" s="5" t="str">
        <v>已预约</v>
      </c>
      <c r="I282" s="34">
        <v>850</v>
      </c>
      <c r="L282" s="5">
        <v>400</v>
      </c>
      <c r="M282" s="34">
        <v>2124</v>
      </c>
      <c r="N282" s="5" t="str">
        <v>5工加急</v>
      </c>
      <c r="P282" s="5">
        <v>2124</v>
      </c>
      <c r="R282" s="2">
        <f>M282*1.06</f>
      </c>
      <c r="S282" s="2">
        <f>I282+L282+R282</f>
      </c>
      <c r="T282" s="2">
        <f>I282+(L282+R282)*1.06</f>
      </c>
      <c r="U282" s="2">
        <f>(R282+L282)*0.06</f>
      </c>
      <c r="V282" s="2">
        <f>T282-U282</f>
      </c>
      <c r="W282" s="1">
        <f>I282</f>
      </c>
      <c r="X282" s="2">
        <f>(R282+L282)*1.06</f>
      </c>
      <c r="Y282" s="2">
        <f>P282</f>
      </c>
      <c r="Z282" s="34">
        <v>60</v>
      </c>
      <c r="AA282" s="2">
        <f>(L282+R282)-Y282-Z282</f>
      </c>
      <c r="AB282" s="2">
        <f>AA282/2</f>
      </c>
      <c r="AC282" s="2">
        <f>AA282/2</f>
      </c>
    </row>
    <row r="283">
      <c r="A283" s="1">
        <v>281</v>
      </c>
      <c r="B283" s="69" t="str">
        <v>王小宇</v>
      </c>
      <c r="C283" s="66" t="str">
        <v>TV1N1623154348653273088</v>
      </c>
      <c r="D283" s="67" t="str">
        <v>中国</v>
      </c>
      <c r="E283" s="67" t="str">
        <v>北京</v>
      </c>
      <c r="F283" s="67" t="str">
        <v>英国</v>
      </c>
      <c r="G283" s="67" t="str">
        <v>商务</v>
      </c>
      <c r="H283" s="67" t="str">
        <v>已预约</v>
      </c>
      <c r="I283" s="34">
        <v>850</v>
      </c>
      <c r="J283" s="69"/>
      <c r="K283" s="69"/>
      <c r="L283" s="67">
        <v>400</v>
      </c>
      <c r="M283" s="68">
        <v>2124</v>
      </c>
      <c r="N283" s="67" t="str">
        <v>5工加急</v>
      </c>
      <c r="O283" s="69" t="str">
        <v>凭证575？</v>
      </c>
      <c r="P283" s="67">
        <v>2124</v>
      </c>
      <c r="Q283" s="69"/>
      <c r="R283" s="70">
        <f>M283*1.06</f>
      </c>
      <c r="S283" s="70">
        <f>I283+L283+R283</f>
      </c>
      <c r="T283" s="70">
        <f>I283+(L283+R283)*1.06</f>
      </c>
      <c r="U283" s="70">
        <f>(R283+L283)*0.06</f>
      </c>
      <c r="V283" s="70">
        <f>T283-U283</f>
      </c>
      <c r="W283" s="14">
        <f>I283</f>
      </c>
      <c r="X283" s="70">
        <f>(R283+L283)*1.06</f>
      </c>
      <c r="Y283" s="70">
        <f>P283</f>
      </c>
      <c r="Z283" s="68">
        <v>60</v>
      </c>
      <c r="AA283" s="70">
        <f>(L283+R283)-Y283-Z283</f>
      </c>
      <c r="AB283" s="70">
        <f>AA283/2</f>
      </c>
      <c r="AC283" s="70">
        <f>AA283/2</f>
      </c>
    </row>
    <row r="284">
      <c r="A284" s="1">
        <v>282</v>
      </c>
      <c r="B284" s="60" t="str">
        <v>李文彬（李斌）</v>
      </c>
      <c r="C284" s="55" t="str">
        <v>TV1N1616007904100040704</v>
      </c>
      <c r="D284" s="5" t="str">
        <v>中国</v>
      </c>
      <c r="E284" s="5" t="str">
        <v>北京</v>
      </c>
      <c r="F284" s="5" t="str">
        <v>英国</v>
      </c>
      <c r="G284" s="5" t="str">
        <v>商务</v>
      </c>
      <c r="H284" s="5" t="str">
        <v>已预约</v>
      </c>
      <c r="I284" s="34">
        <v>850</v>
      </c>
      <c r="L284" s="5">
        <v>400</v>
      </c>
      <c r="M284" s="34">
        <v>575</v>
      </c>
      <c r="N284" s="5" t="str">
        <v>借护照</v>
      </c>
      <c r="P284" s="5">
        <v>575</v>
      </c>
      <c r="R284" s="2">
        <f>M284*1.06</f>
      </c>
      <c r="S284" s="2">
        <f>I284+L284+R284</f>
      </c>
      <c r="T284" s="2">
        <f>I284+(L284+R284)*1.06</f>
      </c>
      <c r="U284" s="2">
        <f>(R284+L284)*0.06</f>
      </c>
      <c r="V284" s="2">
        <f>T284-U284</f>
      </c>
      <c r="W284" s="1">
        <f>I284</f>
      </c>
      <c r="X284" s="2">
        <f>(R284+L284)*1.06</f>
      </c>
      <c r="Y284" s="2">
        <f>P284</f>
      </c>
      <c r="Z284" s="34">
        <v>60</v>
      </c>
      <c r="AA284" s="2">
        <f>(L284+R284)-Y284-Z284</f>
      </c>
      <c r="AB284" s="2">
        <f>AA284/2</f>
      </c>
      <c r="AC284" s="2">
        <f>AA284/2</f>
      </c>
    </row>
    <row r="285">
      <c r="A285" s="1">
        <v>283</v>
      </c>
      <c r="B285" s="60" t="str">
        <v>于为</v>
      </c>
      <c r="C285" s="55" t="str">
        <v>TV1N1621056669106327552</v>
      </c>
      <c r="D285" s="5" t="str">
        <v>中国</v>
      </c>
      <c r="E285" s="5" t="str">
        <v>北京</v>
      </c>
      <c r="F285" s="5" t="str">
        <v>英国</v>
      </c>
      <c r="G285" s="5" t="str">
        <v>商务</v>
      </c>
      <c r="H285" s="5" t="str">
        <v>已预约</v>
      </c>
      <c r="I285" s="34">
        <v>850</v>
      </c>
      <c r="L285" s="5">
        <v>400</v>
      </c>
      <c r="M285" s="34">
        <v>2216</v>
      </c>
      <c r="N285" s="5" t="str">
        <v>邮寄+5工加急</v>
      </c>
      <c r="P285" s="5">
        <v>2216</v>
      </c>
      <c r="R285" s="2">
        <f>M285*1.06</f>
      </c>
      <c r="S285" s="2">
        <f>I285+L285+R285</f>
      </c>
      <c r="T285" s="2">
        <f>I285+(L285+R285)*1.06</f>
      </c>
      <c r="U285" s="2">
        <f>(R285+L285)*0.06</f>
      </c>
      <c r="V285" s="2">
        <f>T285-U285</f>
      </c>
      <c r="W285" s="1">
        <f>I285</f>
      </c>
      <c r="X285" s="2">
        <f>(R285+L285)*1.06</f>
      </c>
      <c r="Y285" s="2">
        <f>P285</f>
      </c>
      <c r="Z285" s="34">
        <v>60</v>
      </c>
      <c r="AA285" s="2">
        <f>(L285+R285)-Y285-Z285</f>
      </c>
      <c r="AB285" s="2">
        <f>AA285/2</f>
      </c>
      <c r="AC285" s="2">
        <f>AA285/2</f>
      </c>
    </row>
    <row r="286">
      <c r="A286" s="1">
        <v>284</v>
      </c>
      <c r="B286" s="60" t="str">
        <v>郭志纯</v>
      </c>
      <c r="C286" s="55" t="str">
        <v>TV1N1606213496059604992</v>
      </c>
      <c r="D286" s="5" t="str">
        <v>中国</v>
      </c>
      <c r="E286" s="5" t="str">
        <v>北京</v>
      </c>
      <c r="F286" s="5" t="str">
        <v>英国</v>
      </c>
      <c r="G286" s="5" t="str">
        <v>商务</v>
      </c>
      <c r="H286" s="5" t="str">
        <v>已预约</v>
      </c>
      <c r="I286" s="34">
        <v>850</v>
      </c>
      <c r="L286" s="5">
        <v>400</v>
      </c>
      <c r="M286" s="34">
        <v>92</v>
      </c>
      <c r="N286" s="5" t="str">
        <v>邮寄</v>
      </c>
      <c r="P286" s="5">
        <v>92</v>
      </c>
      <c r="R286" s="2">
        <f>M286*1.06</f>
      </c>
      <c r="S286" s="2">
        <f>I286+L286+R286</f>
      </c>
      <c r="T286" s="2">
        <f>I286+(L286+R286)*1.06</f>
      </c>
      <c r="U286" s="2">
        <f>(R286+L286)*0.06</f>
      </c>
      <c r="V286" s="2">
        <f>T286-U286</f>
      </c>
      <c r="W286" s="1">
        <f>I286</f>
      </c>
      <c r="X286" s="2">
        <f>(R286+L286)*1.06</f>
      </c>
      <c r="Y286" s="2">
        <f>P286</f>
      </c>
      <c r="Z286" s="34">
        <v>60</v>
      </c>
      <c r="AA286" s="2">
        <f>(L286+R286)-Y286-Z286</f>
      </c>
      <c r="AB286" s="2">
        <f>AA286/2</f>
      </c>
      <c r="AC286" s="2">
        <f>AA286/2</f>
      </c>
    </row>
    <row r="287">
      <c r="A287" s="1">
        <v>285</v>
      </c>
      <c r="B287" s="35" t="str">
        <v>黄若</v>
      </c>
      <c r="C287" s="55" t="str">
        <v>TV1N1620001272928874496</v>
      </c>
      <c r="D287" s="5" t="str">
        <v>中国</v>
      </c>
      <c r="E287" s="5" t="str">
        <v>北京</v>
      </c>
      <c r="F287" s="5" t="str">
        <v>爱尔兰</v>
      </c>
      <c r="G287" s="5" t="str">
        <v>商务</v>
      </c>
      <c r="H287" s="5" t="str">
        <v>已出签</v>
      </c>
      <c r="I287" s="34">
        <v>740</v>
      </c>
      <c r="K287" s="35"/>
      <c r="L287" s="34">
        <v>400</v>
      </c>
      <c r="M287" s="34">
        <v>460</v>
      </c>
      <c r="N287" s="5" t="str">
        <v>签证中心服务费377+快递83</v>
      </c>
      <c r="P287" s="34">
        <v>460</v>
      </c>
      <c r="R287" s="2">
        <f>M287*1.06</f>
      </c>
      <c r="S287" s="2">
        <f>I287+L287+R287</f>
      </c>
      <c r="T287" s="2">
        <f>I287+(L287+R287)*1.06</f>
      </c>
      <c r="U287" s="2">
        <f>(R287+L287)*0.06</f>
      </c>
      <c r="V287" s="2">
        <f>T287-U287</f>
      </c>
      <c r="W287" s="1">
        <f>I287</f>
      </c>
      <c r="X287" s="2">
        <f>(R287+L287)*1.06</f>
      </c>
      <c r="Y287" s="2">
        <f>P287</f>
      </c>
      <c r="Z287" s="5">
        <v>60</v>
      </c>
      <c r="AA287" s="2">
        <f>(L287+R287)-Y287-Z287</f>
      </c>
      <c r="AB287" s="2">
        <f>AA287/2</f>
      </c>
      <c r="AC287" s="2">
        <f>AA287/2</f>
      </c>
    </row>
    <row r="288">
      <c r="A288" s="1">
        <v>286</v>
      </c>
      <c r="B288" s="60" t="str">
        <v>张丽丽</v>
      </c>
      <c r="C288" s="55" t="str">
        <v>TV1N1620394614842019840</v>
      </c>
      <c r="D288" s="5" t="str">
        <v>中国</v>
      </c>
      <c r="E288" s="5" t="str">
        <v>北京</v>
      </c>
      <c r="F288" s="5" t="str">
        <v>英国</v>
      </c>
      <c r="G288" s="5" t="str">
        <v>商务</v>
      </c>
      <c r="H288" s="5" t="str">
        <v>已预约</v>
      </c>
      <c r="I288" s="34">
        <v>850</v>
      </c>
      <c r="L288" s="5">
        <v>400</v>
      </c>
      <c r="M288" s="34">
        <v>575</v>
      </c>
      <c r="N288" s="5" t="str">
        <v>借护照</v>
      </c>
      <c r="P288" s="5">
        <v>575</v>
      </c>
      <c r="R288" s="2">
        <f>M288*1.06</f>
      </c>
      <c r="S288" s="2">
        <f>I288+L288+R288</f>
      </c>
      <c r="T288" s="2">
        <f>I288+(L288+R288)*1.06</f>
      </c>
      <c r="U288" s="2">
        <f>(R288+L288)*0.06</f>
      </c>
      <c r="V288" s="2">
        <f>T288-U288</f>
      </c>
      <c r="W288" s="1">
        <f>I288</f>
      </c>
      <c r="X288" s="2">
        <f>(R288+L288)*1.06</f>
      </c>
      <c r="Y288" s="2">
        <f>P288</f>
      </c>
      <c r="Z288" s="34">
        <v>60</v>
      </c>
      <c r="AA288" s="2">
        <f>(L288+R288)-Y288-Z288</f>
      </c>
      <c r="AB288" s="2">
        <f>AA288/2</f>
      </c>
      <c r="AC288" s="2">
        <f>AA288/2</f>
      </c>
    </row>
    <row r="289">
      <c r="A289" s="1">
        <v>287</v>
      </c>
      <c r="B289" s="60" t="str">
        <v>林汐石</v>
      </c>
      <c r="C289" s="55" t="str" xml:space="preserve">
        <v> TV1N1593521916189605888</v>
      </c>
      <c r="D289" s="5" t="str">
        <v>中国</v>
      </c>
      <c r="E289" s="5" t="str">
        <v>北京</v>
      </c>
      <c r="F289" s="5" t="str">
        <v>英国</v>
      </c>
      <c r="G289" s="5" t="str">
        <v>商务</v>
      </c>
      <c r="H289" s="5" t="str">
        <v>已预约</v>
      </c>
      <c r="I289" s="34">
        <v>850</v>
      </c>
      <c r="L289" s="5">
        <v>400</v>
      </c>
      <c r="M289" s="34">
        <v>2124</v>
      </c>
      <c r="N289" s="5" t="str">
        <v>5工加急</v>
      </c>
      <c r="P289" s="5">
        <v>2124</v>
      </c>
      <c r="R289" s="2">
        <f>M289*1.06</f>
      </c>
      <c r="S289" s="2">
        <f>I289+L289+R289</f>
      </c>
      <c r="T289" s="2">
        <f>I289+(L289+R289)*1.06</f>
      </c>
      <c r="U289" s="2">
        <f>(R289+L289)*0.06</f>
      </c>
      <c r="V289" s="2">
        <f>T289-U289</f>
      </c>
      <c r="W289" s="1">
        <f>I289</f>
      </c>
      <c r="X289" s="2">
        <f>(R289+L289)*1.06</f>
      </c>
      <c r="Y289" s="2">
        <f>P289</f>
      </c>
      <c r="Z289" s="34">
        <v>60</v>
      </c>
      <c r="AA289" s="2">
        <f>(L289+R289)-Y289-Z289</f>
      </c>
      <c r="AB289" s="2">
        <f>AA289/2</f>
      </c>
      <c r="AC289" s="2">
        <f>AA289/2</f>
      </c>
    </row>
    <row r="290">
      <c r="A290" s="1">
        <v>288</v>
      </c>
      <c r="B290" s="60" t="str">
        <v>何苗</v>
      </c>
      <c r="C290" s="55" t="str">
        <v>TV1N1619893546416689152</v>
      </c>
      <c r="D290" s="5" t="str">
        <v>中国</v>
      </c>
      <c r="E290" s="5" t="str">
        <v>北京</v>
      </c>
      <c r="F290" s="5" t="str">
        <v>英国</v>
      </c>
      <c r="G290" s="5" t="str">
        <v>商务</v>
      </c>
      <c r="H290" s="5" t="str">
        <v>已预约</v>
      </c>
      <c r="I290" s="34">
        <v>850</v>
      </c>
      <c r="L290" s="5">
        <v>400</v>
      </c>
      <c r="M290" s="34">
        <v>2216</v>
      </c>
      <c r="N290" s="5" t="str">
        <v>邮寄+5工加急</v>
      </c>
      <c r="P290" s="5">
        <v>2216</v>
      </c>
      <c r="R290" s="2">
        <f>M290*1.06</f>
      </c>
      <c r="S290" s="2">
        <f>I290+L290+R290</f>
      </c>
      <c r="T290" s="2">
        <f>I290+(L290+R290)*1.06</f>
      </c>
      <c r="U290" s="2">
        <f>(R290+L290)*0.06</f>
      </c>
      <c r="V290" s="2">
        <f>T290-U290</f>
      </c>
      <c r="W290" s="1">
        <f>I290</f>
      </c>
      <c r="X290" s="2">
        <f>(R290+L290)*1.06</f>
      </c>
      <c r="Y290" s="2">
        <f>P290</f>
      </c>
      <c r="Z290" s="34">
        <v>60</v>
      </c>
      <c r="AA290" s="2">
        <f>(L290+R290)-Y290-Z290</f>
      </c>
      <c r="AB290" s="2">
        <f>AA290/2</f>
      </c>
      <c r="AC290" s="2">
        <f>AA290/2</f>
      </c>
    </row>
    <row r="291">
      <c r="A291" s="1">
        <v>289</v>
      </c>
      <c r="B291" s="60" t="str">
        <v>何姗玲</v>
      </c>
      <c r="C291" s="55" t="str">
        <v>TV1N1619293988074606592</v>
      </c>
      <c r="D291" s="5" t="str">
        <v>中国</v>
      </c>
      <c r="E291" s="5" t="str">
        <v>北京</v>
      </c>
      <c r="F291" s="5" t="str">
        <v>英国</v>
      </c>
      <c r="G291" s="5" t="str">
        <v>商务</v>
      </c>
      <c r="H291" s="5" t="str">
        <v>已预约</v>
      </c>
      <c r="I291" s="34">
        <v>870</v>
      </c>
      <c r="L291" s="5">
        <v>400</v>
      </c>
      <c r="M291" s="34">
        <v>92</v>
      </c>
      <c r="N291" s="5" t="str">
        <v>邮寄</v>
      </c>
      <c r="P291" s="5">
        <v>92</v>
      </c>
      <c r="R291" s="2">
        <f>M291*1.06</f>
      </c>
      <c r="S291" s="2">
        <f>I291+L291+R291</f>
      </c>
      <c r="T291" s="2">
        <f>I291+(L291+R291)*1.06</f>
      </c>
      <c r="U291" s="2">
        <f>(R291+L291)*0.06</f>
      </c>
      <c r="V291" s="2">
        <f>T291-U291</f>
      </c>
      <c r="W291" s="1">
        <f>I291</f>
      </c>
      <c r="X291" s="2">
        <f>(R291+L291)*1.06</f>
      </c>
      <c r="Y291" s="2">
        <f>P291</f>
      </c>
      <c r="Z291" s="34">
        <v>60</v>
      </c>
      <c r="AA291" s="2">
        <f>(L291+R291)-Y291-Z291</f>
      </c>
      <c r="AB291" s="2">
        <f>AA291/2</f>
      </c>
      <c r="AC291" s="2">
        <f>AA291/2</f>
      </c>
    </row>
    <row r="292">
      <c r="A292" s="1">
        <v>290</v>
      </c>
      <c r="B292" s="35" t="str">
        <v>胡晓</v>
      </c>
      <c r="C292" s="55" t="str">
        <v>TV1N1619216839028244480</v>
      </c>
      <c r="D292" s="5" t="str">
        <v>中国</v>
      </c>
      <c r="E292" s="5" t="str">
        <v>北京</v>
      </c>
      <c r="F292" s="5" t="str">
        <v>西班牙</v>
      </c>
      <c r="G292" s="5" t="str">
        <v>商务</v>
      </c>
      <c r="H292" s="5" t="str">
        <v>已预约</v>
      </c>
      <c r="I292" s="34">
        <v>593</v>
      </c>
      <c r="L292" s="36">
        <v>300</v>
      </c>
      <c r="M292" s="36">
        <v>555</v>
      </c>
      <c r="N292" s="37" t="str">
        <v>加急号380+签证中心服务费175</v>
      </c>
      <c r="P292" s="34">
        <v>475</v>
      </c>
      <c r="R292" s="2">
        <f>M292*1.06</f>
      </c>
      <c r="S292" s="2">
        <f>I292+L292+R292</f>
      </c>
      <c r="T292" s="2">
        <f>I292+(L292+R292)*1.06</f>
      </c>
      <c r="U292" s="2">
        <f>(R292+L292)*0.06</f>
      </c>
      <c r="V292" s="2">
        <f>T292-U292</f>
      </c>
      <c r="W292" s="1">
        <f>I292</f>
      </c>
      <c r="X292" s="2">
        <f>(R292+L292)*1.06</f>
      </c>
      <c r="Y292" s="2">
        <f>P292</f>
      </c>
      <c r="Z292" s="5">
        <v>60</v>
      </c>
      <c r="AA292" s="2">
        <f>(L292+R292)-Y292-Z292</f>
      </c>
      <c r="AB292" s="2">
        <f>AA292/2</f>
      </c>
      <c r="AC292" s="2">
        <f>AA292/2</f>
      </c>
    </row>
    <row r="293">
      <c r="A293" s="1">
        <v>291</v>
      </c>
      <c r="B293" s="35" t="str">
        <v>刘朱坤</v>
      </c>
      <c r="C293" s="55" t="str">
        <v>TV1N1597172811750273024</v>
      </c>
      <c r="D293" s="5" t="str">
        <v>中国</v>
      </c>
      <c r="E293" s="5" t="str">
        <v>北京</v>
      </c>
      <c r="F293" s="5" t="str">
        <v>西班牙</v>
      </c>
      <c r="G293" s="5" t="str">
        <v>商务</v>
      </c>
      <c r="H293" s="5" t="str">
        <v>已预约</v>
      </c>
      <c r="I293" s="34">
        <v>593</v>
      </c>
      <c r="L293" s="36">
        <v>300</v>
      </c>
      <c r="M293" s="36">
        <v>555</v>
      </c>
      <c r="N293" s="37" t="str">
        <v>加急号380+签证中心服务费175</v>
      </c>
      <c r="P293" s="34">
        <v>475</v>
      </c>
      <c r="R293" s="2">
        <f>M293*1.06</f>
      </c>
      <c r="S293" s="2">
        <f>I293+L293+R293</f>
      </c>
      <c r="T293" s="2">
        <f>I293+(L293+R293)*1.06</f>
      </c>
      <c r="U293" s="2">
        <f>(R293+L293)*0.06</f>
      </c>
      <c r="V293" s="2">
        <f>T293-U293</f>
      </c>
      <c r="W293" s="1">
        <f>I293</f>
      </c>
      <c r="X293" s="2">
        <f>(R293+L293)*1.06</f>
      </c>
      <c r="Y293" s="2">
        <f>P293</f>
      </c>
      <c r="Z293" s="5">
        <v>60</v>
      </c>
      <c r="AA293" s="2">
        <f>(L293+R293)-Y293-Z293</f>
      </c>
      <c r="AB293" s="2">
        <f>AA293/2</f>
      </c>
      <c r="AC293" s="2">
        <f>AA293/2</f>
      </c>
    </row>
    <row r="294">
      <c r="A294" s="1">
        <v>292</v>
      </c>
      <c r="B294" s="35" t="str">
        <v>尚豪</v>
      </c>
      <c r="C294" s="55" t="str">
        <v>TV1N1621358003051429888</v>
      </c>
      <c r="D294" s="5" t="str">
        <v>中国</v>
      </c>
      <c r="E294" s="5" t="str">
        <v>北京</v>
      </c>
      <c r="F294" s="5" t="str">
        <v>西班牙</v>
      </c>
      <c r="G294" s="5" t="str">
        <v>商务</v>
      </c>
      <c r="H294" s="5" t="str">
        <v>已预约</v>
      </c>
      <c r="I294" s="34">
        <v>593</v>
      </c>
      <c r="L294" s="36">
        <v>300</v>
      </c>
      <c r="M294" s="36">
        <v>555</v>
      </c>
      <c r="N294" s="37" t="str">
        <v>加急号380+签证中心服务费175</v>
      </c>
      <c r="P294" s="34">
        <v>475</v>
      </c>
      <c r="R294" s="2">
        <f>M294*1.06</f>
      </c>
      <c r="S294" s="2">
        <f>I294+L294+R294</f>
      </c>
      <c r="T294" s="2">
        <f>I294+(L294+R294)*1.06</f>
      </c>
      <c r="U294" s="2">
        <f>(R294+L294)*0.06</f>
      </c>
      <c r="V294" s="2">
        <f>T294-U294</f>
      </c>
      <c r="W294" s="1">
        <f>I294</f>
      </c>
      <c r="X294" s="2">
        <f>(R294+L294)*1.06</f>
      </c>
      <c r="Y294" s="2">
        <f>P294</f>
      </c>
      <c r="Z294" s="5">
        <v>60</v>
      </c>
      <c r="AA294" s="2">
        <f>(L294+R294)-Y294-Z294</f>
      </c>
      <c r="AB294" s="2">
        <f>AA294/2</f>
      </c>
      <c r="AC294" s="2">
        <f>AA294/2</f>
      </c>
    </row>
    <row r="295">
      <c r="A295" s="1">
        <v>293</v>
      </c>
      <c r="B295" s="35" t="str">
        <v>焦彦晨</v>
      </c>
      <c r="C295" s="55" t="str">
        <v>TV1N1612327724718260224</v>
      </c>
      <c r="D295" s="5" t="str">
        <v>中国</v>
      </c>
      <c r="E295" s="5" t="str">
        <v>北京</v>
      </c>
      <c r="F295" s="5" t="str">
        <v>西班牙</v>
      </c>
      <c r="G295" s="5" t="str">
        <v>商务</v>
      </c>
      <c r="H295" s="5" t="str">
        <v>已预约</v>
      </c>
      <c r="I295" s="34">
        <v>593</v>
      </c>
      <c r="L295" s="36">
        <v>300</v>
      </c>
      <c r="M295" s="36">
        <v>585</v>
      </c>
      <c r="N295" s="37" t="str">
        <v>30快递费+加急号380+签证中心服务费175</v>
      </c>
      <c r="P295" s="34">
        <v>505</v>
      </c>
      <c r="R295" s="2">
        <f>M295*1.06</f>
      </c>
      <c r="S295" s="2">
        <f>I295+L295+R295</f>
      </c>
      <c r="T295" s="2">
        <f>I295+(L295+R295)*1.06</f>
      </c>
      <c r="U295" s="2">
        <f>(R295+L295)*0.06</f>
      </c>
      <c r="V295" s="2">
        <f>T295-U295</f>
      </c>
      <c r="W295" s="1">
        <f>I295</f>
      </c>
      <c r="X295" s="2">
        <f>(R295+L295)*1.06</f>
      </c>
      <c r="Y295" s="2">
        <f>P295</f>
      </c>
      <c r="Z295" s="5">
        <v>60</v>
      </c>
      <c r="AA295" s="2">
        <f>(L295+R295)-Y295-Z295</f>
      </c>
      <c r="AB295" s="2">
        <f>AA295/2</f>
      </c>
      <c r="AC295" s="2">
        <f>AA295/2</f>
      </c>
    </row>
    <row r="296">
      <c r="A296" s="1">
        <v>294</v>
      </c>
      <c r="B296" s="35" t="str">
        <v>戴拓</v>
      </c>
      <c r="C296" s="55" t="str">
        <v>TV1N1615635910368169984</v>
      </c>
      <c r="D296" s="5" t="str">
        <v>中国</v>
      </c>
      <c r="E296" s="5" t="str">
        <v>北京</v>
      </c>
      <c r="F296" s="5" t="str">
        <v>西班牙</v>
      </c>
      <c r="G296" s="5" t="str">
        <v>商务</v>
      </c>
      <c r="H296" s="5" t="str">
        <v>已预约</v>
      </c>
      <c r="I296" s="34">
        <v>593</v>
      </c>
      <c r="K296" s="35"/>
      <c r="L296" s="36">
        <v>300</v>
      </c>
      <c r="M296" s="36">
        <v>570</v>
      </c>
      <c r="N296" s="37" t="str">
        <v>15快递费+加急号380+签证中心服务费175</v>
      </c>
      <c r="P296" s="34">
        <v>490</v>
      </c>
      <c r="R296" s="2">
        <f>M296*1.06</f>
      </c>
      <c r="S296" s="2">
        <f>I296+L296+R296</f>
      </c>
      <c r="T296" s="2">
        <f>I296+(L296+R296)*1.06</f>
      </c>
      <c r="U296" s="2">
        <f>(R296+L296)*0.06</f>
      </c>
      <c r="V296" s="2">
        <f>T296-U296</f>
      </c>
      <c r="W296" s="1">
        <f>I296</f>
      </c>
      <c r="X296" s="2">
        <f>(R296+L296)*1.06</f>
      </c>
      <c r="Y296" s="2">
        <f>P296</f>
      </c>
      <c r="Z296" s="5">
        <v>60</v>
      </c>
      <c r="AA296" s="2">
        <f>(L296+R296)-Y296-Z296</f>
      </c>
      <c r="AB296" s="2">
        <f>AA296/2</f>
      </c>
      <c r="AC296" s="2">
        <f>AA296/2</f>
      </c>
    </row>
    <row customHeight="true" ht="21" r="297">
      <c r="A297" s="1">
        <v>295</v>
      </c>
      <c r="B297" s="35" t="str">
        <v>帅瑞恒</v>
      </c>
      <c r="C297" s="55" t="str">
        <v>TV1N1621461364933222400</v>
      </c>
      <c r="D297" s="5" t="str">
        <v>中国</v>
      </c>
      <c r="E297" s="5" t="str">
        <v>北京</v>
      </c>
      <c r="F297" s="5" t="str">
        <v>西班牙</v>
      </c>
      <c r="G297" s="5" t="str">
        <v>商务</v>
      </c>
      <c r="H297" s="5" t="str">
        <v>已预约</v>
      </c>
      <c r="I297" s="34">
        <v>593</v>
      </c>
      <c r="K297" s="35"/>
      <c r="L297" s="36">
        <v>300</v>
      </c>
      <c r="M297" s="36">
        <v>592</v>
      </c>
      <c r="N297" s="37" t="str">
        <v>15快递费+闪送22+加急号380+签证中心服务费175</v>
      </c>
      <c r="P297" s="34">
        <v>512</v>
      </c>
      <c r="R297" s="2">
        <f>M297*1.06</f>
      </c>
      <c r="S297" s="2">
        <f>I297+L297+R297</f>
      </c>
      <c r="T297" s="2">
        <f>I297+(L297+R297)*1.06</f>
      </c>
      <c r="U297" s="2">
        <f>(R297+L297)*0.06</f>
      </c>
      <c r="V297" s="2">
        <f>T297-U297</f>
      </c>
      <c r="W297" s="1">
        <f>I297</f>
      </c>
      <c r="X297" s="2">
        <f>(R297+L297)*1.06</f>
      </c>
      <c r="Y297" s="2">
        <f>P297</f>
      </c>
      <c r="Z297" s="5">
        <v>60</v>
      </c>
      <c r="AA297" s="2">
        <f>(L297+R297)-Y297-Z297</f>
      </c>
      <c r="AB297" s="2">
        <f>AA297/2</f>
      </c>
      <c r="AC297" s="2">
        <f>AA297/2</f>
      </c>
    </row>
    <row r="298">
      <c r="A298" s="1">
        <v>296</v>
      </c>
      <c r="B298" s="35" t="str">
        <v>柯奇铭</v>
      </c>
      <c r="C298" s="55" t="str">
        <v>TV1N1547127572847734784</v>
      </c>
      <c r="D298" s="5" t="str">
        <v>中国</v>
      </c>
      <c r="E298" s="5" t="str">
        <v>北京</v>
      </c>
      <c r="F298" s="5" t="str">
        <v>西班牙</v>
      </c>
      <c r="G298" s="5" t="str">
        <v>商务</v>
      </c>
      <c r="H298" s="5" t="str">
        <v>已出签</v>
      </c>
      <c r="I298" s="34">
        <v>593</v>
      </c>
      <c r="K298" s="35"/>
      <c r="L298" s="36">
        <v>300</v>
      </c>
      <c r="M298" s="36">
        <v>602.5</v>
      </c>
      <c r="N298" s="37" t="str">
        <v>闪送17.5+加急号380+签证中心服务费205</v>
      </c>
      <c r="P298" s="34">
        <v>522.5</v>
      </c>
      <c r="R298" s="2">
        <f>M298*1.06</f>
      </c>
      <c r="S298" s="2">
        <f>I298+L298+R298</f>
      </c>
      <c r="T298" s="2">
        <f>I298+(L298+R298)*1.06</f>
      </c>
      <c r="U298" s="2">
        <f>(R298+L298)*0.06</f>
      </c>
      <c r="V298" s="2">
        <f>T298-U298</f>
      </c>
      <c r="W298" s="1">
        <f>I298</f>
      </c>
      <c r="X298" s="2">
        <f>(R298+L298)*1.06</f>
      </c>
      <c r="Y298" s="2">
        <f>P298</f>
      </c>
      <c r="Z298" s="5">
        <v>60</v>
      </c>
      <c r="AA298" s="2">
        <f>(L298+R298)-Y298-Z298</f>
      </c>
      <c r="AB298" s="2">
        <f>AA298/2</f>
      </c>
      <c r="AC298" s="2">
        <f>AA298/2</f>
      </c>
    </row>
    <row r="299">
      <c r="A299" s="1">
        <v>297</v>
      </c>
      <c r="B299" s="35" t="str">
        <v>韩筱琪</v>
      </c>
      <c r="C299" s="55" t="str">
        <v>TV1N1619222934824189952</v>
      </c>
      <c r="D299" s="5" t="str">
        <v>中国</v>
      </c>
      <c r="E299" s="5" t="str">
        <v>北京</v>
      </c>
      <c r="F299" s="5" t="str">
        <v>西班牙</v>
      </c>
      <c r="G299" s="5" t="str">
        <v>商务</v>
      </c>
      <c r="H299" s="5" t="str">
        <v>已预约</v>
      </c>
      <c r="I299" s="34">
        <v>593</v>
      </c>
      <c r="K299" s="35"/>
      <c r="L299" s="36">
        <v>300</v>
      </c>
      <c r="M299" s="36">
        <v>600</v>
      </c>
      <c r="N299" s="37" t="str">
        <v>15快递费+加急号380+签证中心服务费205</v>
      </c>
      <c r="P299" s="34">
        <v>520</v>
      </c>
      <c r="R299" s="2">
        <f>M299*1.06</f>
      </c>
      <c r="S299" s="2">
        <f>I299+L299+R299</f>
      </c>
      <c r="T299" s="2">
        <f>I299+(L299+R299)*1.06</f>
      </c>
      <c r="U299" s="2">
        <f>(R299+L299)*0.06</f>
      </c>
      <c r="V299" s="2">
        <f>T299-U299</f>
      </c>
      <c r="W299" s="1">
        <f>I299</f>
      </c>
      <c r="X299" s="2">
        <f>(R299+L299)*1.06</f>
      </c>
      <c r="Y299" s="2">
        <f>P299</f>
      </c>
      <c r="Z299" s="5">
        <v>60</v>
      </c>
      <c r="AA299" s="2">
        <f>(L299+R299)-Y299-Z299</f>
      </c>
      <c r="AB299" s="2">
        <f>AA299/2</f>
      </c>
      <c r="AC299" s="2">
        <f>AA299/2</f>
      </c>
    </row>
    <row r="300">
      <c r="A300" s="1">
        <v>298</v>
      </c>
      <c r="B300" s="35" t="str">
        <v>赵文娜</v>
      </c>
      <c r="C300" s="55" t="str">
        <v>TV1N1613777090737782784</v>
      </c>
      <c r="D300" s="5" t="str">
        <v>中国</v>
      </c>
      <c r="E300" s="5" t="str">
        <v>北京</v>
      </c>
      <c r="F300" s="5" t="str">
        <v>西班牙</v>
      </c>
      <c r="G300" s="5" t="str">
        <v>商务</v>
      </c>
      <c r="H300" s="5" t="str">
        <v>已预约</v>
      </c>
      <c r="I300" s="34">
        <v>593</v>
      </c>
      <c r="K300" s="35"/>
      <c r="L300" s="36">
        <v>300</v>
      </c>
      <c r="M300" s="36">
        <v>603</v>
      </c>
      <c r="N300" s="37" t="str">
        <v>18快递费+加急号380+签证中心服务费205</v>
      </c>
      <c r="P300" s="34">
        <v>523</v>
      </c>
      <c r="R300" s="2">
        <f>M300*1.06</f>
      </c>
      <c r="S300" s="2">
        <f>I300+L300+R300</f>
      </c>
      <c r="T300" s="2">
        <f>I300+(L300+R300)*1.06</f>
      </c>
      <c r="U300" s="2">
        <f>(R300+L300)*0.06</f>
      </c>
      <c r="V300" s="2">
        <f>T300-U300</f>
      </c>
      <c r="W300" s="1">
        <f>I300</f>
      </c>
      <c r="X300" s="2">
        <f>(R300+L300)*1.06</f>
      </c>
      <c r="Y300" s="2">
        <f>P300</f>
      </c>
      <c r="Z300" s="5">
        <v>60</v>
      </c>
      <c r="AA300" s="2">
        <f>(L300+R300)-Y300-Z300</f>
      </c>
      <c r="AB300" s="2">
        <f>AA300/2</f>
      </c>
      <c r="AC300" s="2">
        <f>AA300/2</f>
      </c>
    </row>
    <row r="301">
      <c r="A301" s="1">
        <v>299</v>
      </c>
      <c r="B301" s="35" t="str">
        <v>赵梓含</v>
      </c>
      <c r="C301" s="55" t="str">
        <v>TV1N1616020438727208960</v>
      </c>
      <c r="D301" s="5" t="str">
        <v>中国</v>
      </c>
      <c r="E301" s="5" t="str">
        <v>北京</v>
      </c>
      <c r="F301" s="5" t="str">
        <v>西班牙</v>
      </c>
      <c r="G301" s="5" t="str">
        <v>商务</v>
      </c>
      <c r="H301" s="5" t="str">
        <v>已预约</v>
      </c>
      <c r="I301" s="34">
        <v>593</v>
      </c>
      <c r="K301" s="35"/>
      <c r="L301" s="36">
        <v>300</v>
      </c>
      <c r="M301" s="36">
        <v>570</v>
      </c>
      <c r="N301" s="37" t="str">
        <v>15快递费+加急号380+签证中心服务费175</v>
      </c>
      <c r="P301" s="34">
        <v>490</v>
      </c>
      <c r="R301" s="2">
        <f>M301*1.06</f>
      </c>
      <c r="S301" s="2">
        <f>I301+L301+R301</f>
      </c>
      <c r="T301" s="2">
        <f>I301+(L301+R301)*1.06</f>
      </c>
      <c r="U301" s="2">
        <f>(R301+L301)*0.06</f>
      </c>
      <c r="V301" s="2">
        <f>T301-U301</f>
      </c>
      <c r="W301" s="1">
        <f>I301</f>
      </c>
      <c r="X301" s="2">
        <f>(R301+L301)*1.06</f>
      </c>
      <c r="Y301" s="2">
        <f>P301</f>
      </c>
      <c r="Z301" s="5">
        <v>60</v>
      </c>
      <c r="AA301" s="2">
        <f>(L301+R301)-Y301-Z301</f>
      </c>
      <c r="AB301" s="2">
        <f>AA301/2</f>
      </c>
      <c r="AC301" s="2">
        <f>AA301/2</f>
      </c>
    </row>
    <row r="302">
      <c r="A302" s="1">
        <v>300</v>
      </c>
      <c r="B302" s="35" t="str">
        <v>徐若蓉</v>
      </c>
      <c r="C302" s="55" t="str">
        <v>TV1N1607588455033942016</v>
      </c>
      <c r="D302" s="5" t="str">
        <v>中国</v>
      </c>
      <c r="E302" s="5" t="str">
        <v>北京</v>
      </c>
      <c r="F302" s="5" t="str">
        <v>西班牙</v>
      </c>
      <c r="G302" s="5" t="str">
        <v>商务</v>
      </c>
      <c r="H302" s="5" t="str">
        <v>已预约</v>
      </c>
      <c r="I302" s="34">
        <v>593</v>
      </c>
      <c r="K302" s="35"/>
      <c r="L302" s="36">
        <v>300</v>
      </c>
      <c r="M302" s="36">
        <v>573</v>
      </c>
      <c r="N302" s="37" t="str">
        <v>18快递费+加急号380+签证中心服务费175</v>
      </c>
      <c r="P302" s="34">
        <v>493</v>
      </c>
      <c r="R302" s="2">
        <f>M302*1.06</f>
      </c>
      <c r="S302" s="2">
        <f>I302+L302+R302</f>
      </c>
      <c r="T302" s="2">
        <f>I302+(L302+R302)*1.06</f>
      </c>
      <c r="U302" s="2">
        <f>(R302+L302)*0.06</f>
      </c>
      <c r="V302" s="2">
        <f>T302-U302</f>
      </c>
      <c r="W302" s="1">
        <f>I302</f>
      </c>
      <c r="X302" s="2">
        <f>(R302+L302)*1.06</f>
      </c>
      <c r="Y302" s="2">
        <f>P302</f>
      </c>
      <c r="Z302" s="5">
        <v>60</v>
      </c>
      <c r="AA302" s="2">
        <f>(L302+R302)-Y302-Z302</f>
      </c>
      <c r="AB302" s="2">
        <f>AA302/2</f>
      </c>
      <c r="AC302" s="2">
        <f>AA302/2</f>
      </c>
    </row>
    <row r="303">
      <c r="A303" s="1">
        <v>301</v>
      </c>
      <c r="B303" s="35" t="str">
        <v>高天</v>
      </c>
      <c r="C303" s="55" t="str">
        <v>TV1N1613438783768150016</v>
      </c>
      <c r="D303" s="5" t="str">
        <v>中国</v>
      </c>
      <c r="E303" s="5" t="str">
        <v>北京</v>
      </c>
      <c r="F303" s="5" t="str">
        <v>西班牙</v>
      </c>
      <c r="G303" s="5" t="str">
        <v>商务</v>
      </c>
      <c r="H303" s="5" t="str">
        <v>已预约</v>
      </c>
      <c r="I303" s="34">
        <v>593</v>
      </c>
      <c r="K303" s="35"/>
      <c r="L303" s="36">
        <v>300</v>
      </c>
      <c r="M303" s="36">
        <v>570</v>
      </c>
      <c r="N303" s="37" t="str">
        <v>15快递费+加急号380+签证中心服务费175</v>
      </c>
      <c r="P303" s="34">
        <v>490</v>
      </c>
      <c r="R303" s="2">
        <f>M303*1.06</f>
      </c>
      <c r="S303" s="2">
        <f>I303+L303+R303</f>
      </c>
      <c r="T303" s="2">
        <f>I303+(L303+R303)*1.06</f>
      </c>
      <c r="U303" s="2">
        <f>(R303+L303)*0.06</f>
      </c>
      <c r="V303" s="2">
        <f>T303-U303</f>
      </c>
      <c r="W303" s="1">
        <f>I303</f>
      </c>
      <c r="X303" s="2">
        <f>(R303+L303)*1.06</f>
      </c>
      <c r="Y303" s="2">
        <f>P303</f>
      </c>
      <c r="Z303" s="5">
        <v>60</v>
      </c>
      <c r="AA303" s="2">
        <f>(L303+R303)-Y303-Z303</f>
      </c>
      <c r="AB303" s="2">
        <f>AA303/2</f>
      </c>
      <c r="AC303" s="2">
        <f>AA303/2</f>
      </c>
    </row>
    <row r="304">
      <c r="A304" s="1">
        <v>302</v>
      </c>
      <c r="B304" s="35" t="str">
        <v>容元元</v>
      </c>
      <c r="C304" s="55" t="str">
        <v>TV1N1620782561856552960</v>
      </c>
      <c r="D304" s="5" t="str">
        <v>中国</v>
      </c>
      <c r="E304" s="5" t="str">
        <v>北京</v>
      </c>
      <c r="F304" s="5" t="str">
        <v>爱尔兰</v>
      </c>
      <c r="G304" s="5" t="str">
        <v>商务</v>
      </c>
      <c r="H304" s="5" t="str">
        <v>已出签</v>
      </c>
      <c r="I304" s="34">
        <v>740</v>
      </c>
      <c r="K304" s="41"/>
      <c r="L304" s="34">
        <v>400</v>
      </c>
      <c r="M304" s="34">
        <v>496</v>
      </c>
      <c r="N304" s="5" t="str">
        <v>交通费36+签证中心服务费377+快递83</v>
      </c>
      <c r="P304" s="34">
        <v>496</v>
      </c>
      <c r="R304" s="2">
        <f>M304*1.06</f>
      </c>
      <c r="S304" s="2">
        <f>I304+L304+R304</f>
      </c>
      <c r="T304" s="2">
        <f>I304+(L304+R304)*1.06</f>
      </c>
      <c r="U304" s="2">
        <f>(R304+L304)*0.06</f>
      </c>
      <c r="V304" s="2">
        <f>T304-U304</f>
      </c>
      <c r="W304" s="1">
        <f>I304</f>
      </c>
      <c r="X304" s="2">
        <f>(R304+L304)*1.06</f>
      </c>
      <c r="Y304" s="2">
        <f>P304</f>
      </c>
      <c r="Z304" s="5">
        <v>60</v>
      </c>
      <c r="AA304" s="2">
        <f>(L304+R304)-Y304-Z304</f>
      </c>
      <c r="AB304" s="2">
        <f>AA304/2</f>
      </c>
      <c r="AC304" s="2">
        <f>AA304/2</f>
      </c>
    </row>
    <row r="305">
      <c r="A305" s="1">
        <v>303</v>
      </c>
      <c r="B305" s="35" t="str">
        <v>康琪</v>
      </c>
      <c r="C305" s="55" t="str">
        <v>TV1N1622494176524095488</v>
      </c>
      <c r="D305" s="5" t="str">
        <v>中国</v>
      </c>
      <c r="E305" s="5" t="str">
        <v>北京</v>
      </c>
      <c r="F305" s="5" t="str">
        <v>爱尔兰</v>
      </c>
      <c r="G305" s="5" t="str">
        <v>商务</v>
      </c>
      <c r="H305" s="5" t="str">
        <v>已出签</v>
      </c>
      <c r="I305" s="34">
        <v>740</v>
      </c>
      <c r="K305" s="35"/>
      <c r="L305" s="34">
        <v>400</v>
      </c>
      <c r="M305" s="34">
        <v>460</v>
      </c>
      <c r="N305" s="5" t="str">
        <v>签证中心服务费377+快递83</v>
      </c>
      <c r="P305" s="34">
        <v>460</v>
      </c>
      <c r="R305" s="2">
        <f>M305*1.06</f>
      </c>
      <c r="S305" s="2">
        <f>I305+L305+R305</f>
      </c>
      <c r="T305" s="2">
        <f>I305+(L305+R305)*1.06</f>
      </c>
      <c r="U305" s="2">
        <f>(R305+L305)*0.06</f>
      </c>
      <c r="V305" s="2">
        <f>T305-U305</f>
      </c>
      <c r="W305" s="1">
        <f>I305</f>
      </c>
      <c r="X305" s="2">
        <f>(R305+L305)*1.06</f>
      </c>
      <c r="Y305" s="2">
        <f>P305</f>
      </c>
      <c r="Z305" s="5">
        <v>60</v>
      </c>
      <c r="AA305" s="2">
        <f>(L305+R305)-Y305-Z305</f>
      </c>
      <c r="AB305" s="2">
        <f>AA305/2</f>
      </c>
      <c r="AC305" s="2">
        <f>AA305/2</f>
      </c>
    </row>
    <row r="306">
      <c r="A306" s="1">
        <v>304</v>
      </c>
      <c r="B306" s="60" t="str">
        <v>林影</v>
      </c>
      <c r="C306" s="55" t="str">
        <v>TV1N1619516249561858048</v>
      </c>
      <c r="D306" s="5" t="str">
        <v>中国</v>
      </c>
      <c r="E306" s="5" t="str">
        <v>北京</v>
      </c>
      <c r="F306" s="5" t="str">
        <v>英国</v>
      </c>
      <c r="G306" s="5" t="str">
        <v>商务</v>
      </c>
      <c r="H306" s="5" t="str">
        <v>已预约</v>
      </c>
      <c r="I306" s="34">
        <v>850</v>
      </c>
      <c r="L306" s="5">
        <v>400</v>
      </c>
      <c r="M306" s="34">
        <v>2237</v>
      </c>
      <c r="N306" s="5" t="str">
        <v>北京5工加急+邮寄</v>
      </c>
      <c r="P306" s="5">
        <v>2237</v>
      </c>
      <c r="R306" s="2">
        <f>M306*1.06</f>
      </c>
      <c r="S306" s="2">
        <f>I306+L306+R306</f>
      </c>
      <c r="T306" s="2">
        <f>I306+(L306+R306)*1.06</f>
      </c>
      <c r="U306" s="2">
        <f>(R306+L306)*0.06</f>
      </c>
      <c r="V306" s="2">
        <f>T306-U306</f>
      </c>
      <c r="W306" s="1">
        <f>I306</f>
      </c>
      <c r="X306" s="2">
        <f>(R306+L306)*1.06</f>
      </c>
      <c r="Y306" s="2">
        <f>P306</f>
      </c>
      <c r="Z306" s="34">
        <v>60</v>
      </c>
      <c r="AA306" s="2">
        <f>(L306+R306)-Y306-Z306</f>
      </c>
      <c r="AB306" s="2">
        <f>AA306/2</f>
      </c>
      <c r="AC306" s="2">
        <f>AA306/2</f>
      </c>
    </row>
    <row r="307">
      <c r="A307" s="1">
        <v>305</v>
      </c>
      <c r="B307" s="60" t="str">
        <v>张永辉</v>
      </c>
      <c r="C307" s="55" t="str">
        <v>TV1N1619967881575747584</v>
      </c>
      <c r="D307" s="5" t="str">
        <v>中国</v>
      </c>
      <c r="E307" s="5" t="str">
        <v>北京</v>
      </c>
      <c r="F307" s="5" t="str">
        <v>英国</v>
      </c>
      <c r="G307" s="5" t="str">
        <v>商务</v>
      </c>
      <c r="H307" s="5" t="str">
        <v>已预约</v>
      </c>
      <c r="I307" s="34">
        <v>850</v>
      </c>
      <c r="K307" s="35"/>
      <c r="L307" s="5">
        <v>400</v>
      </c>
      <c r="M307" s="34">
        <v>667</v>
      </c>
      <c r="N307" s="5" t="str">
        <v>借护照+邮寄</v>
      </c>
      <c r="P307" s="5">
        <v>667</v>
      </c>
      <c r="R307" s="2">
        <f>M307*1.06</f>
      </c>
      <c r="S307" s="2">
        <f>I307+L307+R307</f>
      </c>
      <c r="T307" s="2">
        <f>I307+(L307+R307)*1.06</f>
      </c>
      <c r="U307" s="2">
        <f>(R307+L307)*0.06</f>
      </c>
      <c r="V307" s="2">
        <f>T307-U307</f>
      </c>
      <c r="W307" s="1">
        <f>I307</f>
      </c>
      <c r="X307" s="2">
        <f>(R307+L307)*1.06</f>
      </c>
      <c r="Y307" s="2">
        <f>P307</f>
      </c>
      <c r="Z307" s="34">
        <v>60</v>
      </c>
      <c r="AA307" s="2">
        <f>(L307+R307)-Y307-Z307</f>
      </c>
      <c r="AB307" s="2">
        <f>AA307/2</f>
      </c>
      <c r="AC307" s="2">
        <f>AA307/2</f>
      </c>
    </row>
    <row r="308">
      <c r="A308" s="1">
        <v>306</v>
      </c>
      <c r="B308" s="35" t="str">
        <v>王雪琳</v>
      </c>
      <c r="C308" s="55" t="str">
        <v>TV1N1622463517915078656</v>
      </c>
      <c r="D308" s="5" t="str">
        <v>中国</v>
      </c>
      <c r="E308" s="5" t="str">
        <v>北京</v>
      </c>
      <c r="F308" s="5" t="str">
        <v>爱尔兰</v>
      </c>
      <c r="G308" s="5" t="str">
        <v>商务</v>
      </c>
      <c r="H308" s="5" t="str">
        <v>已出签</v>
      </c>
      <c r="I308" s="34">
        <v>740</v>
      </c>
      <c r="K308" s="35"/>
      <c r="L308" s="34">
        <v>400</v>
      </c>
      <c r="M308" s="34">
        <v>460</v>
      </c>
      <c r="N308" s="5" t="str">
        <v>签证中心服务费377+快递83</v>
      </c>
      <c r="P308" s="34">
        <v>460</v>
      </c>
      <c r="R308" s="2">
        <f>M308*1.06</f>
      </c>
      <c r="S308" s="2">
        <f>I308+L308+R308</f>
      </c>
      <c r="T308" s="2">
        <f>I308+(L308+R308)*1.06</f>
      </c>
      <c r="U308" s="2">
        <f>(R308+L308)*0.06</f>
      </c>
      <c r="V308" s="2">
        <f>T308-U308</f>
      </c>
      <c r="W308" s="1">
        <f>I308</f>
      </c>
      <c r="X308" s="2">
        <f>(R308+L308)*1.06</f>
      </c>
      <c r="Y308" s="2">
        <f>P308</f>
      </c>
      <c r="Z308" s="5">
        <v>60</v>
      </c>
      <c r="AA308" s="2">
        <f>(L308+R308)-Y308-Z308</f>
      </c>
      <c r="AB308" s="2">
        <f>AA308/2</f>
      </c>
      <c r="AC308" s="2">
        <f>AA308/2</f>
      </c>
    </row>
    <row r="309">
      <c r="A309" s="1">
        <v>307</v>
      </c>
      <c r="B309" s="35" t="str">
        <v>何莉</v>
      </c>
      <c r="C309" s="55" t="str">
        <v>TV1N1616098621048717312</v>
      </c>
      <c r="D309" s="5" t="str">
        <v>中国</v>
      </c>
      <c r="E309" s="5" t="str">
        <v>北京</v>
      </c>
      <c r="F309" s="5" t="str">
        <v>法国</v>
      </c>
      <c r="G309" s="5" t="str">
        <v>商务</v>
      </c>
      <c r="H309" s="5" t="str">
        <v>已出签</v>
      </c>
      <c r="I309" s="58">
        <v>594</v>
      </c>
      <c r="L309" s="34">
        <v>300</v>
      </c>
      <c r="M309" s="34">
        <v>814</v>
      </c>
      <c r="N309" s="65" t="str">
        <v>签证中心服务费814</v>
      </c>
      <c r="P309" s="34">
        <v>814</v>
      </c>
      <c r="R309" s="2">
        <f>M309*1.06</f>
      </c>
      <c r="S309" s="2">
        <f>I309+L309+R309</f>
      </c>
      <c r="T309" s="2">
        <f>I309+(L309+R309)*1.06</f>
      </c>
      <c r="U309" s="2">
        <f>(R309+L309)*0.06</f>
      </c>
      <c r="V309" s="2">
        <f>T309-U309</f>
      </c>
      <c r="W309" s="1">
        <f>I309</f>
      </c>
      <c r="X309" s="2">
        <f>(R309+L309)*1.06</f>
      </c>
      <c r="Y309" s="2">
        <f>P309</f>
      </c>
      <c r="Z309" s="5">
        <v>60</v>
      </c>
      <c r="AA309" s="2">
        <f>(L309+R309)-Y309-Z309</f>
      </c>
      <c r="AB309" s="2">
        <f>AA309/2</f>
      </c>
      <c r="AC309" s="2">
        <f>AA309/2</f>
      </c>
    </row>
    <row r="310">
      <c r="A310" s="1">
        <v>308</v>
      </c>
      <c r="B310" s="35" t="str">
        <v>杨萌</v>
      </c>
      <c r="C310" s="55" t="str">
        <v>TV1N1597135423405539328</v>
      </c>
      <c r="D310" s="5" t="str">
        <v>中国</v>
      </c>
      <c r="E310" s="5" t="str">
        <v>北京</v>
      </c>
      <c r="F310" s="5" t="str">
        <v>法国</v>
      </c>
      <c r="G310" s="5" t="str">
        <v>商务</v>
      </c>
      <c r="H310" s="5" t="str">
        <v>已出签</v>
      </c>
      <c r="I310" s="58">
        <v>594</v>
      </c>
      <c r="L310" s="34">
        <v>300</v>
      </c>
      <c r="M310" s="34">
        <v>840</v>
      </c>
      <c r="N310" s="65" t="str">
        <v>26交通费+签证中心服务费814</v>
      </c>
      <c r="P310" s="34">
        <v>840</v>
      </c>
      <c r="R310" s="2">
        <f>M310*1.06</f>
      </c>
      <c r="S310" s="2">
        <f>I310+L310+R310</f>
      </c>
      <c r="T310" s="2">
        <f>I310+(L310+R310)*1.06</f>
      </c>
      <c r="U310" s="2">
        <f>(R310+L310)*0.06</f>
      </c>
      <c r="V310" s="2">
        <f>T310-U310</f>
      </c>
      <c r="W310" s="1">
        <f>I310</f>
      </c>
      <c r="X310" s="2">
        <f>(R310+L310)*1.06</f>
      </c>
      <c r="Y310" s="2">
        <f>P310</f>
      </c>
      <c r="Z310" s="5">
        <v>60</v>
      </c>
      <c r="AA310" s="2">
        <f>(L310+R310)-Y310-Z310</f>
      </c>
      <c r="AB310" s="2">
        <f>AA310/2</f>
      </c>
      <c r="AC310" s="2">
        <f>AA310/2</f>
      </c>
    </row>
    <row r="311">
      <c r="A311" s="1">
        <v>309</v>
      </c>
      <c r="B311" s="35" t="str">
        <v>龚平</v>
      </c>
      <c r="C311" s="55" t="str">
        <v>TV1N1616328501682188288</v>
      </c>
      <c r="D311" s="5" t="str">
        <v>中国</v>
      </c>
      <c r="E311" s="5" t="str">
        <v>北京</v>
      </c>
      <c r="F311" s="5" t="str">
        <v>法国</v>
      </c>
      <c r="G311" s="5" t="str">
        <v>商务</v>
      </c>
      <c r="H311" s="5" t="str">
        <v>已出签</v>
      </c>
      <c r="I311" s="58">
        <v>594</v>
      </c>
      <c r="L311" s="34">
        <v>300</v>
      </c>
      <c r="M311" s="34">
        <v>832</v>
      </c>
      <c r="N311" s="65" t="str">
        <v>18快递费+签证中心服务费814</v>
      </c>
      <c r="P311" s="34">
        <v>832</v>
      </c>
      <c r="R311" s="2">
        <f>M311*1.06</f>
      </c>
      <c r="S311" s="2">
        <f>I311+L311+R311</f>
      </c>
      <c r="T311" s="2">
        <f>I311+(L311+R311)*1.06</f>
      </c>
      <c r="U311" s="2">
        <f>(R311+L311)*0.06</f>
      </c>
      <c r="V311" s="2">
        <f>T311-U311</f>
      </c>
      <c r="W311" s="1">
        <f>I311</f>
      </c>
      <c r="X311" s="2">
        <f>(R311+L311)*1.06</f>
      </c>
      <c r="Y311" s="2">
        <f>P311</f>
      </c>
      <c r="Z311" s="5">
        <v>60</v>
      </c>
      <c r="AA311" s="2">
        <f>(L311+R311)-Y311-Z311</f>
      </c>
      <c r="AB311" s="2">
        <f>AA311/2</f>
      </c>
      <c r="AC311" s="2">
        <f>AA311/2</f>
      </c>
    </row>
    <row r="312">
      <c r="A312" s="1">
        <v>310</v>
      </c>
      <c r="B312" s="35" t="str">
        <v>莫珺怡</v>
      </c>
      <c r="C312" s="55" t="str">
        <v>TV1N1630855434382913536</v>
      </c>
      <c r="D312" s="5" t="str">
        <v>中国</v>
      </c>
      <c r="E312" s="5" t="str">
        <v>北京</v>
      </c>
      <c r="F312" s="5" t="str">
        <v>法国</v>
      </c>
      <c r="G312" s="5" t="str">
        <v>商务</v>
      </c>
      <c r="H312" s="5" t="str">
        <v>已出签</v>
      </c>
      <c r="I312" s="58">
        <v>594</v>
      </c>
      <c r="K312" s="35"/>
      <c r="L312" s="34">
        <v>300</v>
      </c>
      <c r="M312" s="34">
        <v>834</v>
      </c>
      <c r="N312" s="65" t="str">
        <v>20交通费+签证中心服务费814</v>
      </c>
      <c r="P312" s="34">
        <v>834</v>
      </c>
      <c r="R312" s="2">
        <f>M312*1.06</f>
      </c>
      <c r="S312" s="2">
        <f>I312+L312+R312</f>
      </c>
      <c r="T312" s="2">
        <f>I312+(L312+R312)*1.06</f>
      </c>
      <c r="U312" s="2">
        <f>(R312+L312)*0.06</f>
      </c>
      <c r="V312" s="2">
        <f>T312-U312</f>
      </c>
      <c r="W312" s="1">
        <f>I312</f>
      </c>
      <c r="X312" s="2">
        <f>(R312+L312)*1.06</f>
      </c>
      <c r="Y312" s="2">
        <f>P312</f>
      </c>
      <c r="Z312" s="5">
        <v>60</v>
      </c>
      <c r="AA312" s="2">
        <f>(L312+R312)-Y312-Z312</f>
      </c>
      <c r="AB312" s="2">
        <f>AA312/2</f>
      </c>
      <c r="AC312" s="2">
        <f>AA312/2</f>
      </c>
    </row>
    <row r="313">
      <c r="A313" s="1">
        <v>311</v>
      </c>
      <c r="B313" s="35" t="str">
        <v>邢大阳</v>
      </c>
      <c r="C313" s="55" t="str">
        <v>TV1N1597462231716044800</v>
      </c>
      <c r="D313" s="5" t="str">
        <v>中国</v>
      </c>
      <c r="E313" s="5" t="str">
        <v>北京</v>
      </c>
      <c r="F313" s="5" t="str">
        <v>法国</v>
      </c>
      <c r="G313" s="5" t="str">
        <v>商务</v>
      </c>
      <c r="H313" s="5" t="str">
        <v>已出签</v>
      </c>
      <c r="I313" s="34">
        <v>594</v>
      </c>
      <c r="K313" s="56"/>
      <c r="L313" s="34">
        <v>300</v>
      </c>
      <c r="M313" s="34">
        <v>714</v>
      </c>
      <c r="N313" s="62" t="str">
        <v>快递费18+签证中心服务费696</v>
      </c>
      <c r="P313" s="34">
        <v>714</v>
      </c>
      <c r="R313" s="2">
        <f>M313*1.06</f>
      </c>
      <c r="S313" s="2">
        <f>I313+L313+R313</f>
      </c>
      <c r="T313" s="2">
        <f>I313+(L313+R313)*1.06</f>
      </c>
      <c r="U313" s="2">
        <f>(R313+L313)*0.06</f>
      </c>
      <c r="V313" s="2">
        <f>T313-U313</f>
      </c>
      <c r="W313" s="1">
        <f>I313</f>
      </c>
      <c r="X313" s="2">
        <f>(R313+L313)*1.06</f>
      </c>
      <c r="Y313" s="2">
        <f>P313</f>
      </c>
      <c r="Z313" s="5">
        <v>60</v>
      </c>
      <c r="AA313" s="2">
        <f>(L313+R313)-Y313-Z313</f>
      </c>
      <c r="AB313" s="2">
        <f>AA313/2</f>
      </c>
      <c r="AC313" s="2">
        <f>AA313/2</f>
      </c>
    </row>
    <row r="314">
      <c r="A314" s="1">
        <v>312</v>
      </c>
      <c r="B314" s="35" t="str">
        <v>上海加急号</v>
      </c>
      <c r="C314" s="55"/>
      <c r="D314" s="5" t="str">
        <v>中国</v>
      </c>
      <c r="E314" s="5" t="str">
        <v>上海</v>
      </c>
      <c r="F314" s="5" t="str">
        <v>西班牙</v>
      </c>
      <c r="G314" s="5" t="str">
        <v>商务</v>
      </c>
      <c r="H314" s="5" t="str">
        <v>已预约</v>
      </c>
      <c r="I314" s="34">
        <v>0</v>
      </c>
      <c r="K314" s="35"/>
      <c r="L314" s="5">
        <v>0</v>
      </c>
      <c r="M314" s="34">
        <v>4100</v>
      </c>
      <c r="N314" s="5" t="str">
        <v>上海西班牙加急号</v>
      </c>
      <c r="P314" s="34">
        <v>3300</v>
      </c>
      <c r="R314" s="2">
        <f>M314*1.06</f>
      </c>
      <c r="S314" s="2">
        <f>I314+L314+R314</f>
      </c>
      <c r="T314" s="2">
        <f>I314+(L314+R314)*1.06</f>
      </c>
      <c r="U314" s="2">
        <f>(R314+L314)*0.06</f>
      </c>
      <c r="V314" s="2">
        <f>T314-U314</f>
      </c>
      <c r="W314" s="1">
        <f>I314</f>
      </c>
      <c r="X314" s="2">
        <f>(R314+L314)*1.06</f>
      </c>
      <c r="Y314" s="2">
        <f>P314</f>
      </c>
      <c r="Z314" s="5">
        <v>0</v>
      </c>
      <c r="AA314" s="2">
        <f>(L314+R314)-Y314-Z314</f>
      </c>
      <c r="AB314" s="2">
        <f>AA314/2</f>
      </c>
      <c r="AC314" s="2">
        <f>AA314/2</f>
      </c>
    </row>
    <row r="315">
      <c r="A315" s="1">
        <v>313</v>
      </c>
      <c r="B315" s="60" t="str">
        <v>孙元国</v>
      </c>
      <c r="C315" s="55" t="str">
        <v>TV1N1623158069844160512</v>
      </c>
      <c r="D315" s="5" t="str">
        <v>中国</v>
      </c>
      <c r="E315" s="5" t="str">
        <v>杭州</v>
      </c>
      <c r="F315" s="5" t="str">
        <v>英国</v>
      </c>
      <c r="G315" s="5" t="str">
        <v>商务</v>
      </c>
      <c r="H315" s="5" t="str">
        <v>已预约</v>
      </c>
      <c r="I315" s="34">
        <v>858</v>
      </c>
      <c r="L315" s="5">
        <v>400</v>
      </c>
      <c r="M315" s="34">
        <v>8199</v>
      </c>
      <c r="N315" s="5" t="str">
        <v>杭州24小时</v>
      </c>
      <c r="P315" s="5">
        <v>8199</v>
      </c>
      <c r="R315" s="2">
        <f>M315*1.06</f>
      </c>
      <c r="S315" s="2">
        <f>I315+L315+R315</f>
      </c>
      <c r="T315" s="2">
        <f>I315+(L315+R315)*1.06</f>
      </c>
      <c r="U315" s="2">
        <f>(R315+L315)*0.06</f>
      </c>
      <c r="V315" s="2">
        <f>T315-U315</f>
      </c>
      <c r="W315" s="1">
        <f>I315</f>
      </c>
      <c r="X315" s="2">
        <f>(R315+L315)*1.06</f>
      </c>
      <c r="Y315" s="2">
        <f>P315</f>
      </c>
      <c r="Z315" s="34">
        <v>60</v>
      </c>
      <c r="AA315" s="2">
        <f>(L315+R315)-Y315-Z315</f>
      </c>
      <c r="AB315" s="2">
        <f>AA315/2</f>
      </c>
      <c r="AC315" s="2">
        <f>AA315/2</f>
      </c>
    </row>
    <row r="316">
      <c r="A316" s="1">
        <v>314</v>
      </c>
      <c r="B316" s="60" t="str">
        <v>邓太林</v>
      </c>
      <c r="C316" s="55" t="str">
        <v>TV1N1623241729708593152</v>
      </c>
      <c r="D316" s="5" t="str">
        <v>中国</v>
      </c>
      <c r="E316" s="5" t="str">
        <v>广州</v>
      </c>
      <c r="F316" s="5" t="str">
        <v>英国</v>
      </c>
      <c r="G316" s="5" t="str">
        <v>商务</v>
      </c>
      <c r="H316" s="5" t="str">
        <v>已预约</v>
      </c>
      <c r="I316" s="34">
        <v>850</v>
      </c>
      <c r="L316" s="5">
        <v>400</v>
      </c>
      <c r="M316" s="34">
        <v>8214</v>
      </c>
      <c r="N316" s="5" t="str">
        <v>广州24加急+邮寄</v>
      </c>
      <c r="P316" s="5">
        <v>8214</v>
      </c>
      <c r="R316" s="2">
        <f>M316*1.06</f>
      </c>
      <c r="S316" s="2">
        <f>I316+L316+R316</f>
      </c>
      <c r="T316" s="2">
        <f>I316+(L316+R316)*1.06</f>
      </c>
      <c r="U316" s="2">
        <f>(R316+L316)*0.06</f>
      </c>
      <c r="V316" s="2">
        <f>T316-U316</f>
      </c>
      <c r="W316" s="1">
        <f>I316</f>
      </c>
      <c r="X316" s="2">
        <f>(R316+L316)*1.06</f>
      </c>
      <c r="Y316" s="2">
        <f>P316</f>
      </c>
      <c r="Z316" s="34">
        <v>60</v>
      </c>
      <c r="AA316" s="2">
        <f>(L316+R316)-Y316-Z316</f>
      </c>
      <c r="AB316" s="2">
        <f>AA316/2</f>
      </c>
      <c r="AC316" s="2">
        <f>AA316/2</f>
      </c>
    </row>
    <row r="317">
      <c r="A317" s="1">
        <v>315</v>
      </c>
      <c r="B317" s="60" t="str">
        <v>刘若一</v>
      </c>
      <c r="C317" s="55" t="str">
        <v>TV1N1625121225617494016</v>
      </c>
      <c r="D317" s="5" t="str">
        <v>中国</v>
      </c>
      <c r="E317" s="5" t="str">
        <v>广州</v>
      </c>
      <c r="F317" s="5" t="str">
        <v>英国</v>
      </c>
      <c r="G317" s="5" t="str">
        <v>商务</v>
      </c>
      <c r="H317" s="5" t="str">
        <v>已预约</v>
      </c>
      <c r="I317" s="34">
        <v>858</v>
      </c>
      <c r="L317" s="5">
        <v>400</v>
      </c>
      <c r="M317" s="34">
        <v>2236</v>
      </c>
      <c r="N317" s="5" t="str">
        <v>广州5工+邮寄</v>
      </c>
      <c r="P317" s="5">
        <v>2236</v>
      </c>
      <c r="R317" s="2">
        <f>M317*1.06</f>
      </c>
      <c r="S317" s="2">
        <f>I317+L317+R317</f>
      </c>
      <c r="T317" s="2">
        <f>I317+(L317+R317)*1.06</f>
      </c>
      <c r="U317" s="2">
        <f>(R317+L317)*0.06</f>
      </c>
      <c r="V317" s="2">
        <f>T317-U317</f>
      </c>
      <c r="W317" s="1">
        <f>I317</f>
      </c>
      <c r="X317" s="2">
        <f>(R317+L317)*1.06</f>
      </c>
      <c r="Y317" s="2">
        <f>P317</f>
      </c>
      <c r="Z317" s="34">
        <v>60</v>
      </c>
      <c r="AA317" s="2">
        <f>(L317+R317)-Y317-Z317</f>
      </c>
      <c r="AB317" s="2">
        <f>AA317/2</f>
      </c>
      <c r="AC317" s="2">
        <f>AA317/2</f>
      </c>
    </row>
    <row r="318">
      <c r="A318" s="1">
        <v>316</v>
      </c>
      <c r="B318" s="35" t="str">
        <v>曹戈瑾</v>
      </c>
      <c r="C318" s="55" t="str">
        <v>TV1N1622516080006062080</v>
      </c>
      <c r="D318" s="5" t="str">
        <v>中国</v>
      </c>
      <c r="E318" s="5" t="str">
        <v>北京</v>
      </c>
      <c r="F318" s="5" t="str">
        <v>英国</v>
      </c>
      <c r="G318" s="5" t="str">
        <v>商务</v>
      </c>
      <c r="H318" s="5" t="str">
        <v>已预约</v>
      </c>
      <c r="I318" s="34">
        <v>858</v>
      </c>
      <c r="L318" s="5">
        <v>400</v>
      </c>
      <c r="M318" s="34">
        <v>449</v>
      </c>
      <c r="N318" s="5" t="str">
        <v>贵宾号</v>
      </c>
      <c r="P318" s="5">
        <v>449</v>
      </c>
      <c r="R318" s="2">
        <f>M318*1.06</f>
      </c>
      <c r="S318" s="2">
        <f>I318+L318+R318</f>
      </c>
      <c r="T318" s="2">
        <f>I318+(L318+R318)*1.06</f>
      </c>
      <c r="U318" s="2">
        <f>(R318+L318)*0.06</f>
      </c>
      <c r="V318" s="2">
        <f>T318-U318</f>
      </c>
      <c r="W318" s="1">
        <f>I318</f>
      </c>
      <c r="X318" s="2">
        <f>(R318+L318)*1.06</f>
      </c>
      <c r="Y318" s="2">
        <f>P318</f>
      </c>
      <c r="Z318" s="34">
        <v>60</v>
      </c>
      <c r="AA318" s="2">
        <f>(L318+R318)-Y318-Z318</f>
      </c>
      <c r="AB318" s="2">
        <f>AA318/2</f>
      </c>
      <c r="AC318" s="2">
        <f>AA318/2</f>
      </c>
    </row>
    <row r="319">
      <c r="A319" s="1">
        <v>317</v>
      </c>
      <c r="B319" s="60" t="str">
        <v>孙琳</v>
      </c>
      <c r="C319" s="55" t="str">
        <v>TV1N1621137550810591232</v>
      </c>
      <c r="D319" s="5" t="str">
        <v>中国</v>
      </c>
      <c r="E319" s="5" t="str">
        <v>北京</v>
      </c>
      <c r="F319" s="5" t="str">
        <v>英国</v>
      </c>
      <c r="G319" s="5" t="str">
        <v>商务</v>
      </c>
      <c r="H319" s="5" t="str">
        <v>已预约</v>
      </c>
      <c r="I319" s="34">
        <v>858</v>
      </c>
      <c r="L319" s="5">
        <v>400</v>
      </c>
      <c r="M319" s="34">
        <v>92</v>
      </c>
      <c r="N319" s="5" t="str">
        <v>邮寄</v>
      </c>
      <c r="P319" s="5">
        <v>92</v>
      </c>
      <c r="R319" s="2">
        <f>M319*1.06</f>
      </c>
      <c r="S319" s="2">
        <f>I319+L319+R319</f>
      </c>
      <c r="T319" s="2">
        <f>I319+(L319+R319)*1.06</f>
      </c>
      <c r="U319" s="2">
        <f>(R319+L319)*0.06</f>
      </c>
      <c r="V319" s="2">
        <f>T319-U319</f>
      </c>
      <c r="W319" s="1">
        <f>I319</f>
      </c>
      <c r="X319" s="2">
        <f>(R319+L319)*1.06</f>
      </c>
      <c r="Y319" s="2">
        <f>P319</f>
      </c>
      <c r="Z319" s="34">
        <v>60</v>
      </c>
      <c r="AA319" s="2">
        <f>(L319+R319)-Y319-Z319</f>
      </c>
      <c r="AB319" s="2">
        <f>AA319/2</f>
      </c>
      <c r="AC319" s="2">
        <f>AA319/2</f>
      </c>
    </row>
    <row r="320">
      <c r="A320" s="1">
        <v>318</v>
      </c>
      <c r="B320" s="35" t="str">
        <v>曹志玲</v>
      </c>
      <c r="C320" s="55"/>
      <c r="D320" s="5" t="str">
        <v>中国</v>
      </c>
      <c r="E320" s="5" t="str">
        <v>北京</v>
      </c>
      <c r="F320" s="5" t="str">
        <v>翻译</v>
      </c>
      <c r="G320" s="5" t="str">
        <v>商务</v>
      </c>
      <c r="H320" s="5" t="str">
        <v>已完成</v>
      </c>
      <c r="I320" s="34">
        <v>0</v>
      </c>
      <c r="L320" s="34">
        <v>0</v>
      </c>
      <c r="M320" s="34">
        <v>150</v>
      </c>
      <c r="N320" s="5" t="str">
        <v>翻译</v>
      </c>
      <c r="P320" s="34">
        <v>100</v>
      </c>
      <c r="R320" s="2">
        <f>M320*1.06</f>
      </c>
      <c r="S320" s="2">
        <f>I320+L320+R320</f>
      </c>
      <c r="T320" s="2">
        <f>I320+(L320+R320)*1.06</f>
      </c>
      <c r="U320" s="2">
        <f>(R320+L320)*0.06</f>
      </c>
      <c r="V320" s="2">
        <f>T320-U320</f>
      </c>
      <c r="W320" s="1">
        <f>I320</f>
      </c>
      <c r="X320" s="2">
        <f>(R320+L320)*1.06</f>
      </c>
      <c r="Y320" s="2">
        <f>P320</f>
      </c>
      <c r="Z320" s="34">
        <v>0</v>
      </c>
      <c r="AA320" s="2">
        <f>(L320+R320)-Y320-Z320</f>
      </c>
      <c r="AB320" s="2">
        <f>AA320/2</f>
      </c>
      <c r="AC320" s="2">
        <f>AA320/2</f>
      </c>
    </row>
    <row r="321">
      <c r="A321" s="1">
        <v>319</v>
      </c>
      <c r="B321" s="60" t="str">
        <v>宋娟</v>
      </c>
      <c r="C321" s="55" t="str">
        <v>TV1N1621491656221802496</v>
      </c>
      <c r="D321" s="5" t="str">
        <v>中国</v>
      </c>
      <c r="E321" s="5" t="str">
        <v>北京</v>
      </c>
      <c r="F321" s="5" t="str">
        <v>英国</v>
      </c>
      <c r="G321" s="5" t="str">
        <v>商务</v>
      </c>
      <c r="H321" s="5" t="str">
        <v>已预约</v>
      </c>
      <c r="I321" s="34">
        <v>858</v>
      </c>
      <c r="L321" s="5">
        <v>400</v>
      </c>
      <c r="M321" s="34">
        <v>667</v>
      </c>
      <c r="N321" s="5" t="str">
        <v>借护照+邮寄</v>
      </c>
      <c r="P321" s="5">
        <v>667</v>
      </c>
      <c r="R321" s="2">
        <f>M321*1.06</f>
      </c>
      <c r="S321" s="2">
        <f>I321+L321+R321</f>
      </c>
      <c r="T321" s="2">
        <f>I321+(L321+R321)*1.06</f>
      </c>
      <c r="U321" s="2">
        <f>(R321+L321)*0.06</f>
      </c>
      <c r="V321" s="2">
        <f>T321-U321</f>
      </c>
      <c r="W321" s="1">
        <f>I321</f>
      </c>
      <c r="X321" s="2">
        <f>(R321+L321)*1.06</f>
      </c>
      <c r="Y321" s="2">
        <f>P321</f>
      </c>
      <c r="Z321" s="34">
        <v>60</v>
      </c>
      <c r="AA321" s="2">
        <f>(L321+R321)-Y321-Z321</f>
      </c>
      <c r="AB321" s="2">
        <f>AA321/2</f>
      </c>
      <c r="AC321" s="2">
        <f>AA321/2</f>
      </c>
    </row>
    <row r="322">
      <c r="A322" s="1">
        <v>320</v>
      </c>
      <c r="B322" s="60" t="str">
        <v>余溢</v>
      </c>
      <c r="C322" s="55" t="str">
        <v>TV1N1623913305424842752</v>
      </c>
      <c r="D322" s="5" t="str">
        <v>中国</v>
      </c>
      <c r="E322" s="5" t="str">
        <v>上海</v>
      </c>
      <c r="F322" s="5" t="str">
        <v>英国</v>
      </c>
      <c r="G322" s="5" t="str">
        <v>商务</v>
      </c>
      <c r="H322" s="5" t="str">
        <v>已预约</v>
      </c>
      <c r="I322" s="34">
        <v>858</v>
      </c>
      <c r="L322" s="5">
        <v>400</v>
      </c>
      <c r="M322" s="34">
        <v>8648</v>
      </c>
      <c r="N322" s="5" t="str">
        <v>上海24小时</v>
      </c>
      <c r="P322" s="5">
        <v>8648</v>
      </c>
      <c r="R322" s="2">
        <f>M322*1.06</f>
      </c>
      <c r="S322" s="2">
        <f>I322+L322+R322</f>
      </c>
      <c r="T322" s="2">
        <f>I322+(L322+R322)*1.06</f>
      </c>
      <c r="U322" s="2">
        <f>(R322+L322)*0.06</f>
      </c>
      <c r="V322" s="2">
        <f>T322-U322</f>
      </c>
      <c r="W322" s="1">
        <f>I322</f>
      </c>
      <c r="X322" s="2">
        <f>(R322+L322)*1.06</f>
      </c>
      <c r="Y322" s="2">
        <f>P322</f>
      </c>
      <c r="Z322" s="34">
        <v>60</v>
      </c>
      <c r="AA322" s="2">
        <f>(L322+R322)-Y322-Z322</f>
      </c>
      <c r="AB322" s="2">
        <f>AA322/2</f>
      </c>
      <c r="AC322" s="2">
        <f>AA322/2</f>
      </c>
    </row>
    <row r="323">
      <c r="A323" s="1">
        <v>321</v>
      </c>
      <c r="B323" s="60" t="str">
        <v>王小宇（二签）</v>
      </c>
      <c r="C323" s="55" t="str">
        <v>TV1N1623154348653273088</v>
      </c>
      <c r="D323" s="5" t="str">
        <v>中国</v>
      </c>
      <c r="E323" s="5" t="str">
        <v>北京</v>
      </c>
      <c r="F323" s="5" t="str">
        <v>英国</v>
      </c>
      <c r="G323" s="5" t="str">
        <v>商务</v>
      </c>
      <c r="H323" s="5" t="str">
        <v>已预约</v>
      </c>
      <c r="I323" s="34">
        <v>850</v>
      </c>
      <c r="L323" s="5">
        <v>400</v>
      </c>
      <c r="M323" s="34">
        <v>2124</v>
      </c>
      <c r="N323" s="5" t="str">
        <v>5工加急</v>
      </c>
      <c r="P323" s="5">
        <v>2124</v>
      </c>
      <c r="R323" s="2">
        <f>M323*1.06</f>
      </c>
      <c r="S323" s="2">
        <f>I323+L323+R323</f>
      </c>
      <c r="T323" s="2">
        <f>I323+(L323+R323)*1.06</f>
      </c>
      <c r="U323" s="2">
        <f>(R323+L323)*0.06</f>
      </c>
      <c r="V323" s="2">
        <f>T323-U323</f>
      </c>
      <c r="W323" s="1">
        <f>I323</f>
      </c>
      <c r="X323" s="2">
        <f>(R323+L323)*1.06</f>
      </c>
      <c r="Y323" s="2">
        <f>P323</f>
      </c>
      <c r="Z323" s="34">
        <v>60</v>
      </c>
      <c r="AA323" s="2">
        <f>(L323+R323)-Y323-Z323</f>
      </c>
      <c r="AB323" s="2">
        <f>AA323/2</f>
      </c>
      <c r="AC323" s="2">
        <f>AA323/2</f>
      </c>
    </row>
    <row r="324">
      <c r="A324" s="1">
        <v>322</v>
      </c>
      <c r="B324" s="60" t="str">
        <v>王帆</v>
      </c>
      <c r="C324" s="55" t="str">
        <v>TV1N1625057511929356288</v>
      </c>
      <c r="D324" s="5" t="str">
        <v>中国</v>
      </c>
      <c r="E324" s="5" t="str">
        <v>北京</v>
      </c>
      <c r="F324" s="5" t="str">
        <v>英国</v>
      </c>
      <c r="G324" s="5" t="str">
        <v>商务</v>
      </c>
      <c r="H324" s="5" t="str">
        <v>已预约</v>
      </c>
      <c r="I324" s="34">
        <v>858</v>
      </c>
      <c r="L324" s="5">
        <v>400</v>
      </c>
      <c r="M324" s="34">
        <v>8199</v>
      </c>
      <c r="N324" s="5" t="str">
        <v>北京24小时</v>
      </c>
      <c r="P324" s="5">
        <v>8199</v>
      </c>
      <c r="R324" s="2">
        <f>M324*1.06</f>
      </c>
      <c r="S324" s="2">
        <f>I324+L324+R324</f>
      </c>
      <c r="T324" s="2">
        <f>I324+(L324+R324)*1.06</f>
      </c>
      <c r="U324" s="2">
        <f>(R324+L324)*0.06</f>
      </c>
      <c r="V324" s="2">
        <f>T324-U324</f>
      </c>
      <c r="W324" s="1">
        <f>I324</f>
      </c>
      <c r="X324" s="2">
        <f>(R324+L324)*1.06</f>
      </c>
      <c r="Y324" s="2">
        <f>P324</f>
      </c>
      <c r="Z324" s="34">
        <v>60</v>
      </c>
      <c r="AA324" s="2">
        <f>(L324+R324)-Y324-Z324</f>
      </c>
      <c r="AB324" s="2">
        <f>AA324/2</f>
      </c>
      <c r="AC324" s="2">
        <f>AA324/2</f>
      </c>
    </row>
    <row r="325">
      <c r="A325" s="1">
        <v>323</v>
      </c>
      <c r="B325" s="60" t="str">
        <v>李锦凌</v>
      </c>
      <c r="C325" s="55" t="str">
        <v>TV1N1625475181451489280</v>
      </c>
      <c r="D325" s="5" t="str">
        <v>中国</v>
      </c>
      <c r="E325" s="5" t="str">
        <v>北京</v>
      </c>
      <c r="F325" s="5" t="str">
        <v>英国</v>
      </c>
      <c r="G325" s="5" t="str">
        <v>商务</v>
      </c>
      <c r="H325" s="5" t="str">
        <v>已预约</v>
      </c>
      <c r="I325" s="34">
        <v>858</v>
      </c>
      <c r="L325" s="5">
        <v>400</v>
      </c>
      <c r="M325" s="34">
        <v>2144</v>
      </c>
      <c r="N325" s="5" t="str">
        <v>北京5工</v>
      </c>
      <c r="P325" s="5">
        <v>2144</v>
      </c>
      <c r="R325" s="2">
        <f>M325*1.06</f>
      </c>
      <c r="S325" s="2">
        <f>I325+L325+R325</f>
      </c>
      <c r="T325" s="2">
        <f>I325+(L325+R325)*1.06</f>
      </c>
      <c r="U325" s="2">
        <f>(R325+L325)*0.06</f>
      </c>
      <c r="V325" s="2">
        <f>T325-U325</f>
      </c>
      <c r="W325" s="1">
        <f>I325</f>
      </c>
      <c r="X325" s="2">
        <f>(R325+L325)*1.06</f>
      </c>
      <c r="Y325" s="2">
        <f>P325</f>
      </c>
      <c r="Z325" s="34">
        <v>60</v>
      </c>
      <c r="AA325" s="2">
        <f>(L325+R325)-Y325-Z325</f>
      </c>
      <c r="AB325" s="2">
        <f>AA325/2</f>
      </c>
      <c r="AC325" s="2">
        <f>AA325/2</f>
      </c>
    </row>
    <row r="326">
      <c r="A326" s="1">
        <v>324</v>
      </c>
      <c r="B326" s="35" t="str">
        <v>韩丽萍</v>
      </c>
      <c r="C326" s="55" t="str">
        <v>TV1N1623312192677797888</v>
      </c>
      <c r="D326" s="5" t="str">
        <v>中国</v>
      </c>
      <c r="E326" s="5" t="str">
        <v>北京</v>
      </c>
      <c r="F326" s="5" t="str">
        <v>美国</v>
      </c>
      <c r="G326" s="5" t="str">
        <v>商务</v>
      </c>
      <c r="H326" s="5" t="str">
        <v>已预约</v>
      </c>
      <c r="I326" s="34">
        <v>1120</v>
      </c>
      <c r="K326" s="35"/>
      <c r="L326" s="34">
        <v>300</v>
      </c>
      <c r="M326" s="34">
        <v>0</v>
      </c>
      <c r="N326" s="5"/>
      <c r="P326" s="34">
        <v>0</v>
      </c>
      <c r="R326" s="2">
        <f>M326*1.06</f>
      </c>
      <c r="S326" s="2">
        <f>I326+L326+R326</f>
      </c>
      <c r="T326" s="2">
        <f>I326+(L326+R326)*1.06</f>
      </c>
      <c r="U326" s="2">
        <f>(R326+L326)*0.06</f>
      </c>
      <c r="V326" s="2">
        <f>T326-U326</f>
      </c>
      <c r="W326" s="1">
        <f>I326</f>
      </c>
      <c r="X326" s="2">
        <f>(R326+L326)*1.06</f>
      </c>
      <c r="Y326" s="2">
        <f>P326</f>
      </c>
      <c r="Z326" s="34">
        <v>60</v>
      </c>
      <c r="AA326" s="2">
        <f>(L326+R326)-Y326-Z326</f>
      </c>
      <c r="AB326" s="2">
        <f>AA326/2</f>
      </c>
      <c r="AC326" s="2">
        <f>AA326/2</f>
      </c>
    </row>
    <row r="327">
      <c r="A327" s="1">
        <v>325</v>
      </c>
      <c r="B327" s="35" t="str">
        <v>林杰</v>
      </c>
      <c r="C327" s="55" t="str">
        <v>TV1N1622797308143730688</v>
      </c>
      <c r="D327" s="5" t="str">
        <v>中国</v>
      </c>
      <c r="E327" s="5" t="str">
        <v>北京</v>
      </c>
      <c r="F327" s="5" t="str">
        <v>美国</v>
      </c>
      <c r="G327" s="5" t="str">
        <v>商务</v>
      </c>
      <c r="H327" s="5" t="str">
        <v>已预约</v>
      </c>
      <c r="I327" s="34">
        <v>1120</v>
      </c>
      <c r="L327" s="34">
        <v>300</v>
      </c>
      <c r="M327" s="34">
        <v>0</v>
      </c>
      <c r="N327" s="5"/>
      <c r="P327" s="34">
        <v>0</v>
      </c>
      <c r="R327" s="2">
        <f>M327*1.06</f>
      </c>
      <c r="S327" s="2">
        <f>I327+L327+R327</f>
      </c>
      <c r="T327" s="2">
        <f>I327+(L327+R327)*1.06</f>
      </c>
      <c r="U327" s="2">
        <f>(R327+L327)*0.06</f>
      </c>
      <c r="V327" s="2">
        <f>T327-U327</f>
      </c>
      <c r="W327" s="1">
        <f>I327</f>
      </c>
      <c r="X327" s="2">
        <f>(R327+L327)*1.06</f>
      </c>
      <c r="Y327" s="2">
        <f>P327</f>
      </c>
      <c r="Z327" s="34">
        <v>60</v>
      </c>
      <c r="AA327" s="2">
        <f>(L327+R327)-Y327-Z327</f>
      </c>
      <c r="AB327" s="2">
        <f>AA327/2</f>
      </c>
      <c r="AC327" s="2">
        <f>AA327/2</f>
      </c>
    </row>
    <row r="328">
      <c r="A328" s="1">
        <v>326</v>
      </c>
      <c r="B328" s="35" t="str">
        <v>文涛</v>
      </c>
      <c r="C328" s="55" t="str">
        <v>TV1N1620717463213387776</v>
      </c>
      <c r="D328" s="5" t="str">
        <v>中国</v>
      </c>
      <c r="E328" s="5" t="str">
        <v>北京</v>
      </c>
      <c r="F328" s="5" t="str">
        <v>美国</v>
      </c>
      <c r="G328" s="5" t="str">
        <v>商务</v>
      </c>
      <c r="H328" s="5" t="str">
        <v>已预约</v>
      </c>
      <c r="I328" s="34">
        <v>1120</v>
      </c>
      <c r="L328" s="34">
        <v>300</v>
      </c>
      <c r="M328" s="34">
        <v>0</v>
      </c>
      <c r="N328" s="5"/>
      <c r="P328" s="34">
        <v>0</v>
      </c>
      <c r="R328" s="2">
        <f>M328*1.06</f>
      </c>
      <c r="S328" s="2">
        <f>I328+L328+R328</f>
      </c>
      <c r="T328" s="2">
        <f>I328+(L328+R328)*1.06</f>
      </c>
      <c r="U328" s="2">
        <f>(R328+L328)*0.06</f>
      </c>
      <c r="V328" s="2">
        <f>T328-U328</f>
      </c>
      <c r="W328" s="1">
        <f>I328</f>
      </c>
      <c r="X328" s="2">
        <f>(R328+L328)*1.06</f>
      </c>
      <c r="Y328" s="2">
        <f>P328</f>
      </c>
      <c r="Z328" s="34">
        <v>60</v>
      </c>
      <c r="AA328" s="2">
        <f>(L328+R328)-Y328-Z328</f>
      </c>
      <c r="AB328" s="2">
        <f>AA328/2</f>
      </c>
      <c r="AC328" s="2">
        <f>AA328/2</f>
      </c>
    </row>
    <row r="329">
      <c r="A329" s="1">
        <v>327</v>
      </c>
      <c r="B329" s="35" t="str">
        <v>张恒</v>
      </c>
      <c r="C329" s="55" t="str">
        <v>TV1N1622917309496274944</v>
      </c>
      <c r="D329" s="5" t="str">
        <v>中国</v>
      </c>
      <c r="E329" s="5" t="str">
        <v>北京</v>
      </c>
      <c r="F329" s="5" t="str">
        <v>美国</v>
      </c>
      <c r="G329" s="5" t="str">
        <v>商务</v>
      </c>
      <c r="H329" s="5" t="str">
        <v>已预约</v>
      </c>
      <c r="I329" s="34">
        <v>1120</v>
      </c>
      <c r="L329" s="34">
        <v>300</v>
      </c>
      <c r="M329" s="34">
        <v>0</v>
      </c>
      <c r="N329" s="5"/>
      <c r="P329" s="34">
        <v>0</v>
      </c>
      <c r="R329" s="2">
        <f>M329*1.06</f>
      </c>
      <c r="S329" s="2">
        <f>I329+L329+R329</f>
      </c>
      <c r="T329" s="2">
        <f>I329+(L329+R329)*1.06</f>
      </c>
      <c r="U329" s="2">
        <f>(R329+L329)*0.06</f>
      </c>
      <c r="V329" s="2">
        <f>T329-U329</f>
      </c>
      <c r="W329" s="1">
        <f>I329</f>
      </c>
      <c r="X329" s="2">
        <f>(R329+L329)*1.06</f>
      </c>
      <c r="Y329" s="2">
        <f>P329</f>
      </c>
      <c r="Z329" s="34">
        <v>60</v>
      </c>
      <c r="AA329" s="2">
        <f>(L329+R329)-Y329-Z329</f>
      </c>
      <c r="AB329" s="2">
        <f>AA329/2</f>
      </c>
      <c r="AC329" s="2">
        <f>AA329/2</f>
      </c>
    </row>
    <row r="330">
      <c r="A330" s="1">
        <v>328</v>
      </c>
      <c r="B330" s="35" t="str">
        <v>黄旭阳</v>
      </c>
      <c r="C330" s="55" t="str">
        <v>V1N1620722586228637696</v>
      </c>
      <c r="D330" s="5" t="str">
        <v>中国</v>
      </c>
      <c r="E330" s="5" t="str">
        <v>北京</v>
      </c>
      <c r="F330" s="5" t="str">
        <v>美国</v>
      </c>
      <c r="G330" s="5" t="str">
        <v>商务</v>
      </c>
      <c r="H330" s="5" t="str">
        <v>已预约</v>
      </c>
      <c r="I330" s="34">
        <v>1120</v>
      </c>
      <c r="L330" s="34">
        <v>300</v>
      </c>
      <c r="M330" s="34">
        <v>0</v>
      </c>
      <c r="N330" s="5"/>
      <c r="P330" s="34">
        <v>0</v>
      </c>
      <c r="R330" s="2">
        <f>M330*1.06</f>
      </c>
      <c r="S330" s="2">
        <f>I330+L330+R330</f>
      </c>
      <c r="T330" s="2">
        <f>I330+(L330+R330)*1.06</f>
      </c>
      <c r="U330" s="2">
        <f>(R330+L330)*0.06</f>
      </c>
      <c r="V330" s="2">
        <f>T330-U330</f>
      </c>
      <c r="W330" s="1">
        <f>I330</f>
      </c>
      <c r="X330" s="2">
        <f>(R330+L330)*1.06</f>
      </c>
      <c r="Y330" s="2">
        <f>P330</f>
      </c>
      <c r="Z330" s="34">
        <v>60</v>
      </c>
      <c r="AA330" s="2">
        <f>(L330+R330)-Y330-Z330</f>
      </c>
      <c r="AB330" s="2">
        <f>AA330/2</f>
      </c>
      <c r="AC330" s="2">
        <f>AA330/2</f>
      </c>
    </row>
    <row r="331">
      <c r="A331" s="1">
        <v>329</v>
      </c>
      <c r="B331" s="35" t="str">
        <v>施琦</v>
      </c>
      <c r="C331" s="55" t="str">
        <v>TV1N1622504222201020416</v>
      </c>
      <c r="D331" s="5" t="str">
        <v>中国</v>
      </c>
      <c r="E331" s="5" t="str">
        <v>北京</v>
      </c>
      <c r="F331" s="5" t="str">
        <v>美国</v>
      </c>
      <c r="G331" s="5" t="str">
        <v>商务</v>
      </c>
      <c r="H331" s="5" t="str">
        <v>已预约</v>
      </c>
      <c r="I331" s="34">
        <v>1120</v>
      </c>
      <c r="L331" s="34">
        <v>300</v>
      </c>
      <c r="M331" s="34">
        <v>0</v>
      </c>
      <c r="N331" s="5"/>
      <c r="P331" s="34">
        <v>0</v>
      </c>
      <c r="R331" s="2">
        <f>M331*1.06</f>
      </c>
      <c r="S331" s="2">
        <f>I331+L331+R331</f>
      </c>
      <c r="T331" s="2">
        <f>I331+(L331+R331)*1.06</f>
      </c>
      <c r="U331" s="2">
        <f>(R331+L331)*0.06</f>
      </c>
      <c r="V331" s="2">
        <f>T331-U331</f>
      </c>
      <c r="W331" s="1">
        <f>I331</f>
      </c>
      <c r="X331" s="2">
        <f>(R331+L331)*1.06</f>
      </c>
      <c r="Y331" s="2">
        <f>P331</f>
      </c>
      <c r="Z331" s="34">
        <v>60</v>
      </c>
      <c r="AA331" s="2">
        <f>(L331+R331)-Y331-Z331</f>
      </c>
      <c r="AB331" s="2">
        <f>AA331/2</f>
      </c>
      <c r="AC331" s="2">
        <f>AA331/2</f>
      </c>
    </row>
    <row r="332">
      <c r="A332" s="1">
        <v>330</v>
      </c>
      <c r="B332" s="35" t="str">
        <v>刘欢</v>
      </c>
      <c r="C332" s="55" t="str">
        <v>TV1N1598530089497825280</v>
      </c>
      <c r="D332" s="5" t="str">
        <v>中国</v>
      </c>
      <c r="E332" s="5" t="str">
        <v>北京</v>
      </c>
      <c r="F332" s="35" t="str">
        <v>美国-EVUS</v>
      </c>
      <c r="G332" s="5" t="str">
        <v>商务</v>
      </c>
      <c r="H332" s="5" t="str">
        <v>已预约</v>
      </c>
      <c r="I332" s="34">
        <v>0</v>
      </c>
      <c r="L332" s="34">
        <v>100</v>
      </c>
      <c r="M332" s="34">
        <v>18</v>
      </c>
      <c r="N332" s="5" t="str">
        <v>快递费</v>
      </c>
      <c r="P332" s="34">
        <v>18</v>
      </c>
      <c r="R332" s="2">
        <f>M332*1.06</f>
      </c>
      <c r="S332" s="2">
        <f>I332+L332+R332</f>
      </c>
      <c r="T332" s="2">
        <f>I332+(L332+R332)*1.06</f>
      </c>
      <c r="U332" s="2">
        <f>(R332+L332)*0.06</f>
      </c>
      <c r="V332" s="2">
        <f>T332-U332</f>
      </c>
      <c r="W332" s="1">
        <f>I332</f>
      </c>
      <c r="X332" s="2">
        <f>(R332+L332)*1.06</f>
      </c>
      <c r="Y332" s="2">
        <f>P332</f>
      </c>
      <c r="Z332" s="34">
        <v>20</v>
      </c>
      <c r="AA332" s="2">
        <f>(L332+R332)-Y332-Z332</f>
      </c>
      <c r="AB332" s="2">
        <f>AA332/2</f>
      </c>
      <c r="AC332" s="2">
        <f>AA332/2</f>
      </c>
    </row>
    <row r="333">
      <c r="A333" s="1">
        <v>331</v>
      </c>
      <c r="B333" s="35" t="str">
        <v>王博仑</v>
      </c>
      <c r="C333" s="55" t="str">
        <v>TV1N1606224221930905600</v>
      </c>
      <c r="D333" s="5" t="str">
        <v>中国</v>
      </c>
      <c r="E333" s="5" t="str">
        <v>北京</v>
      </c>
      <c r="F333" s="35" t="str">
        <v>美国-EVUS</v>
      </c>
      <c r="G333" s="5" t="str">
        <v>商务</v>
      </c>
      <c r="H333" s="5" t="str">
        <v>已预约</v>
      </c>
      <c r="I333" s="34">
        <v>0</v>
      </c>
      <c r="L333" s="34">
        <v>100</v>
      </c>
      <c r="M333" s="34">
        <v>18</v>
      </c>
      <c r="N333" s="5" t="str">
        <v>快递费</v>
      </c>
      <c r="P333" s="34">
        <v>18</v>
      </c>
      <c r="R333" s="2">
        <f>M333*1.06</f>
      </c>
      <c r="S333" s="2">
        <f>I333+L333+R333</f>
      </c>
      <c r="T333" s="2">
        <f>I333+(L333+R333)*1.06</f>
      </c>
      <c r="U333" s="2">
        <f>(R333+L333)*0.06</f>
      </c>
      <c r="V333" s="2">
        <f>T333-U333</f>
      </c>
      <c r="W333" s="1">
        <f>I333</f>
      </c>
      <c r="X333" s="2">
        <f>(R333+L333)*1.06</f>
      </c>
      <c r="Y333" s="2">
        <f>P333</f>
      </c>
      <c r="Z333" s="34">
        <v>20</v>
      </c>
      <c r="AA333" s="2">
        <f>(L333+R333)-Y333-Z333</f>
      </c>
      <c r="AB333" s="2">
        <f>AA333/2</f>
      </c>
      <c r="AC333" s="2">
        <f>AA333/2</f>
      </c>
    </row>
    <row r="334">
      <c r="A334" s="1">
        <v>332</v>
      </c>
      <c r="B334" s="35" t="str">
        <v>李时挺</v>
      </c>
      <c r="C334" s="55" t="str">
        <v>TV1N1610119461968531456</v>
      </c>
      <c r="D334" s="5" t="str">
        <v>中国</v>
      </c>
      <c r="E334" s="5" t="str">
        <v>北京</v>
      </c>
      <c r="F334" s="35" t="str">
        <v>美国-EVUS</v>
      </c>
      <c r="G334" s="5" t="str">
        <v>商务</v>
      </c>
      <c r="H334" s="5" t="str">
        <v>已预约</v>
      </c>
      <c r="I334" s="34">
        <v>0</v>
      </c>
      <c r="L334" s="34">
        <v>100</v>
      </c>
      <c r="M334" s="34">
        <v>18</v>
      </c>
      <c r="N334" s="5" t="str">
        <v>快递费</v>
      </c>
      <c r="P334" s="34">
        <v>18</v>
      </c>
      <c r="R334" s="2">
        <f>M334*1.06</f>
      </c>
      <c r="S334" s="2">
        <f>I334+L334+R334</f>
      </c>
      <c r="T334" s="2">
        <f>I334+(L334+R334)*1.06</f>
      </c>
      <c r="U334" s="2">
        <f>(R334+L334)*0.06</f>
      </c>
      <c r="V334" s="2">
        <f>T334-U334</f>
      </c>
      <c r="W334" s="1">
        <f>I334</f>
      </c>
      <c r="X334" s="2">
        <f>(R334+L334)*1.06</f>
      </c>
      <c r="Y334" s="2">
        <f>P334</f>
      </c>
      <c r="Z334" s="34">
        <v>20</v>
      </c>
      <c r="AA334" s="2">
        <f>(L334+R334)-Y334-Z334</f>
      </c>
      <c r="AB334" s="2">
        <f>AA334/2</f>
      </c>
      <c r="AC334" s="2">
        <f>AA334/2</f>
      </c>
    </row>
    <row r="335">
      <c r="A335" s="1">
        <v>333</v>
      </c>
      <c r="B335" s="35" t="str">
        <v>杨凡</v>
      </c>
      <c r="C335" s="55" t="str">
        <v>TV1N1585558915179728896</v>
      </c>
      <c r="D335" s="5" t="str">
        <v>中国</v>
      </c>
      <c r="E335" s="5" t="str">
        <v>北京</v>
      </c>
      <c r="F335" s="35" t="str">
        <v>美国-EVUS</v>
      </c>
      <c r="G335" s="5" t="str">
        <v>商务</v>
      </c>
      <c r="H335" s="5" t="str">
        <v>已预约</v>
      </c>
      <c r="I335" s="34">
        <v>0</v>
      </c>
      <c r="L335" s="34">
        <v>100</v>
      </c>
      <c r="M335" s="34">
        <v>15</v>
      </c>
      <c r="N335" s="5" t="str">
        <v>快递费</v>
      </c>
      <c r="P335" s="34">
        <v>15</v>
      </c>
      <c r="R335" s="2">
        <f>M335*1.06</f>
      </c>
      <c r="S335" s="2">
        <f>I335+L335+R335</f>
      </c>
      <c r="T335" s="2">
        <f>I335+(L335+R335)*1.06</f>
      </c>
      <c r="U335" s="2">
        <f>(R335+L335)*0.06</f>
      </c>
      <c r="V335" s="2">
        <f>T335-U335</f>
      </c>
      <c r="W335" s="1">
        <f>I335</f>
      </c>
      <c r="X335" s="2">
        <f>(R335+L335)*1.06</f>
      </c>
      <c r="Y335" s="2">
        <f>P335</f>
      </c>
      <c r="Z335" s="34">
        <v>20</v>
      </c>
      <c r="AA335" s="2">
        <f>(L335+R335)-Y335-Z335</f>
      </c>
      <c r="AB335" s="2">
        <f>AA335/2</f>
      </c>
      <c r="AC335" s="2">
        <f>AA335/2</f>
      </c>
    </row>
    <row r="336">
      <c r="A336" s="1">
        <v>334</v>
      </c>
      <c r="B336" s="35" t="str">
        <v>张光刘</v>
      </c>
      <c r="C336" s="55" t="str">
        <v>TV1N1610504191163535360</v>
      </c>
      <c r="D336" s="5" t="str">
        <v>中国</v>
      </c>
      <c r="E336" s="5" t="str">
        <v>北京</v>
      </c>
      <c r="F336" s="35" t="str">
        <v>美国-EVUS</v>
      </c>
      <c r="G336" s="5" t="str">
        <v>商务</v>
      </c>
      <c r="H336" s="5" t="str">
        <v>已预约</v>
      </c>
      <c r="I336" s="34">
        <v>0</v>
      </c>
      <c r="L336" s="34">
        <v>100</v>
      </c>
      <c r="M336" s="34">
        <v>15</v>
      </c>
      <c r="N336" s="5" t="str">
        <v>快递费</v>
      </c>
      <c r="P336" s="34">
        <v>15</v>
      </c>
      <c r="R336" s="2">
        <f>M336*1.06</f>
      </c>
      <c r="S336" s="2">
        <f>I336+L336+R336</f>
      </c>
      <c r="T336" s="2">
        <f>I336+(L336+R336)*1.06</f>
      </c>
      <c r="U336" s="2">
        <f>(R336+L336)*0.06</f>
      </c>
      <c r="V336" s="2">
        <f>T336-U336</f>
      </c>
      <c r="W336" s="1">
        <f>I336</f>
      </c>
      <c r="X336" s="2">
        <f>(R336+L336)*1.06</f>
      </c>
      <c r="Y336" s="2">
        <f>P336</f>
      </c>
      <c r="Z336" s="34">
        <v>20</v>
      </c>
      <c r="AA336" s="2">
        <f>(L336+R336)-Y336-Z336</f>
      </c>
      <c r="AB336" s="2">
        <f>AA336/2</f>
      </c>
      <c r="AC336" s="2">
        <f>AA336/2</f>
      </c>
    </row>
    <row r="337">
      <c r="A337" s="1">
        <v>335</v>
      </c>
      <c r="B337" s="35" t="str">
        <v>李丹</v>
      </c>
      <c r="C337" s="55" t="str">
        <v>TV1N1585558915179728896</v>
      </c>
      <c r="D337" s="5" t="str">
        <v>中国</v>
      </c>
      <c r="E337" s="5" t="str">
        <v>北京</v>
      </c>
      <c r="F337" s="35" t="str">
        <v>美国-EVUS</v>
      </c>
      <c r="G337" s="5" t="str">
        <v>商务</v>
      </c>
      <c r="H337" s="5" t="str">
        <v>已预约</v>
      </c>
      <c r="I337" s="34">
        <v>0</v>
      </c>
      <c r="L337" s="34">
        <v>100</v>
      </c>
      <c r="M337" s="34">
        <v>18</v>
      </c>
      <c r="N337" s="5" t="str">
        <v>快递费</v>
      </c>
      <c r="P337" s="34">
        <v>18</v>
      </c>
      <c r="R337" s="2">
        <f>M337*1.06</f>
      </c>
      <c r="S337" s="2">
        <f>I337+L337+R337</f>
      </c>
      <c r="T337" s="2">
        <f>I337+(L337+R337)*1.06</f>
      </c>
      <c r="U337" s="2">
        <f>(R337+L337)*0.06</f>
      </c>
      <c r="V337" s="2">
        <f>T337-U337</f>
      </c>
      <c r="W337" s="1">
        <f>I337</f>
      </c>
      <c r="X337" s="2">
        <f>(R337+L337)*1.06</f>
      </c>
      <c r="Y337" s="2">
        <f>P337</f>
      </c>
      <c r="Z337" s="34">
        <v>20</v>
      </c>
      <c r="AA337" s="2">
        <f>(L337+R337)-Y337-Z337</f>
      </c>
      <c r="AB337" s="2">
        <f>AA337/2</f>
      </c>
      <c r="AC337" s="2">
        <f>AA337/2</f>
      </c>
    </row>
    <row r="338">
      <c r="A338" s="1">
        <v>336</v>
      </c>
      <c r="B338" s="35" t="str">
        <v>庄一凡</v>
      </c>
      <c r="C338" s="55" t="str">
        <v>TV1N1595008327912779776</v>
      </c>
      <c r="D338" s="5" t="str">
        <v>中国</v>
      </c>
      <c r="E338" s="5" t="str">
        <v>北京</v>
      </c>
      <c r="F338" s="35" t="str">
        <v>美国-EVUS</v>
      </c>
      <c r="G338" s="5" t="str">
        <v>商务</v>
      </c>
      <c r="H338" s="5" t="str">
        <v>已预约</v>
      </c>
      <c r="I338" s="34">
        <v>0</v>
      </c>
      <c r="L338" s="34">
        <v>100</v>
      </c>
      <c r="M338" s="34">
        <v>15</v>
      </c>
      <c r="N338" s="5" t="str">
        <v>快递费</v>
      </c>
      <c r="P338" s="34">
        <v>15</v>
      </c>
      <c r="R338" s="2">
        <f>M338*1.06</f>
      </c>
      <c r="S338" s="2">
        <f>I338+L338+R338</f>
      </c>
      <c r="T338" s="2">
        <f>I338+(L338+R338)*1.06</f>
      </c>
      <c r="U338" s="2">
        <f>(R338+L338)*0.06</f>
      </c>
      <c r="V338" s="2">
        <f>T338-U338</f>
      </c>
      <c r="W338" s="1">
        <f>I338</f>
      </c>
      <c r="X338" s="2">
        <f>(R338+L338)*1.06</f>
      </c>
      <c r="Y338" s="2">
        <f>P338</f>
      </c>
      <c r="Z338" s="34">
        <v>20</v>
      </c>
      <c r="AA338" s="2">
        <f>(L338+R338)-Y338-Z338</f>
      </c>
      <c r="AB338" s="2">
        <f>AA338/2</f>
      </c>
      <c r="AC338" s="2">
        <f>AA338/2</f>
      </c>
    </row>
    <row r="339">
      <c r="A339" s="1">
        <v>337</v>
      </c>
      <c r="B339" s="35" t="str">
        <v>朱江澜</v>
      </c>
      <c r="C339" s="55" t="str">
        <v>TV1N1612367790568116224</v>
      </c>
      <c r="D339" s="5" t="str">
        <v>中国</v>
      </c>
      <c r="E339" s="5" t="str">
        <v>北京</v>
      </c>
      <c r="F339" s="35" t="str">
        <v>美国-EVUS</v>
      </c>
      <c r="G339" s="5" t="str">
        <v>商务</v>
      </c>
      <c r="H339" s="5" t="str">
        <v>已预约</v>
      </c>
      <c r="I339" s="34">
        <v>0</v>
      </c>
      <c r="L339" s="34">
        <v>100</v>
      </c>
      <c r="M339" s="34">
        <v>15</v>
      </c>
      <c r="N339" s="5" t="str">
        <v>快递费</v>
      </c>
      <c r="P339" s="34">
        <v>15</v>
      </c>
      <c r="R339" s="2">
        <f>M339*1.06</f>
      </c>
      <c r="S339" s="2">
        <f>I339+L339+R339</f>
      </c>
      <c r="T339" s="2">
        <f>I339+(L339+R339)*1.06</f>
      </c>
      <c r="U339" s="2">
        <f>(R339+L339)*0.06</f>
      </c>
      <c r="V339" s="2">
        <f>T339-U339</f>
      </c>
      <c r="W339" s="1">
        <f>I339</f>
      </c>
      <c r="X339" s="2">
        <f>(R339+L339)*1.06</f>
      </c>
      <c r="Y339" s="2">
        <f>P339</f>
      </c>
      <c r="Z339" s="34">
        <v>20</v>
      </c>
      <c r="AA339" s="2">
        <f>(L339+R339)-Y339-Z339</f>
      </c>
      <c r="AB339" s="2">
        <f>AA339/2</f>
      </c>
      <c r="AC339" s="2">
        <f>AA339/2</f>
      </c>
    </row>
    <row r="340">
      <c r="A340" s="1">
        <v>338</v>
      </c>
      <c r="B340" s="35" t="str">
        <v>周婧仪</v>
      </c>
      <c r="C340" s="55" t="str">
        <v>TV1N1604319520301506560</v>
      </c>
      <c r="D340" s="5" t="str">
        <v>中国</v>
      </c>
      <c r="E340" s="5" t="str">
        <v>北京</v>
      </c>
      <c r="F340" s="35" t="str">
        <v>美国-EVUS</v>
      </c>
      <c r="G340" s="5" t="str">
        <v>商务</v>
      </c>
      <c r="H340" s="5" t="str">
        <v>已预约</v>
      </c>
      <c r="I340" s="34">
        <v>0</v>
      </c>
      <c r="L340" s="34">
        <v>100</v>
      </c>
      <c r="M340" s="34">
        <v>18</v>
      </c>
      <c r="N340" s="5" t="str">
        <v>快递费</v>
      </c>
      <c r="P340" s="34">
        <v>18</v>
      </c>
      <c r="R340" s="2">
        <f>M340*1.06</f>
      </c>
      <c r="S340" s="2">
        <f>I340+L340+R340</f>
      </c>
      <c r="T340" s="2">
        <f>I340+(L340+R340)*1.06</f>
      </c>
      <c r="U340" s="2">
        <f>(R340+L340)*0.06</f>
      </c>
      <c r="V340" s="2">
        <f>T340-U340</f>
      </c>
      <c r="W340" s="1">
        <f>I340</f>
      </c>
      <c r="X340" s="2">
        <f>(R340+L340)*1.06</f>
      </c>
      <c r="Y340" s="2">
        <f>P340</f>
      </c>
      <c r="Z340" s="34">
        <v>20</v>
      </c>
      <c r="AA340" s="2">
        <f>(L340+R340)-Y340-Z340</f>
      </c>
      <c r="AB340" s="2">
        <f>AA340/2</f>
      </c>
      <c r="AC340" s="2">
        <f>AA340/2</f>
      </c>
    </row>
    <row r="341">
      <c r="A341" s="1">
        <v>339</v>
      </c>
      <c r="B341" s="35" t="str">
        <v>王振</v>
      </c>
      <c r="C341" s="55" t="str">
        <v>TV1N1615198929628745728</v>
      </c>
      <c r="D341" s="5" t="str">
        <v>中国</v>
      </c>
      <c r="E341" s="5" t="str">
        <v>北京</v>
      </c>
      <c r="F341" s="5" t="str">
        <v>美国</v>
      </c>
      <c r="G341" s="5" t="str">
        <v>商务</v>
      </c>
      <c r="H341" s="5" t="str">
        <v>已预约</v>
      </c>
      <c r="I341" s="34">
        <v>1120</v>
      </c>
      <c r="L341" s="34">
        <v>300</v>
      </c>
      <c r="M341" s="34">
        <v>0</v>
      </c>
      <c r="N341" s="5"/>
      <c r="P341" s="34">
        <v>0</v>
      </c>
      <c r="R341" s="2">
        <f>M341*1.06</f>
      </c>
      <c r="S341" s="2">
        <f>I341+L341+R341</f>
      </c>
      <c r="T341" s="2">
        <f>I341+(L341+R341)*1.06</f>
      </c>
      <c r="U341" s="2">
        <f>(R341+L341)*0.06</f>
      </c>
      <c r="V341" s="2">
        <f>T341-U341</f>
      </c>
      <c r="W341" s="1">
        <f>I341</f>
      </c>
      <c r="X341" s="2">
        <f>(R341+L341)*1.06</f>
      </c>
      <c r="Y341" s="2">
        <f>P341</f>
      </c>
      <c r="Z341" s="34">
        <v>60</v>
      </c>
      <c r="AA341" s="2">
        <f>(L341+R341)-Y341-Z341</f>
      </c>
      <c r="AB341" s="2">
        <f>AA341/2</f>
      </c>
      <c r="AC341" s="2">
        <f>AA341/2</f>
      </c>
    </row>
    <row r="342">
      <c r="A342" s="1">
        <v>340</v>
      </c>
      <c r="B342" s="35" t="str">
        <v>刘李媛</v>
      </c>
      <c r="C342" s="55" t="str">
        <v>TV1N1605399178564993024</v>
      </c>
      <c r="D342" s="5" t="str">
        <v>中国</v>
      </c>
      <c r="E342" s="5" t="str">
        <v>北京</v>
      </c>
      <c r="F342" s="35" t="str">
        <v>美国-EVUS</v>
      </c>
      <c r="G342" s="5" t="str">
        <v>商务</v>
      </c>
      <c r="H342" s="5" t="str">
        <v>已预约</v>
      </c>
      <c r="I342" s="34">
        <v>0</v>
      </c>
      <c r="L342" s="34">
        <v>100</v>
      </c>
      <c r="M342" s="34">
        <v>15</v>
      </c>
      <c r="N342" s="5" t="str">
        <v>快递费</v>
      </c>
      <c r="P342" s="34">
        <v>15</v>
      </c>
      <c r="R342" s="2">
        <f>M342*1.06</f>
      </c>
      <c r="S342" s="2">
        <f>I342+L342+R342</f>
      </c>
      <c r="T342" s="2">
        <f>I342+(L342+R342)*1.06</f>
      </c>
      <c r="U342" s="2">
        <f>(R342+L342)*0.06</f>
      </c>
      <c r="V342" s="2">
        <f>T342-U342</f>
      </c>
      <c r="W342" s="1">
        <f>I342</f>
      </c>
      <c r="X342" s="2">
        <f>(R342+L342)*1.06</f>
      </c>
      <c r="Y342" s="2">
        <f>P342</f>
      </c>
      <c r="Z342" s="34">
        <v>20</v>
      </c>
      <c r="AA342" s="2">
        <f>(L342+R342)-Y342-Z342</f>
      </c>
      <c r="AB342" s="2">
        <f>AA342/2</f>
      </c>
      <c r="AC342" s="2">
        <f>AA342/2</f>
      </c>
    </row>
    <row r="343">
      <c r="A343" s="1">
        <v>341</v>
      </c>
      <c r="B343" s="35" t="str">
        <v>张翮</v>
      </c>
      <c r="C343" s="55" t="str">
        <v>TV1N1608446380019593216</v>
      </c>
      <c r="D343" s="5" t="str">
        <v>中国</v>
      </c>
      <c r="E343" s="5" t="str">
        <v>北京</v>
      </c>
      <c r="F343" s="35" t="str">
        <v>美国-EVUS</v>
      </c>
      <c r="G343" s="5" t="str">
        <v>商务</v>
      </c>
      <c r="H343" s="5" t="str">
        <v>已预约</v>
      </c>
      <c r="I343" s="34">
        <v>0</v>
      </c>
      <c r="L343" s="34">
        <v>100</v>
      </c>
      <c r="M343" s="34">
        <v>18</v>
      </c>
      <c r="N343" s="5" t="str">
        <v>快递费</v>
      </c>
      <c r="P343" s="34">
        <v>18</v>
      </c>
      <c r="R343" s="2">
        <f>M343*1.06</f>
      </c>
      <c r="S343" s="2">
        <f>I343+L343+R343</f>
      </c>
      <c r="T343" s="2">
        <f>I343+(L343+R343)*1.06</f>
      </c>
      <c r="U343" s="2">
        <f>(R343+L343)*0.06</f>
      </c>
      <c r="V343" s="2">
        <f>T343-U343</f>
      </c>
      <c r="W343" s="1">
        <f>I343</f>
      </c>
      <c r="X343" s="2">
        <f>(R343+L343)*1.06</f>
      </c>
      <c r="Y343" s="2">
        <f>P343</f>
      </c>
      <c r="Z343" s="34">
        <v>20</v>
      </c>
      <c r="AA343" s="2">
        <f>(L343+R343)-Y343-Z343</f>
      </c>
      <c r="AB343" s="2">
        <f>AA343/2</f>
      </c>
      <c r="AC343" s="2">
        <f>AA343/2</f>
      </c>
    </row>
    <row r="344">
      <c r="A344" s="1">
        <v>342</v>
      </c>
      <c r="B344" s="35" t="str">
        <v>张欣欣</v>
      </c>
      <c r="C344" s="55" t="str">
        <v>TV1N1605111095776645120</v>
      </c>
      <c r="D344" s="5" t="str">
        <v>中国</v>
      </c>
      <c r="E344" s="5" t="str">
        <v>北京</v>
      </c>
      <c r="F344" s="35" t="str">
        <v>美国-EVUS</v>
      </c>
      <c r="G344" s="5" t="str">
        <v>商务</v>
      </c>
      <c r="H344" s="5" t="str">
        <v>已预约</v>
      </c>
      <c r="I344" s="34">
        <v>0</v>
      </c>
      <c r="L344" s="34">
        <v>100</v>
      </c>
      <c r="M344" s="34">
        <v>15</v>
      </c>
      <c r="N344" s="5" t="str">
        <v>快递费</v>
      </c>
      <c r="P344" s="34">
        <v>15</v>
      </c>
      <c r="R344" s="2">
        <f>M344*1.06</f>
      </c>
      <c r="S344" s="2">
        <f>I344+L344+R344</f>
      </c>
      <c r="T344" s="2">
        <f>I344+(L344+R344)*1.06</f>
      </c>
      <c r="U344" s="2">
        <f>(R344+L344)*0.06</f>
      </c>
      <c r="V344" s="2">
        <f>T344-U344</f>
      </c>
      <c r="W344" s="1">
        <f>I344</f>
      </c>
      <c r="X344" s="2">
        <f>(R344+L344)*1.06</f>
      </c>
      <c r="Y344" s="2">
        <f>P344</f>
      </c>
      <c r="Z344" s="34">
        <v>20</v>
      </c>
      <c r="AA344" s="2">
        <f>(L344+R344)-Y344-Z344</f>
      </c>
      <c r="AB344" s="2">
        <f>AA344/2</f>
      </c>
      <c r="AC344" s="2">
        <f>AA344/2</f>
      </c>
    </row>
    <row r="345">
      <c r="A345" s="1">
        <v>343</v>
      </c>
      <c r="B345" s="35" t="str">
        <v>王胤儒</v>
      </c>
      <c r="C345" s="55" t="str">
        <v>TV1N1589524337403150336</v>
      </c>
      <c r="D345" s="5" t="str">
        <v>中国</v>
      </c>
      <c r="E345" s="5" t="str">
        <v>北京</v>
      </c>
      <c r="F345" s="35" t="str">
        <v>美国-EVUS</v>
      </c>
      <c r="G345" s="5" t="str">
        <v>商务</v>
      </c>
      <c r="H345" s="5" t="str">
        <v>已预约</v>
      </c>
      <c r="I345" s="34">
        <v>0</v>
      </c>
      <c r="L345" s="34">
        <v>100</v>
      </c>
      <c r="M345" s="34">
        <v>18</v>
      </c>
      <c r="N345" s="5" t="str">
        <v>快递费</v>
      </c>
      <c r="P345" s="34">
        <v>18</v>
      </c>
      <c r="R345" s="2">
        <f>M345*1.06</f>
      </c>
      <c r="S345" s="2">
        <f>I345+L345+R345</f>
      </c>
      <c r="T345" s="2">
        <f>I345+(L345+R345)*1.06</f>
      </c>
      <c r="U345" s="2">
        <f>(R345+L345)*0.06</f>
      </c>
      <c r="V345" s="2">
        <f>T345-U345</f>
      </c>
      <c r="W345" s="1">
        <f>I345</f>
      </c>
      <c r="X345" s="2">
        <f>(R345+L345)*1.06</f>
      </c>
      <c r="Y345" s="2">
        <f>P345</f>
      </c>
      <c r="Z345" s="34">
        <v>20</v>
      </c>
      <c r="AA345" s="2">
        <f>(L345+R345)-Y345-Z345</f>
      </c>
      <c r="AB345" s="2">
        <f>AA345/2</f>
      </c>
      <c r="AC345" s="2">
        <f>AA345/2</f>
      </c>
    </row>
    <row r="346">
      <c r="A346" s="1">
        <v>344</v>
      </c>
      <c r="B346" s="35" t="str">
        <v>祝硕宏</v>
      </c>
      <c r="C346" s="55" t="str">
        <v>TV1N1607606132825731072</v>
      </c>
      <c r="D346" s="5" t="str">
        <v>中国</v>
      </c>
      <c r="E346" s="5" t="str">
        <v>北京</v>
      </c>
      <c r="F346" s="35" t="str">
        <v>美国-EVUS</v>
      </c>
      <c r="G346" s="5" t="str">
        <v>商务</v>
      </c>
      <c r="H346" s="5" t="str">
        <v>已预约</v>
      </c>
      <c r="I346" s="34">
        <v>0</v>
      </c>
      <c r="L346" s="34">
        <v>100</v>
      </c>
      <c r="M346" s="34">
        <v>15</v>
      </c>
      <c r="N346" s="5" t="str">
        <v>快递费</v>
      </c>
      <c r="P346" s="34">
        <v>15</v>
      </c>
      <c r="R346" s="2">
        <f>M346*1.06</f>
      </c>
      <c r="S346" s="2">
        <f>I346+L346+R346</f>
      </c>
      <c r="T346" s="2">
        <f>I346+(L346+R346)*1.06</f>
      </c>
      <c r="U346" s="2">
        <f>(R346+L346)*0.06</f>
      </c>
      <c r="V346" s="2">
        <f>T346-U346</f>
      </c>
      <c r="W346" s="1">
        <f>I346</f>
      </c>
      <c r="X346" s="2">
        <f>(R346+L346)*1.06</f>
      </c>
      <c r="Y346" s="2">
        <f>P346</f>
      </c>
      <c r="Z346" s="34">
        <v>20</v>
      </c>
      <c r="AA346" s="2">
        <f>(L346+R346)-Y346-Z346</f>
      </c>
      <c r="AB346" s="2">
        <f>AA346/2</f>
      </c>
      <c r="AC346" s="2">
        <f>AA346/2</f>
      </c>
    </row>
    <row r="347">
      <c r="A347" s="1">
        <v>345</v>
      </c>
      <c r="B347" s="35" t="str">
        <v>杨智勇</v>
      </c>
      <c r="C347" s="55" t="str">
        <v>TV1N1610862375342624768</v>
      </c>
      <c r="D347" s="5" t="str">
        <v>中国</v>
      </c>
      <c r="E347" s="5" t="str">
        <v>北京</v>
      </c>
      <c r="F347" s="35" t="str">
        <v>美国-EVUS</v>
      </c>
      <c r="G347" s="5" t="str">
        <v>商务</v>
      </c>
      <c r="H347" s="5" t="str">
        <v>已预约</v>
      </c>
      <c r="I347" s="34">
        <v>0</v>
      </c>
      <c r="L347" s="34">
        <v>100</v>
      </c>
      <c r="M347" s="34">
        <v>15</v>
      </c>
      <c r="N347" s="5" t="str">
        <v>快递费</v>
      </c>
      <c r="P347" s="34">
        <v>15</v>
      </c>
      <c r="R347" s="2">
        <f>M347*1.06</f>
      </c>
      <c r="S347" s="2">
        <f>I347+L347+R347</f>
      </c>
      <c r="T347" s="2">
        <f>I347+(L347+R347)*1.06</f>
      </c>
      <c r="U347" s="2">
        <f>(R347+L347)*0.06</f>
      </c>
      <c r="V347" s="2">
        <f>T347-U347</f>
      </c>
      <c r="W347" s="1">
        <f>I347</f>
      </c>
      <c r="X347" s="2">
        <f>(R347+L347)*1.06</f>
      </c>
      <c r="Y347" s="2">
        <f>P347</f>
      </c>
      <c r="Z347" s="34">
        <v>20</v>
      </c>
      <c r="AA347" s="2">
        <f>(L347+R347)-Y347-Z347</f>
      </c>
      <c r="AB347" s="2">
        <f>AA347/2</f>
      </c>
      <c r="AC347" s="2">
        <f>AA347/2</f>
      </c>
    </row>
    <row r="348">
      <c r="A348" s="1">
        <v>346</v>
      </c>
      <c r="B348" s="35" t="str">
        <v>胡佳典</v>
      </c>
      <c r="C348" s="55" t="str">
        <v>TV1N1608296505034309632</v>
      </c>
      <c r="D348" s="5" t="str">
        <v>中国</v>
      </c>
      <c r="E348" s="5" t="str">
        <v>北京</v>
      </c>
      <c r="F348" s="35" t="str">
        <v>美国-EVUS</v>
      </c>
      <c r="G348" s="5" t="str">
        <v>商务</v>
      </c>
      <c r="H348" s="5" t="str">
        <v>已预约</v>
      </c>
      <c r="I348" s="34">
        <v>0</v>
      </c>
      <c r="L348" s="34">
        <v>100</v>
      </c>
      <c r="M348" s="34">
        <v>15</v>
      </c>
      <c r="N348" s="5" t="str">
        <v>快递费</v>
      </c>
      <c r="P348" s="34">
        <v>15</v>
      </c>
      <c r="R348" s="2">
        <f>M348*1.06</f>
      </c>
      <c r="S348" s="2">
        <f>I348+L348+R348</f>
      </c>
      <c r="T348" s="2">
        <f>I348+(L348+R348)*1.06</f>
      </c>
      <c r="U348" s="2">
        <f>(R348+L348)*0.06</f>
      </c>
      <c r="V348" s="2">
        <f>T348-U348</f>
      </c>
      <c r="W348" s="1">
        <f>I348</f>
      </c>
      <c r="X348" s="2">
        <f>(R348+L348)*1.06</f>
      </c>
      <c r="Y348" s="2">
        <f>P348</f>
      </c>
      <c r="Z348" s="34">
        <v>20</v>
      </c>
      <c r="AA348" s="2">
        <f>(L348+R348)-Y348-Z348</f>
      </c>
      <c r="AB348" s="2">
        <f>AA348/2</f>
      </c>
      <c r="AC348" s="2">
        <f>AA348/2</f>
      </c>
    </row>
    <row r="349">
      <c r="A349" s="1">
        <v>347</v>
      </c>
      <c r="B349" s="35" t="str">
        <v>杨陈健</v>
      </c>
      <c r="C349" s="55" t="str">
        <v>TV1N1587478238693560320</v>
      </c>
      <c r="D349" s="5" t="str">
        <v>中国</v>
      </c>
      <c r="E349" s="5" t="str">
        <v>北京</v>
      </c>
      <c r="F349" s="35" t="str">
        <v>美国-EVUS</v>
      </c>
      <c r="G349" s="5" t="str">
        <v>商务</v>
      </c>
      <c r="H349" s="5" t="str">
        <v>已预约</v>
      </c>
      <c r="I349" s="34">
        <v>0</v>
      </c>
      <c r="L349" s="34">
        <v>100</v>
      </c>
      <c r="M349" s="34">
        <v>18</v>
      </c>
      <c r="N349" s="5" t="str">
        <v>快递费</v>
      </c>
      <c r="P349" s="34">
        <v>18</v>
      </c>
      <c r="R349" s="2">
        <f>M349*1.06</f>
      </c>
      <c r="S349" s="2">
        <f>I349+L349+R349</f>
      </c>
      <c r="T349" s="2">
        <f>I349+(L349+R349)*1.06</f>
      </c>
      <c r="U349" s="2">
        <f>(R349+L349)*0.06</f>
      </c>
      <c r="V349" s="2">
        <f>T349-U349</f>
      </c>
      <c r="W349" s="1">
        <f>I349</f>
      </c>
      <c r="X349" s="2">
        <f>(R349+L349)*1.06</f>
      </c>
      <c r="Y349" s="2">
        <f>P349</f>
      </c>
      <c r="Z349" s="34">
        <v>20</v>
      </c>
      <c r="AA349" s="2">
        <f>(L349+R349)-Y349-Z349</f>
      </c>
      <c r="AB349" s="2">
        <f>AA349/2</f>
      </c>
      <c r="AC349" s="2">
        <f>AA349/2</f>
      </c>
    </row>
    <row r="350">
      <c r="A350" s="1">
        <v>348</v>
      </c>
      <c r="B350" s="35" t="str">
        <v>杨坤</v>
      </c>
      <c r="C350" s="55" t="str">
        <v>TV1N1610121263396995072</v>
      </c>
      <c r="D350" s="5" t="str">
        <v>中国</v>
      </c>
      <c r="E350" s="5" t="str">
        <v>北京</v>
      </c>
      <c r="F350" s="35" t="str">
        <v>美国-EVUS</v>
      </c>
      <c r="G350" s="5" t="str">
        <v>商务</v>
      </c>
      <c r="H350" s="5" t="str">
        <v>已预约</v>
      </c>
      <c r="I350" s="34">
        <v>0</v>
      </c>
      <c r="L350" s="34">
        <v>100</v>
      </c>
      <c r="M350" s="34">
        <v>18</v>
      </c>
      <c r="N350" s="5" t="str">
        <v>快递费</v>
      </c>
      <c r="P350" s="34">
        <v>18</v>
      </c>
      <c r="R350" s="2">
        <f>M350*1.06</f>
      </c>
      <c r="S350" s="2">
        <f>I350+L350+R350</f>
      </c>
      <c r="T350" s="2">
        <f>I350+(L350+R350)*1.06</f>
      </c>
      <c r="U350" s="2">
        <f>(R350+L350)*0.06</f>
      </c>
      <c r="V350" s="2">
        <f>T350-U350</f>
      </c>
      <c r="W350" s="1">
        <f>I350</f>
      </c>
      <c r="X350" s="2">
        <f>(R350+L350)*1.06</f>
      </c>
      <c r="Y350" s="2">
        <f>P350</f>
      </c>
      <c r="Z350" s="34">
        <v>20</v>
      </c>
      <c r="AA350" s="2">
        <f>(L350+R350)-Y350-Z350</f>
      </c>
      <c r="AB350" s="2">
        <f>AA350/2</f>
      </c>
      <c r="AC350" s="2">
        <f>AA350/2</f>
      </c>
    </row>
    <row r="351">
      <c r="A351" s="1">
        <v>349</v>
      </c>
      <c r="B351" s="35" t="str">
        <v>冯梦罗</v>
      </c>
      <c r="C351" s="55" t="str">
        <v>TV1N1608017349453201408</v>
      </c>
      <c r="D351" s="5" t="str">
        <v>中国</v>
      </c>
      <c r="E351" s="5" t="str">
        <v>北京</v>
      </c>
      <c r="F351" s="35" t="str">
        <v>美国-EVUS</v>
      </c>
      <c r="G351" s="5" t="str">
        <v>商务</v>
      </c>
      <c r="H351" s="5" t="str">
        <v>已预约</v>
      </c>
      <c r="I351" s="34">
        <v>0</v>
      </c>
      <c r="L351" s="34">
        <v>100</v>
      </c>
      <c r="M351" s="34">
        <v>15</v>
      </c>
      <c r="N351" s="5" t="str">
        <v>快递费</v>
      </c>
      <c r="P351" s="34">
        <v>15</v>
      </c>
      <c r="R351" s="2">
        <f>M351*1.06</f>
      </c>
      <c r="S351" s="2">
        <f>I351+L351+R351</f>
      </c>
      <c r="T351" s="2">
        <f>I351+(L351+R351)*1.06</f>
      </c>
      <c r="U351" s="2">
        <f>(R351+L351)*0.06</f>
      </c>
      <c r="V351" s="2">
        <f>T351-U351</f>
      </c>
      <c r="W351" s="1">
        <f>I351</f>
      </c>
      <c r="X351" s="2">
        <f>(R351+L351)*1.06</f>
      </c>
      <c r="Y351" s="2">
        <f>P351</f>
      </c>
      <c r="Z351" s="34">
        <v>20</v>
      </c>
      <c r="AA351" s="2">
        <f>(L351+R351)-Y351-Z351</f>
      </c>
      <c r="AB351" s="2">
        <f>AA351/2</f>
      </c>
      <c r="AC351" s="2">
        <f>AA351/2</f>
      </c>
    </row>
    <row r="352">
      <c r="A352" s="1">
        <v>350</v>
      </c>
      <c r="B352" s="35" t="str">
        <v>罗金平</v>
      </c>
      <c r="C352" s="55" t="str">
        <v>TV1N1595603507862700032</v>
      </c>
      <c r="D352" s="5" t="str">
        <v>中国</v>
      </c>
      <c r="E352" s="5" t="str">
        <v>北京</v>
      </c>
      <c r="F352" s="35" t="str">
        <v>美国-EVUS</v>
      </c>
      <c r="G352" s="5" t="str">
        <v>商务</v>
      </c>
      <c r="H352" s="5" t="str">
        <v>已预约</v>
      </c>
      <c r="I352" s="34">
        <v>0</v>
      </c>
      <c r="L352" s="34">
        <v>100</v>
      </c>
      <c r="M352" s="34">
        <v>18</v>
      </c>
      <c r="N352" s="5" t="str">
        <v>快递费</v>
      </c>
      <c r="P352" s="34">
        <v>18</v>
      </c>
      <c r="R352" s="2">
        <f>M352*1.06</f>
      </c>
      <c r="S352" s="2">
        <f>I352+L352+R352</f>
      </c>
      <c r="T352" s="2">
        <f>I352+(L352+R352)*1.06</f>
      </c>
      <c r="U352" s="2">
        <f>(R352+L352)*0.06</f>
      </c>
      <c r="V352" s="2">
        <f>T352-U352</f>
      </c>
      <c r="W352" s="1">
        <f>I352</f>
      </c>
      <c r="X352" s="2">
        <f>(R352+L352)*1.06</f>
      </c>
      <c r="Y352" s="2">
        <f>P352</f>
      </c>
      <c r="Z352" s="34">
        <v>20</v>
      </c>
      <c r="AA352" s="2">
        <f>(L352+R352)-Y352-Z352</f>
      </c>
      <c r="AB352" s="2">
        <f>AA352/2</f>
      </c>
      <c r="AC352" s="2">
        <f>AA352/2</f>
      </c>
    </row>
    <row r="353">
      <c r="A353" s="1">
        <v>351</v>
      </c>
      <c r="B353" s="35" t="str">
        <v>刘天石</v>
      </c>
      <c r="C353" s="55" t="str">
        <v>TV1N1606182648698499072</v>
      </c>
      <c r="D353" s="5" t="str">
        <v>中国</v>
      </c>
      <c r="E353" s="5" t="str">
        <v>北京</v>
      </c>
      <c r="F353" s="35" t="str">
        <v>美国-EVUS</v>
      </c>
      <c r="G353" s="5" t="str">
        <v>商务</v>
      </c>
      <c r="H353" s="5" t="str">
        <v>已预约</v>
      </c>
      <c r="I353" s="34">
        <v>0</v>
      </c>
      <c r="L353" s="34">
        <v>100</v>
      </c>
      <c r="M353" s="34">
        <v>15</v>
      </c>
      <c r="N353" s="5" t="str">
        <v>快递费</v>
      </c>
      <c r="P353" s="34">
        <v>15</v>
      </c>
      <c r="R353" s="2">
        <f>M353*1.06</f>
      </c>
      <c r="S353" s="2">
        <f>I353+L353+R353</f>
      </c>
      <c r="T353" s="2">
        <f>I353+(L353+R353)*1.06</f>
      </c>
      <c r="U353" s="2">
        <f>(R353+L353)*0.06</f>
      </c>
      <c r="V353" s="2">
        <f>T353-U353</f>
      </c>
      <c r="W353" s="1">
        <f>I353</f>
      </c>
      <c r="X353" s="2">
        <f>(R353+L353)*1.06</f>
      </c>
      <c r="Y353" s="2">
        <f>P353</f>
      </c>
      <c r="Z353" s="34">
        <v>20</v>
      </c>
      <c r="AA353" s="2">
        <f>(L353+R353)-Y353-Z353</f>
      </c>
      <c r="AB353" s="2">
        <f>AA353/2</f>
      </c>
      <c r="AC353" s="2">
        <f>AA353/2</f>
      </c>
    </row>
    <row r="354">
      <c r="A354" s="1">
        <v>352</v>
      </c>
      <c r="B354" s="35" t="str">
        <v>李潇然</v>
      </c>
      <c r="C354" s="55" t="str">
        <v>TV1N1610501121176461312</v>
      </c>
      <c r="D354" s="5" t="str">
        <v>中国</v>
      </c>
      <c r="E354" s="5" t="str">
        <v>北京</v>
      </c>
      <c r="F354" s="35" t="str">
        <v>美国-EVUS</v>
      </c>
      <c r="G354" s="5" t="str">
        <v>商务</v>
      </c>
      <c r="H354" s="5" t="str">
        <v>已预约</v>
      </c>
      <c r="I354" s="34">
        <v>0</v>
      </c>
      <c r="L354" s="34">
        <v>100</v>
      </c>
      <c r="M354" s="34">
        <v>15</v>
      </c>
      <c r="N354" s="5" t="str">
        <v>快递费</v>
      </c>
      <c r="P354" s="34">
        <v>15</v>
      </c>
      <c r="R354" s="2">
        <f>M354*1.06</f>
      </c>
      <c r="S354" s="2">
        <f>I354+L354+R354</f>
      </c>
      <c r="T354" s="2">
        <f>I354+(L354+R354)*1.06</f>
      </c>
      <c r="U354" s="2">
        <f>(R354+L354)*0.06</f>
      </c>
      <c r="V354" s="2">
        <f>T354-U354</f>
      </c>
      <c r="W354" s="1">
        <f>I354</f>
      </c>
      <c r="X354" s="2">
        <f>(R354+L354)*1.06</f>
      </c>
      <c r="Y354" s="2">
        <f>P354</f>
      </c>
      <c r="Z354" s="34">
        <v>20</v>
      </c>
      <c r="AA354" s="2">
        <f>(L354+R354)-Y354-Z354</f>
      </c>
      <c r="AB354" s="2">
        <f>AA354/2</f>
      </c>
      <c r="AC354" s="2">
        <f>AA354/2</f>
      </c>
    </row>
    <row r="355">
      <c r="A355" s="1">
        <v>353</v>
      </c>
      <c r="B355" s="35" t="str">
        <v>王青竹</v>
      </c>
      <c r="C355" s="55" t="str">
        <v>TV1N1610151978851348480</v>
      </c>
      <c r="D355" s="5" t="str">
        <v>中国</v>
      </c>
      <c r="E355" s="5" t="str">
        <v>北京</v>
      </c>
      <c r="F355" s="35" t="str">
        <v>美国-EVUS</v>
      </c>
      <c r="G355" s="5" t="str">
        <v>商务</v>
      </c>
      <c r="H355" s="5" t="str">
        <v>已预约</v>
      </c>
      <c r="I355" s="34">
        <v>0</v>
      </c>
      <c r="L355" s="34">
        <v>100</v>
      </c>
      <c r="M355" s="34">
        <v>15</v>
      </c>
      <c r="N355" s="5" t="str">
        <v>快递费</v>
      </c>
      <c r="P355" s="34">
        <v>15</v>
      </c>
      <c r="R355" s="2">
        <f>M355*1.06</f>
      </c>
      <c r="S355" s="2">
        <f>I355+L355+R355</f>
      </c>
      <c r="T355" s="2">
        <f>I355+(L355+R355)*1.06</f>
      </c>
      <c r="U355" s="2">
        <f>(R355+L355)*0.06</f>
      </c>
      <c r="V355" s="2">
        <f>T355-U355</f>
      </c>
      <c r="W355" s="1">
        <f>I355</f>
      </c>
      <c r="X355" s="2">
        <f>(R355+L355)*1.06</f>
      </c>
      <c r="Y355" s="2">
        <f>P355</f>
      </c>
      <c r="Z355" s="34">
        <v>20</v>
      </c>
      <c r="AA355" s="2">
        <f>(L355+R355)-Y355-Z355</f>
      </c>
      <c r="AB355" s="2">
        <f>AA355/2</f>
      </c>
      <c r="AC355" s="2">
        <f>AA355/2</f>
      </c>
    </row>
    <row r="356">
      <c r="A356" s="1">
        <v>354</v>
      </c>
      <c r="B356" s="35" t="str">
        <v>崔晓璐</v>
      </c>
      <c r="C356" s="55" t="str" xml:space="preserve">
        <v> TV1N1603303791536226304</v>
      </c>
      <c r="D356" s="5" t="str">
        <v>中国</v>
      </c>
      <c r="E356" s="5" t="str">
        <v>北京</v>
      </c>
      <c r="F356" s="35" t="str">
        <v>美国-EVUS</v>
      </c>
      <c r="G356" s="5" t="str">
        <v>商务</v>
      </c>
      <c r="H356" s="5" t="str">
        <v>已预约</v>
      </c>
      <c r="I356" s="34">
        <v>0</v>
      </c>
      <c r="L356" s="34">
        <v>100</v>
      </c>
      <c r="M356" s="34">
        <v>15</v>
      </c>
      <c r="N356" s="5" t="str">
        <v>快递费</v>
      </c>
      <c r="P356" s="34">
        <v>15</v>
      </c>
      <c r="R356" s="2">
        <f>M356*1.06</f>
      </c>
      <c r="S356" s="2">
        <f>I356+L356+R356</f>
      </c>
      <c r="T356" s="2">
        <f>I356+(L356+R356)*1.06</f>
      </c>
      <c r="U356" s="2">
        <f>(R356+L356)*0.06</f>
      </c>
      <c r="V356" s="2">
        <f>T356-U356</f>
      </c>
      <c r="W356" s="1">
        <f>I356</f>
      </c>
      <c r="X356" s="2">
        <f>(R356+L356)*1.06</f>
      </c>
      <c r="Y356" s="2">
        <f>P356</f>
      </c>
      <c r="Z356" s="34">
        <v>20</v>
      </c>
      <c r="AA356" s="2">
        <f>(L356+R356)-Y356-Z356</f>
      </c>
      <c r="AB356" s="2">
        <f>AA356/2</f>
      </c>
      <c r="AC356" s="2">
        <f>AA356/2</f>
      </c>
    </row>
    <row r="357">
      <c r="A357" s="1">
        <v>355</v>
      </c>
      <c r="B357" s="35" t="str">
        <v>武言博</v>
      </c>
      <c r="C357" s="55" t="str">
        <v>TV1N1610481089054576640</v>
      </c>
      <c r="D357" s="5" t="str">
        <v>中国</v>
      </c>
      <c r="E357" s="5" t="str">
        <v>北京</v>
      </c>
      <c r="F357" s="5" t="str">
        <v>美国-EVUS</v>
      </c>
      <c r="G357" s="5" t="str">
        <v>商务</v>
      </c>
      <c r="H357" s="5" t="str">
        <v>已预约</v>
      </c>
      <c r="I357" s="34">
        <v>0</v>
      </c>
      <c r="L357" s="34">
        <v>100</v>
      </c>
      <c r="M357" s="34">
        <v>0</v>
      </c>
      <c r="N357" s="5"/>
      <c r="P357" s="34">
        <v>0</v>
      </c>
      <c r="R357" s="2">
        <f>M357*1.06</f>
      </c>
      <c r="S357" s="2">
        <f>I357+L357+R357</f>
      </c>
      <c r="T357" s="2">
        <f>I357+(L357+R357)*1.06</f>
      </c>
      <c r="U357" s="2">
        <f>(R357+L357)*0.06</f>
      </c>
      <c r="V357" s="2">
        <f>T357-U357</f>
      </c>
      <c r="W357" s="1">
        <f>I357</f>
      </c>
      <c r="X357" s="2">
        <f>(R357+L357)*1.06</f>
      </c>
      <c r="Y357" s="2">
        <f>P357</f>
      </c>
      <c r="Z357" s="34">
        <v>20</v>
      </c>
      <c r="AA357" s="2">
        <f>(L357+R357)-Y357-Z357</f>
      </c>
      <c r="AB357" s="2">
        <f>AA357/2</f>
      </c>
      <c r="AC357" s="2">
        <f>AA357/2</f>
      </c>
    </row>
    <row r="358">
      <c r="A358" s="1">
        <v>356</v>
      </c>
      <c r="B358" s="35" t="str">
        <v>许雅玲</v>
      </c>
      <c r="C358" s="55" t="str">
        <v>TV1N1602946931700334592</v>
      </c>
      <c r="D358" s="5" t="str">
        <v>中国</v>
      </c>
      <c r="E358" s="5" t="str">
        <v>北京</v>
      </c>
      <c r="F358" s="35" t="str">
        <v>美国-EVUS</v>
      </c>
      <c r="G358" s="5" t="str">
        <v>商务</v>
      </c>
      <c r="H358" s="5" t="str">
        <v>已预约</v>
      </c>
      <c r="I358" s="34">
        <v>0</v>
      </c>
      <c r="L358" s="34">
        <v>100</v>
      </c>
      <c r="M358" s="34">
        <v>18</v>
      </c>
      <c r="N358" s="5" t="str">
        <v>快递费</v>
      </c>
      <c r="P358" s="34">
        <v>18</v>
      </c>
      <c r="R358" s="2">
        <f>M358*1.06</f>
      </c>
      <c r="S358" s="2">
        <f>I358+L358+R358</f>
      </c>
      <c r="T358" s="2">
        <f>I358+(L358+R358)*1.06</f>
      </c>
      <c r="U358" s="2">
        <f>(R358+L358)*0.06</f>
      </c>
      <c r="V358" s="2">
        <f>T358-U358</f>
      </c>
      <c r="W358" s="1">
        <f>I358</f>
      </c>
      <c r="X358" s="2">
        <f>(R358+L358)*1.06</f>
      </c>
      <c r="Y358" s="2">
        <f>P358</f>
      </c>
      <c r="Z358" s="34">
        <v>20</v>
      </c>
      <c r="AA358" s="2">
        <f>(L358+R358)-Y358-Z358</f>
      </c>
      <c r="AB358" s="2">
        <f>AA358/2</f>
      </c>
      <c r="AC358" s="2">
        <f>AA358/2</f>
      </c>
    </row>
    <row r="359">
      <c r="A359" s="1">
        <v>357</v>
      </c>
      <c r="B359" s="35" t="str">
        <v>樊聪</v>
      </c>
      <c r="C359" s="55" t="str">
        <v>TV1N1602933153441091584</v>
      </c>
      <c r="D359" s="5" t="str">
        <v>中国</v>
      </c>
      <c r="E359" s="5" t="str">
        <v>北京</v>
      </c>
      <c r="F359" s="5" t="str">
        <v>美国-EVUS</v>
      </c>
      <c r="G359" s="5" t="str">
        <v>商务</v>
      </c>
      <c r="H359" s="5" t="str">
        <v>已预约</v>
      </c>
      <c r="I359" s="34">
        <v>0</v>
      </c>
      <c r="L359" s="34">
        <v>100</v>
      </c>
      <c r="M359" s="34">
        <v>0</v>
      </c>
      <c r="N359" s="5"/>
      <c r="P359" s="34">
        <v>0</v>
      </c>
      <c r="R359" s="2">
        <f>M359*1.06</f>
      </c>
      <c r="S359" s="2">
        <f>I359+L359+R359</f>
      </c>
      <c r="T359" s="2">
        <f>I359+(L359+R359)*1.06</f>
      </c>
      <c r="U359" s="2">
        <f>(R359+L359)*0.06</f>
      </c>
      <c r="V359" s="2">
        <f>T359-U359</f>
      </c>
      <c r="W359" s="1">
        <f>I359</f>
      </c>
      <c r="X359" s="2">
        <f>(R359+L359)*1.06</f>
      </c>
      <c r="Y359" s="2">
        <f>P359</f>
      </c>
      <c r="Z359" s="34">
        <v>20</v>
      </c>
      <c r="AA359" s="2">
        <f>(L359+R359)-Y359-Z359</f>
      </c>
      <c r="AB359" s="2">
        <f>AA359/2</f>
      </c>
      <c r="AC359" s="2">
        <f>AA359/2</f>
      </c>
    </row>
    <row r="360">
      <c r="A360" s="1">
        <v>358</v>
      </c>
      <c r="B360" s="35" t="str">
        <v>何思羽</v>
      </c>
      <c r="C360" s="55" t="str">
        <v>TV1N1622532887043440640</v>
      </c>
      <c r="D360" s="5" t="str">
        <v>中国</v>
      </c>
      <c r="E360" s="5" t="str">
        <v>北京</v>
      </c>
      <c r="F360" s="5" t="str">
        <v>美国</v>
      </c>
      <c r="G360" s="5" t="str">
        <v>商务</v>
      </c>
      <c r="H360" s="5" t="str">
        <v>已预约</v>
      </c>
      <c r="I360" s="34">
        <v>1120</v>
      </c>
      <c r="L360" s="34">
        <v>300</v>
      </c>
      <c r="M360" s="34">
        <v>1500</v>
      </c>
      <c r="N360" s="5" t="str">
        <v>加急</v>
      </c>
      <c r="P360" s="34">
        <v>900</v>
      </c>
      <c r="R360" s="2">
        <f>M360*1.06</f>
      </c>
      <c r="S360" s="2">
        <f>I360+L360+R360</f>
      </c>
      <c r="T360" s="2">
        <f>I360+(L360+R360)*1.06</f>
      </c>
      <c r="U360" s="2">
        <f>(R360+L360)*0.06</f>
      </c>
      <c r="V360" s="2">
        <f>T360-U360</f>
      </c>
      <c r="W360" s="1">
        <f>I360</f>
      </c>
      <c r="X360" s="2">
        <f>(R360+L360)*1.06</f>
      </c>
      <c r="Y360" s="2">
        <f>P360</f>
      </c>
      <c r="Z360" s="34">
        <v>60</v>
      </c>
      <c r="AA360" s="2">
        <f>(L360+R360)-Y360-Z360</f>
      </c>
      <c r="AB360" s="2">
        <f>AA360/2</f>
      </c>
      <c r="AC360" s="2">
        <f>AA360/2</f>
      </c>
    </row>
    <row r="361">
      <c r="A361" s="1">
        <v>359</v>
      </c>
      <c r="B361" s="35" t="str">
        <v>姚岚</v>
      </c>
      <c r="C361" s="55" t="str">
        <v>TV1N1621465311882289152</v>
      </c>
      <c r="D361" s="5" t="str">
        <v>中国</v>
      </c>
      <c r="E361" s="5" t="str">
        <v>北京</v>
      </c>
      <c r="F361" s="5" t="str">
        <v>美国</v>
      </c>
      <c r="G361" s="5" t="str">
        <v>商务</v>
      </c>
      <c r="H361" s="5" t="str">
        <v>已预约</v>
      </c>
      <c r="I361" s="34">
        <v>1120</v>
      </c>
      <c r="L361" s="34">
        <v>300</v>
      </c>
      <c r="M361" s="34">
        <v>1300</v>
      </c>
      <c r="N361" s="5" t="str">
        <v>加急</v>
      </c>
      <c r="P361" s="34">
        <v>900</v>
      </c>
      <c r="R361" s="2">
        <f>M361*1.06</f>
      </c>
      <c r="S361" s="2">
        <f>I361+L361+R361</f>
      </c>
      <c r="T361" s="2">
        <f>I361+(L361+R361)*1.06</f>
      </c>
      <c r="U361" s="2">
        <f>(R361+L361)*0.06</f>
      </c>
      <c r="V361" s="2">
        <f>T361-U361</f>
      </c>
      <c r="W361" s="1">
        <f>I361</f>
      </c>
      <c r="X361" s="2">
        <f>(R361+L361)*1.06</f>
      </c>
      <c r="Y361" s="2">
        <f>P361</f>
      </c>
      <c r="Z361" s="34">
        <v>60</v>
      </c>
      <c r="AA361" s="2">
        <f>(L361+R361)-Y361-Z361</f>
      </c>
      <c r="AB361" s="2">
        <f>AA361/2</f>
      </c>
      <c r="AC361" s="2">
        <f>AA361/2</f>
      </c>
    </row>
    <row r="362">
      <c r="A362" s="1">
        <v>360</v>
      </c>
      <c r="B362" s="35" t="str">
        <v>朱宁（李赛）</v>
      </c>
      <c r="C362" s="55" t="str">
        <v>TV1N1587720741715906560</v>
      </c>
      <c r="D362" s="5" t="str">
        <v>中国</v>
      </c>
      <c r="E362" s="5" t="str">
        <v>北京</v>
      </c>
      <c r="F362" s="5" t="str">
        <v>美国</v>
      </c>
      <c r="G362" s="5" t="str">
        <v>商务</v>
      </c>
      <c r="H362" s="5" t="str">
        <v>已预约</v>
      </c>
      <c r="I362" s="34">
        <v>1120</v>
      </c>
      <c r="L362" s="34">
        <v>300</v>
      </c>
      <c r="M362" s="34">
        <v>0</v>
      </c>
      <c r="N362" s="5"/>
      <c r="P362" s="34">
        <v>0</v>
      </c>
      <c r="R362" s="2">
        <f>M362*1.06</f>
      </c>
      <c r="S362" s="2">
        <f>I362+L362+R362</f>
      </c>
      <c r="T362" s="2">
        <f>I362+(L362+R362)*1.06</f>
      </c>
      <c r="U362" s="2">
        <f>(R362+L362)*0.06</f>
      </c>
      <c r="V362" s="2">
        <f>T362-U362</f>
      </c>
      <c r="W362" s="1">
        <f>I362</f>
      </c>
      <c r="X362" s="2">
        <f>(R362+L362)*1.06</f>
      </c>
      <c r="Y362" s="2">
        <f>P362</f>
      </c>
      <c r="Z362" s="34">
        <v>60</v>
      </c>
      <c r="AA362" s="2">
        <f>(L362+R362)-Y362-Z362</f>
      </c>
      <c r="AB362" s="2">
        <f>AA362/2</f>
      </c>
      <c r="AC362" s="2">
        <f>AA362/2</f>
      </c>
    </row>
    <row r="363">
      <c r="A363" s="1">
        <v>361</v>
      </c>
      <c r="B363" s="35" t="str">
        <v>王晓婵</v>
      </c>
      <c r="C363" s="55" t="str">
        <v>TV1N1619979779079733248</v>
      </c>
      <c r="D363" s="5" t="str">
        <v>中国</v>
      </c>
      <c r="E363" s="5" t="str">
        <v>北京</v>
      </c>
      <c r="F363" s="5" t="str">
        <v>美国</v>
      </c>
      <c r="G363" s="5" t="str">
        <v>商务</v>
      </c>
      <c r="H363" s="5" t="str">
        <v>已预约</v>
      </c>
      <c r="I363" s="34">
        <v>1120</v>
      </c>
      <c r="L363" s="34">
        <v>300</v>
      </c>
      <c r="M363" s="34">
        <v>0</v>
      </c>
      <c r="N363" s="5"/>
      <c r="P363" s="34">
        <v>0</v>
      </c>
      <c r="R363" s="2">
        <f>M363*1.06</f>
      </c>
      <c r="S363" s="2">
        <f>I363+L363+R363</f>
      </c>
      <c r="T363" s="2">
        <f>I363+(L363+R363)*1.06</f>
      </c>
      <c r="U363" s="2">
        <f>(R363+L363)*0.06</f>
      </c>
      <c r="V363" s="2">
        <f>T363-U363</f>
      </c>
      <c r="W363" s="1">
        <f>I363</f>
      </c>
      <c r="X363" s="2">
        <f>(R363+L363)*1.06</f>
      </c>
      <c r="Y363" s="2">
        <f>P363</f>
      </c>
      <c r="Z363" s="34">
        <v>60</v>
      </c>
      <c r="AA363" s="2">
        <f>(L363+R363)-Y363-Z363</f>
      </c>
      <c r="AB363" s="2">
        <f>AA363/2</f>
      </c>
      <c r="AC363" s="2">
        <f>AA363/2</f>
      </c>
    </row>
    <row r="364">
      <c r="A364" s="1">
        <v>362</v>
      </c>
      <c r="B364" s="35" t="str">
        <v>时阳</v>
      </c>
      <c r="C364" s="55" t="str">
        <v>TV1N1613794614858661888</v>
      </c>
      <c r="D364" s="5" t="str">
        <v>中国</v>
      </c>
      <c r="E364" s="5" t="str">
        <v>北京</v>
      </c>
      <c r="F364" s="5" t="str">
        <v>美国</v>
      </c>
      <c r="G364" s="5" t="str">
        <v>商务</v>
      </c>
      <c r="H364" s="5" t="str">
        <v>已预约</v>
      </c>
      <c r="I364" s="34">
        <v>1120</v>
      </c>
      <c r="L364" s="34">
        <v>300</v>
      </c>
      <c r="M364" s="34">
        <v>0</v>
      </c>
      <c r="N364" s="5"/>
      <c r="P364" s="34">
        <v>0</v>
      </c>
      <c r="R364" s="2">
        <f>M364*1.06</f>
      </c>
      <c r="S364" s="2">
        <f>I364+L364+R364</f>
      </c>
      <c r="T364" s="2">
        <f>I364+(L364+R364)*1.06</f>
      </c>
      <c r="U364" s="2">
        <f>(R364+L364)*0.06</f>
      </c>
      <c r="V364" s="2">
        <f>T364-U364</f>
      </c>
      <c r="W364" s="1">
        <f>I364</f>
      </c>
      <c r="X364" s="2">
        <f>(R364+L364)*1.06</f>
      </c>
      <c r="Y364" s="2">
        <f>P364</f>
      </c>
      <c r="Z364" s="34">
        <v>60</v>
      </c>
      <c r="AA364" s="2">
        <f>(L364+R364)-Y364-Z364</f>
      </c>
      <c r="AB364" s="2">
        <f>AA364/2</f>
      </c>
      <c r="AC364" s="2">
        <f>AA364/2</f>
      </c>
    </row>
    <row r="365">
      <c r="A365" s="1">
        <v>363</v>
      </c>
      <c r="B365" s="35" t="str">
        <v>梅元刚</v>
      </c>
      <c r="C365" s="55" t="str">
        <v>TV1N1621063654660939776</v>
      </c>
      <c r="D365" s="5" t="str">
        <v>中国</v>
      </c>
      <c r="E365" s="5" t="str">
        <v>北京</v>
      </c>
      <c r="F365" s="5" t="str">
        <v>美国</v>
      </c>
      <c r="G365" s="5" t="str">
        <v>商务</v>
      </c>
      <c r="H365" s="5" t="str">
        <v>已预约</v>
      </c>
      <c r="I365" s="34">
        <v>1120</v>
      </c>
      <c r="L365" s="34">
        <v>300</v>
      </c>
      <c r="M365" s="34">
        <v>0</v>
      </c>
      <c r="N365" s="5"/>
      <c r="P365" s="34">
        <v>0</v>
      </c>
      <c r="R365" s="2">
        <f>M365*1.06</f>
      </c>
      <c r="S365" s="2">
        <f>I365+L365+R365</f>
      </c>
      <c r="T365" s="2">
        <f>I365+(L365+R365)*1.06</f>
      </c>
      <c r="U365" s="2">
        <f>(R365+L365)*0.06</f>
      </c>
      <c r="V365" s="2">
        <f>T365-U365</f>
      </c>
      <c r="W365" s="1">
        <f>I365</f>
      </c>
      <c r="X365" s="2">
        <f>(R365+L365)*1.06</f>
      </c>
      <c r="Y365" s="2">
        <f>P365</f>
      </c>
      <c r="Z365" s="34">
        <v>60</v>
      </c>
      <c r="AA365" s="2">
        <f>(L365+R365)-Y365-Z365</f>
      </c>
      <c r="AB365" s="2">
        <f>AA365/2</f>
      </c>
      <c r="AC365" s="2">
        <f>AA365/2</f>
      </c>
    </row>
    <row r="366">
      <c r="A366" s="1">
        <v>364</v>
      </c>
      <c r="B366" s="35" t="str">
        <v>任院林（林彬）</v>
      </c>
      <c r="C366" s="55" t="str">
        <v>TV1N1621119750486446080</v>
      </c>
      <c r="D366" s="5" t="str">
        <v>中国</v>
      </c>
      <c r="E366" s="5" t="str">
        <v>北京</v>
      </c>
      <c r="F366" s="5" t="str">
        <v>美国</v>
      </c>
      <c r="G366" s="5" t="str">
        <v>商务</v>
      </c>
      <c r="H366" s="5" t="str">
        <v>已预约</v>
      </c>
      <c r="I366" s="34">
        <v>1120</v>
      </c>
      <c r="L366" s="34">
        <v>300</v>
      </c>
      <c r="M366" s="34">
        <v>1300</v>
      </c>
      <c r="N366" s="5" t="str">
        <v>加急</v>
      </c>
      <c r="P366" s="34">
        <v>900</v>
      </c>
      <c r="R366" s="2">
        <f>M366*1.06</f>
      </c>
      <c r="S366" s="2">
        <f>I366+L366+R366</f>
      </c>
      <c r="T366" s="2">
        <f>I366+(L366+R366)*1.06</f>
      </c>
      <c r="U366" s="2">
        <f>(R366+L366)*0.06</f>
      </c>
      <c r="V366" s="2">
        <f>T366-U366</f>
      </c>
      <c r="W366" s="1">
        <f>I366</f>
      </c>
      <c r="X366" s="2">
        <f>(R366+L366)*1.06</f>
      </c>
      <c r="Y366" s="2">
        <f>P366</f>
      </c>
      <c r="Z366" s="34">
        <v>60</v>
      </c>
      <c r="AA366" s="2">
        <f>(L366+R366)-Y366-Z366</f>
      </c>
      <c r="AB366" s="2">
        <f>AA366/2</f>
      </c>
      <c r="AC366" s="2">
        <f>AA366/2</f>
      </c>
    </row>
    <row r="367">
      <c r="A367" s="1">
        <v>365</v>
      </c>
      <c r="B367" s="35" t="str">
        <v>王留帅</v>
      </c>
      <c r="C367" s="55" t="str">
        <v>TV1N1620376751779418112</v>
      </c>
      <c r="D367" s="5" t="str">
        <v>中国</v>
      </c>
      <c r="E367" s="5" t="str">
        <v>北京</v>
      </c>
      <c r="F367" s="5" t="str">
        <v>美国</v>
      </c>
      <c r="G367" s="5" t="str">
        <v>商务</v>
      </c>
      <c r="H367" s="5" t="str">
        <v>已预约</v>
      </c>
      <c r="I367" s="34">
        <v>1120</v>
      </c>
      <c r="L367" s="34">
        <v>300</v>
      </c>
      <c r="M367" s="34">
        <v>0</v>
      </c>
      <c r="N367" s="5"/>
      <c r="P367" s="34">
        <v>0</v>
      </c>
      <c r="R367" s="2">
        <f>M367*1.06</f>
      </c>
      <c r="S367" s="2">
        <f>I367+L367+R367</f>
      </c>
      <c r="T367" s="2">
        <f>I367+(L367+R367)*1.06</f>
      </c>
      <c r="U367" s="2">
        <f>(R367+L367)*0.06</f>
      </c>
      <c r="V367" s="2">
        <f>T367-U367</f>
      </c>
      <c r="W367" s="1">
        <f>I367</f>
      </c>
      <c r="X367" s="2">
        <f>(R367+L367)*1.06</f>
      </c>
      <c r="Y367" s="2">
        <f>P367</f>
      </c>
      <c r="Z367" s="34">
        <v>60</v>
      </c>
      <c r="AA367" s="2">
        <f>(L367+R367)-Y367-Z367</f>
      </c>
      <c r="AB367" s="2">
        <f>AA367/2</f>
      </c>
      <c r="AC367" s="2">
        <f>AA367/2</f>
      </c>
    </row>
    <row r="368">
      <c r="A368" s="1">
        <v>366</v>
      </c>
      <c r="B368" s="35" t="str">
        <v>李波</v>
      </c>
      <c r="C368" s="55" t="str">
        <v>TV1N1622949782280273920</v>
      </c>
      <c r="D368" s="5" t="str">
        <v>中国</v>
      </c>
      <c r="E368" s="5" t="str">
        <v>北京</v>
      </c>
      <c r="F368" s="5" t="str">
        <v>美国</v>
      </c>
      <c r="G368" s="5" t="str">
        <v>商务</v>
      </c>
      <c r="H368" s="5" t="str">
        <v>已预约</v>
      </c>
      <c r="I368" s="34">
        <v>1120</v>
      </c>
      <c r="L368" s="34">
        <v>300</v>
      </c>
      <c r="M368" s="34">
        <v>0</v>
      </c>
      <c r="N368" s="5"/>
      <c r="P368" s="34">
        <v>0</v>
      </c>
      <c r="R368" s="2">
        <f>M368*1.06</f>
      </c>
      <c r="S368" s="2">
        <f>I368+L368+R368</f>
      </c>
      <c r="T368" s="2">
        <f>I368+(L368+R368)*1.06</f>
      </c>
      <c r="U368" s="2">
        <f>(R368+L368)*0.06</f>
      </c>
      <c r="V368" s="2">
        <f>T368-U368</f>
      </c>
      <c r="W368" s="1">
        <f>I368</f>
      </c>
      <c r="X368" s="2">
        <f>(R368+L368)*1.06</f>
      </c>
      <c r="Y368" s="2">
        <f>P368</f>
      </c>
      <c r="Z368" s="34">
        <v>60</v>
      </c>
      <c r="AA368" s="2">
        <f>(L368+R368)-Y368-Z368</f>
      </c>
      <c r="AB368" s="2">
        <f>AA368/2</f>
      </c>
      <c r="AC368" s="2">
        <f>AA368/2</f>
      </c>
    </row>
    <row r="369">
      <c r="A369" s="1">
        <v>367</v>
      </c>
      <c r="B369" s="35" t="str">
        <v>何易</v>
      </c>
      <c r="C369" s="55" t="str">
        <v>TV1N1622826010982273024</v>
      </c>
      <c r="D369" s="5" t="str">
        <v>中国</v>
      </c>
      <c r="E369" s="5" t="str">
        <v>北京</v>
      </c>
      <c r="F369" s="5" t="str">
        <v>美国</v>
      </c>
      <c r="G369" s="5" t="str">
        <v>商务</v>
      </c>
      <c r="H369" s="5" t="str">
        <v>已预约</v>
      </c>
      <c r="I369" s="34">
        <v>1120</v>
      </c>
      <c r="L369" s="34">
        <v>300</v>
      </c>
      <c r="M369" s="34">
        <v>0</v>
      </c>
      <c r="N369" s="5"/>
      <c r="P369" s="34">
        <v>0</v>
      </c>
      <c r="R369" s="2">
        <f>M369*1.06</f>
      </c>
      <c r="S369" s="2">
        <f>I369+L369+R369</f>
      </c>
      <c r="T369" s="2">
        <f>I369+(L369+R369)*1.06</f>
      </c>
      <c r="U369" s="2">
        <f>(R369+L369)*0.06</f>
      </c>
      <c r="V369" s="2">
        <f>T369-U369</f>
      </c>
      <c r="W369" s="1">
        <f>I369</f>
      </c>
      <c r="X369" s="2">
        <f>(R369+L369)*1.06</f>
      </c>
      <c r="Y369" s="2">
        <f>P369</f>
      </c>
      <c r="Z369" s="34">
        <v>60</v>
      </c>
      <c r="AA369" s="2">
        <f>(L369+R369)-Y369-Z369</f>
      </c>
      <c r="AB369" s="2">
        <f>AA369/2</f>
      </c>
      <c r="AC369" s="2">
        <f>AA369/2</f>
      </c>
    </row>
    <row r="370">
      <c r="A370" s="1">
        <v>368</v>
      </c>
      <c r="B370" s="35" t="str">
        <v>耿思佳</v>
      </c>
      <c r="C370" s="55" t="str">
        <v>TV1N1623204447299391488</v>
      </c>
      <c r="D370" s="5" t="str">
        <v>中国</v>
      </c>
      <c r="E370" s="5" t="str">
        <v>北京</v>
      </c>
      <c r="F370" s="5" t="str">
        <v>美国</v>
      </c>
      <c r="G370" s="5" t="str">
        <v>商务</v>
      </c>
      <c r="H370" s="5" t="str">
        <v>已预约</v>
      </c>
      <c r="I370" s="34">
        <v>1120</v>
      </c>
      <c r="L370" s="34">
        <v>300</v>
      </c>
      <c r="M370" s="34">
        <v>0</v>
      </c>
      <c r="N370" s="5"/>
      <c r="P370" s="34">
        <v>0</v>
      </c>
      <c r="R370" s="2">
        <f>M370*1.06</f>
      </c>
      <c r="S370" s="2">
        <f>I370+L370+R370</f>
      </c>
      <c r="T370" s="2">
        <f>I370+(L370+R370)*1.06</f>
      </c>
      <c r="U370" s="2">
        <f>(R370+L370)*0.06</f>
      </c>
      <c r="V370" s="2">
        <f>T370-U370</f>
      </c>
      <c r="W370" s="1">
        <f>I370</f>
      </c>
      <c r="X370" s="2">
        <f>(R370+L370)*1.06</f>
      </c>
      <c r="Y370" s="2">
        <f>P370</f>
      </c>
      <c r="Z370" s="34">
        <v>60</v>
      </c>
      <c r="AA370" s="2">
        <f>(L370+R370)-Y370-Z370</f>
      </c>
      <c r="AB370" s="2">
        <f>AA370/2</f>
      </c>
      <c r="AC370" s="2">
        <f>AA370/2</f>
      </c>
    </row>
    <row r="371">
      <c r="A371" s="1">
        <v>369</v>
      </c>
      <c r="B371" s="35" t="str">
        <v>翁斌斌</v>
      </c>
      <c r="C371" s="55" t="str">
        <v>TV1N1624029671217741824</v>
      </c>
      <c r="D371" s="5" t="str">
        <v>中国</v>
      </c>
      <c r="E371" s="5" t="str">
        <v>北京</v>
      </c>
      <c r="F371" s="5" t="str">
        <v>美国</v>
      </c>
      <c r="G371" s="5" t="str">
        <v>商务</v>
      </c>
      <c r="H371" s="5" t="str">
        <v>已预约</v>
      </c>
      <c r="I371" s="34">
        <v>1120</v>
      </c>
      <c r="L371" s="34">
        <v>300</v>
      </c>
      <c r="M371" s="34">
        <v>1300</v>
      </c>
      <c r="N371" s="5" t="str">
        <v>加急</v>
      </c>
      <c r="P371" s="34">
        <v>900</v>
      </c>
      <c r="R371" s="2">
        <f>M371*1.06</f>
      </c>
      <c r="S371" s="2">
        <f>I371+L371+R371</f>
      </c>
      <c r="T371" s="2">
        <f>I371+(L371+R371)*1.06</f>
      </c>
      <c r="U371" s="2">
        <f>(R371+L371)*0.06</f>
      </c>
      <c r="V371" s="2">
        <f>T371-U371</f>
      </c>
      <c r="W371" s="1">
        <f>I371</f>
      </c>
      <c r="X371" s="2">
        <f>(R371+L371)*1.06</f>
      </c>
      <c r="Y371" s="2">
        <f>P371</f>
      </c>
      <c r="Z371" s="34">
        <v>60</v>
      </c>
      <c r="AA371" s="2">
        <f>(L371+R371)-Y371-Z371</f>
      </c>
      <c r="AB371" s="2">
        <f>AA371/2</f>
      </c>
      <c r="AC371" s="2">
        <f>AA371/2</f>
      </c>
    </row>
    <row r="372">
      <c r="A372" s="1">
        <v>370</v>
      </c>
      <c r="B372" s="35" t="str">
        <v>万海文</v>
      </c>
      <c r="C372" s="55" t="str">
        <v>TV1N1622835950551605248</v>
      </c>
      <c r="D372" s="5" t="str">
        <v>中国</v>
      </c>
      <c r="E372" s="5" t="str">
        <v>北京</v>
      </c>
      <c r="F372" s="5" t="str">
        <v>美国</v>
      </c>
      <c r="G372" s="5" t="str">
        <v>商务</v>
      </c>
      <c r="H372" s="5" t="str">
        <v>已预约</v>
      </c>
      <c r="I372" s="34">
        <v>1120</v>
      </c>
      <c r="L372" s="34">
        <v>300</v>
      </c>
      <c r="M372" s="34">
        <v>1500</v>
      </c>
      <c r="N372" s="5" t="str">
        <v>加急</v>
      </c>
      <c r="P372" s="34">
        <v>900</v>
      </c>
      <c r="R372" s="2">
        <f>M372*1.06</f>
      </c>
      <c r="S372" s="2">
        <f>I372+L372+R372</f>
      </c>
      <c r="T372" s="2">
        <f>I372+(L372+R372)*1.06</f>
      </c>
      <c r="U372" s="2">
        <f>(R372+L372)*0.06</f>
      </c>
      <c r="V372" s="2">
        <f>T372-U372</f>
      </c>
      <c r="W372" s="1">
        <f>I372</f>
      </c>
      <c r="X372" s="2">
        <f>(R372+L372)*1.06</f>
      </c>
      <c r="Y372" s="2">
        <f>P372</f>
      </c>
      <c r="Z372" s="34">
        <v>60</v>
      </c>
      <c r="AA372" s="2">
        <f>(L372+R372)-Y372-Z372</f>
      </c>
      <c r="AB372" s="2">
        <f>AA372/2</f>
      </c>
      <c r="AC372" s="2">
        <f>AA372/2</f>
      </c>
    </row>
    <row r="373">
      <c r="A373" s="1">
        <v>371</v>
      </c>
      <c r="B373" s="35" t="str">
        <v>王洋</v>
      </c>
      <c r="C373" s="55" t="str">
        <v>TV1N1621005788658847744</v>
      </c>
      <c r="D373" s="5" t="str">
        <v>中国</v>
      </c>
      <c r="E373" s="5" t="str">
        <v>北京</v>
      </c>
      <c r="F373" s="5" t="str">
        <v>美国</v>
      </c>
      <c r="G373" s="5" t="str">
        <v>商务</v>
      </c>
      <c r="H373" s="5" t="str">
        <v>已预约</v>
      </c>
      <c r="I373" s="34">
        <v>1120</v>
      </c>
      <c r="L373" s="34">
        <v>300</v>
      </c>
      <c r="M373" s="34">
        <v>0</v>
      </c>
      <c r="N373" s="5"/>
      <c r="P373" s="34">
        <v>0</v>
      </c>
      <c r="R373" s="2">
        <f>M373*1.06</f>
      </c>
      <c r="S373" s="2">
        <f>I373+L373+R373</f>
      </c>
      <c r="T373" s="2">
        <f>I373+(L373+R373)*1.06</f>
      </c>
      <c r="U373" s="2">
        <f>(R373+L373)*0.06</f>
      </c>
      <c r="V373" s="2">
        <f>T373-U373</f>
      </c>
      <c r="W373" s="1">
        <f>I373</f>
      </c>
      <c r="X373" s="2">
        <f>(R373+L373)*1.06</f>
      </c>
      <c r="Y373" s="2">
        <f>P373</f>
      </c>
      <c r="Z373" s="34">
        <v>60</v>
      </c>
      <c r="AA373" s="2">
        <f>(L373+R373)-Y373-Z373</f>
      </c>
      <c r="AB373" s="2">
        <f>AA373/2</f>
      </c>
      <c r="AC373" s="2">
        <f>AA373/2</f>
      </c>
    </row>
    <row r="374">
      <c r="A374" s="1">
        <v>372</v>
      </c>
      <c r="B374" s="35" t="str">
        <v>徐磊</v>
      </c>
      <c r="C374" s="55" t="str">
        <v>TV1N1620342957403746304</v>
      </c>
      <c r="D374" s="5" t="str">
        <v>中国</v>
      </c>
      <c r="E374" s="5" t="str">
        <v>北京</v>
      </c>
      <c r="F374" s="5" t="str">
        <v>美国</v>
      </c>
      <c r="G374" s="5" t="str">
        <v>商务</v>
      </c>
      <c r="H374" s="5" t="str">
        <v>已预约</v>
      </c>
      <c r="I374" s="34">
        <v>1120</v>
      </c>
      <c r="L374" s="34">
        <v>300</v>
      </c>
      <c r="M374" s="34">
        <v>1500</v>
      </c>
      <c r="N374" s="5" t="str">
        <v>加急</v>
      </c>
      <c r="P374" s="34">
        <v>900</v>
      </c>
      <c r="R374" s="2">
        <f>M374*1.06</f>
      </c>
      <c r="S374" s="2">
        <f>I374+L374+R374</f>
      </c>
      <c r="T374" s="2">
        <f>I374+(L374+R374)*1.06</f>
      </c>
      <c r="U374" s="2">
        <f>(R374+L374)*0.06</f>
      </c>
      <c r="V374" s="2">
        <f>T374-U374</f>
      </c>
      <c r="W374" s="1">
        <f>I374</f>
      </c>
      <c r="X374" s="2">
        <f>(R374+L374)*1.06</f>
      </c>
      <c r="Y374" s="2">
        <f>P374</f>
      </c>
      <c r="Z374" s="34">
        <v>60</v>
      </c>
      <c r="AA374" s="2">
        <f>(L374+R374)-Y374-Z374</f>
      </c>
      <c r="AB374" s="2">
        <f>AA374/2</f>
      </c>
      <c r="AC374" s="2">
        <f>AA374/2</f>
      </c>
    </row>
    <row r="375">
      <c r="A375" s="1">
        <v>373</v>
      </c>
      <c r="B375" s="35" t="str">
        <v>邱静</v>
      </c>
      <c r="C375" s="55" t="str">
        <v>TV1N1612759708510662656</v>
      </c>
      <c r="D375" s="5" t="str">
        <v>中国</v>
      </c>
      <c r="E375" s="5" t="str">
        <v>北京</v>
      </c>
      <c r="F375" s="5" t="str">
        <v>美国</v>
      </c>
      <c r="G375" s="5" t="str">
        <v>商务</v>
      </c>
      <c r="H375" s="5" t="str">
        <v>已预约</v>
      </c>
      <c r="I375" s="34">
        <v>1120</v>
      </c>
      <c r="L375" s="34">
        <v>300</v>
      </c>
      <c r="M375" s="34">
        <v>0</v>
      </c>
      <c r="N375" s="5"/>
      <c r="P375" s="34">
        <v>0</v>
      </c>
      <c r="R375" s="2">
        <f>M375*1.06</f>
      </c>
      <c r="S375" s="2">
        <f>I375+L375+R375</f>
      </c>
      <c r="T375" s="2">
        <f>I375+(L375+R375)*1.06</f>
      </c>
      <c r="U375" s="2">
        <f>(R375+L375)*0.06</f>
      </c>
      <c r="V375" s="2">
        <f>T375-U375</f>
      </c>
      <c r="W375" s="1">
        <f>I375</f>
      </c>
      <c r="X375" s="2">
        <f>(R375+L375)*1.06</f>
      </c>
      <c r="Y375" s="2">
        <f>P375</f>
      </c>
      <c r="Z375" s="34">
        <v>60</v>
      </c>
      <c r="AA375" s="2">
        <f>(L375+R375)-Y375-Z375</f>
      </c>
      <c r="AB375" s="2">
        <f>AA375/2</f>
      </c>
      <c r="AC375" s="2">
        <f>AA375/2</f>
      </c>
    </row>
    <row r="376">
      <c r="A376" s="1">
        <v>374</v>
      </c>
      <c r="B376" s="35" t="str">
        <v>Gabby-韩雨琪</v>
      </c>
      <c r="C376" s="55" t="str">
        <v>TV1N1602917040443502592</v>
      </c>
      <c r="D376" s="5" t="str">
        <v>中国</v>
      </c>
      <c r="E376" s="5" t="str">
        <v>北京</v>
      </c>
      <c r="F376" s="5" t="str">
        <v>美国</v>
      </c>
      <c r="G376" s="5" t="str">
        <v>商务</v>
      </c>
      <c r="H376" s="5" t="str">
        <v>已预约</v>
      </c>
      <c r="I376" s="34">
        <v>0</v>
      </c>
      <c r="L376" s="34">
        <v>0</v>
      </c>
      <c r="M376" s="34">
        <v>1500</v>
      </c>
      <c r="N376" s="5" t="str">
        <v>加急费</v>
      </c>
      <c r="P376" s="34">
        <v>900</v>
      </c>
      <c r="R376" s="2">
        <f>M376*1.06</f>
      </c>
      <c r="S376" s="2">
        <f>I376+L376+R376</f>
      </c>
      <c r="T376" s="2">
        <f>I376+(L376+R376)*1.06</f>
      </c>
      <c r="U376" s="2">
        <f>(R376+L376)*0.06</f>
      </c>
      <c r="V376" s="2">
        <f>T376-U376</f>
      </c>
      <c r="W376" s="1">
        <f>I376</f>
      </c>
      <c r="X376" s="2">
        <f>(R376+L376)*1.06</f>
      </c>
      <c r="Y376" s="2">
        <f>P376</f>
      </c>
      <c r="Z376" s="34">
        <v>0</v>
      </c>
      <c r="AA376" s="2">
        <f>(L376+R376)-Y376-Z376</f>
      </c>
      <c r="AB376" s="2">
        <f>AA376/2</f>
      </c>
      <c r="AC376" s="2">
        <f>AA376/2</f>
      </c>
    </row>
    <row r="377">
      <c r="A377" s="1">
        <v>375</v>
      </c>
      <c r="B377" s="35" t="str">
        <v>彭磊</v>
      </c>
      <c r="C377" s="55" t="str">
        <v>TV1N1625025591417569280</v>
      </c>
      <c r="D377" s="5" t="str">
        <v>中国</v>
      </c>
      <c r="E377" s="5" t="str">
        <v>北京</v>
      </c>
      <c r="F377" s="5" t="str">
        <v>法国</v>
      </c>
      <c r="G377" s="5" t="str">
        <v>商务</v>
      </c>
      <c r="H377" s="5" t="str">
        <v>已出签</v>
      </c>
      <c r="I377" s="58">
        <v>594</v>
      </c>
      <c r="L377" s="34">
        <v>300</v>
      </c>
      <c r="M377" s="34">
        <v>696</v>
      </c>
      <c r="N377" s="62" t="str">
        <v>签证中心服务费696</v>
      </c>
      <c r="P377" s="34">
        <v>696</v>
      </c>
      <c r="R377" s="2">
        <f>M377*1.06</f>
      </c>
      <c r="S377" s="2">
        <f>I377+L377+R377</f>
      </c>
      <c r="T377" s="2">
        <f>I377+(L377+R377)*1.06</f>
      </c>
      <c r="U377" s="2">
        <f>(R377+L377)*0.06</f>
      </c>
      <c r="V377" s="2">
        <f>T377-U377</f>
      </c>
      <c r="W377" s="1">
        <f>I377</f>
      </c>
      <c r="X377" s="2">
        <f>(R377+L377)*1.06</f>
      </c>
      <c r="Y377" s="2">
        <f>P377</f>
      </c>
      <c r="Z377" s="5">
        <v>60</v>
      </c>
      <c r="AA377" s="2">
        <f>(L377+R377)-Y377-Z377</f>
      </c>
      <c r="AB377" s="2">
        <f>AA377/2</f>
      </c>
      <c r="AC377" s="2">
        <f>AA377/2</f>
      </c>
    </row>
    <row r="378">
      <c r="A378" s="1">
        <v>376</v>
      </c>
      <c r="B378" s="35" t="str">
        <v>孙珊</v>
      </c>
      <c r="C378" s="55" t="str">
        <v>TV1N1594541598539468800</v>
      </c>
      <c r="D378" s="5" t="str">
        <v>中国</v>
      </c>
      <c r="E378" s="5" t="str">
        <v>北京</v>
      </c>
      <c r="F378" s="5" t="str">
        <v>西班牙</v>
      </c>
      <c r="G378" s="5" t="str">
        <v>商务</v>
      </c>
      <c r="H378" s="5" t="str">
        <v>已出签</v>
      </c>
      <c r="I378" s="34">
        <v>593</v>
      </c>
      <c r="L378" s="36">
        <v>300</v>
      </c>
      <c r="M378" s="34">
        <v>555</v>
      </c>
      <c r="N378" s="37" t="str">
        <v>加急号380+签证中心服务费175</v>
      </c>
      <c r="P378" s="34">
        <v>475</v>
      </c>
      <c r="R378" s="2">
        <f>M378*1.06</f>
      </c>
      <c r="S378" s="2">
        <f>I378+L378+R378</f>
      </c>
      <c r="T378" s="2">
        <f>I378+(L378+R378)*1.06</f>
      </c>
      <c r="U378" s="2">
        <f>(R378+L378)*0.06</f>
      </c>
      <c r="V378" s="2">
        <f>T378-U378</f>
      </c>
      <c r="W378" s="1">
        <f>I378</f>
      </c>
      <c r="X378" s="2">
        <f>(R378+L378)*1.06</f>
      </c>
      <c r="Y378" s="2">
        <f>P378</f>
      </c>
      <c r="Z378" s="5">
        <v>60</v>
      </c>
      <c r="AA378" s="2">
        <f>(L378+R378)-Y378-Z378</f>
      </c>
      <c r="AB378" s="2">
        <f>AA378/2</f>
      </c>
      <c r="AC378" s="2">
        <f>AA378/2</f>
      </c>
    </row>
    <row r="379">
      <c r="A379" s="1">
        <v>377</v>
      </c>
      <c r="B379" s="35" t="str">
        <v>齐静</v>
      </c>
      <c r="C379" s="55" t="str">
        <v>TV1N1624009510192455680</v>
      </c>
      <c r="D379" s="5" t="str">
        <v>中国</v>
      </c>
      <c r="E379" s="5" t="str">
        <v>北京</v>
      </c>
      <c r="F379" s="5" t="str">
        <v>西班牙</v>
      </c>
      <c r="G379" s="5" t="str">
        <v>商务</v>
      </c>
      <c r="H379" s="5" t="str">
        <v>已出签</v>
      </c>
      <c r="I379" s="34">
        <v>593</v>
      </c>
      <c r="L379" s="36">
        <v>300</v>
      </c>
      <c r="M379" s="34">
        <v>556</v>
      </c>
      <c r="N379" s="37" t="str">
        <v>加急号380+签证中心服务费176</v>
      </c>
      <c r="P379" s="34">
        <v>476</v>
      </c>
      <c r="R379" s="2">
        <f>M379*1.06</f>
      </c>
      <c r="S379" s="2">
        <f>I379+L379+R379</f>
      </c>
      <c r="T379" s="2">
        <f>I379+(L379+R379)*1.06</f>
      </c>
      <c r="U379" s="2">
        <f>(R379+L379)*0.06</f>
      </c>
      <c r="V379" s="2">
        <f>T379-U379</f>
      </c>
      <c r="W379" s="1">
        <f>I379</f>
      </c>
      <c r="X379" s="2">
        <f>(R379+L379)*1.06</f>
      </c>
      <c r="Y379" s="2">
        <f>P379</f>
      </c>
      <c r="Z379" s="5">
        <v>60</v>
      </c>
      <c r="AA379" s="2">
        <f>(L379+R379)-Y379-Z379</f>
      </c>
      <c r="AB379" s="2">
        <f>AA379/2</f>
      </c>
      <c r="AC379" s="2">
        <f>AA379/2</f>
      </c>
    </row>
    <row r="380">
      <c r="A380" s="1">
        <v>378</v>
      </c>
      <c r="B380" s="35" t="str">
        <v>陈越（冯博、谢鑫、陈越一起）</v>
      </c>
      <c r="C380" s="55" t="str">
        <v>TV1N1613119427041566720</v>
      </c>
      <c r="D380" s="5" t="str">
        <v>中国</v>
      </c>
      <c r="E380" s="5" t="str">
        <v>北京</v>
      </c>
      <c r="F380" s="5" t="str">
        <v>法国</v>
      </c>
      <c r="G380" s="5" t="str">
        <v>商务</v>
      </c>
      <c r="H380" s="5" t="str">
        <v>已出签</v>
      </c>
      <c r="I380" s="58">
        <v>594</v>
      </c>
      <c r="L380" s="34">
        <v>300</v>
      </c>
      <c r="M380" s="34">
        <v>716</v>
      </c>
      <c r="N380" s="48" t="str">
        <v>签证中心服务费716</v>
      </c>
      <c r="P380" s="34">
        <v>716</v>
      </c>
      <c r="R380" s="2">
        <f>M380*1.06</f>
      </c>
      <c r="S380" s="2">
        <f>I380+L380+R380</f>
      </c>
      <c r="T380" s="2">
        <f>I380+(L380+R380)*1.06</f>
      </c>
      <c r="U380" s="2">
        <f>(R380+L380)*0.06</f>
      </c>
      <c r="V380" s="2">
        <f>T380-U380</f>
      </c>
      <c r="W380" s="1">
        <f>I380</f>
      </c>
      <c r="X380" s="2">
        <f>(R380+L380)*1.06</f>
      </c>
      <c r="Y380" s="2">
        <f>P380</f>
      </c>
      <c r="Z380" s="5">
        <v>60</v>
      </c>
      <c r="AA380" s="2">
        <f>(L380+R380)-Y380-Z380</f>
      </c>
      <c r="AB380" s="2">
        <f>AA380/2</f>
      </c>
      <c r="AC380" s="2">
        <f>AA380/2</f>
      </c>
    </row>
    <row r="381">
      <c r="A381" s="1">
        <v>379</v>
      </c>
      <c r="B381" s="35" t="str">
        <v>谢鑫（冯博、谢鑫、陈越一起）</v>
      </c>
      <c r="C381" s="55" t="str">
        <v>TV1N1613151036604223488</v>
      </c>
      <c r="D381" s="5" t="str">
        <v>中国</v>
      </c>
      <c r="E381" s="5" t="str">
        <v>北京</v>
      </c>
      <c r="F381" s="5" t="str">
        <v>法国</v>
      </c>
      <c r="G381" s="5" t="str">
        <v>商务</v>
      </c>
      <c r="H381" s="5" t="str">
        <v>已出签</v>
      </c>
      <c r="I381" s="58">
        <v>594</v>
      </c>
      <c r="L381" s="34">
        <v>300</v>
      </c>
      <c r="M381" s="34">
        <v>716</v>
      </c>
      <c r="N381" s="48" t="str">
        <v>签证中心服务费716</v>
      </c>
      <c r="P381" s="34">
        <v>716</v>
      </c>
      <c r="R381" s="2">
        <f>M381*1.06</f>
      </c>
      <c r="S381" s="2">
        <f>I381+L381+R381</f>
      </c>
      <c r="T381" s="2">
        <f>I381+(L381+R381)*1.06</f>
      </c>
      <c r="U381" s="2">
        <f>(R381+L381)*0.06</f>
      </c>
      <c r="V381" s="2">
        <f>T381-U381</f>
      </c>
      <c r="W381" s="1">
        <f>I381</f>
      </c>
      <c r="X381" s="2">
        <f>(R381+L381)*1.06</f>
      </c>
      <c r="Y381" s="2">
        <f>P381</f>
      </c>
      <c r="Z381" s="5">
        <v>60</v>
      </c>
      <c r="AA381" s="2">
        <f>(L381+R381)-Y381-Z381</f>
      </c>
      <c r="AB381" s="2">
        <f>AA381/2</f>
      </c>
      <c r="AC381" s="2">
        <f>AA381/2</f>
      </c>
    </row>
    <row r="382">
      <c r="A382" s="1">
        <v>380</v>
      </c>
      <c r="B382" s="35" t="str">
        <v>张丽丽</v>
      </c>
      <c r="C382" s="55" t="str">
        <v>TV1N1622539720248254464</v>
      </c>
      <c r="D382" s="5" t="str">
        <v>中国</v>
      </c>
      <c r="E382" s="5" t="str">
        <v>北京</v>
      </c>
      <c r="F382" s="5" t="str">
        <v>法国</v>
      </c>
      <c r="G382" s="5" t="str">
        <v>商务</v>
      </c>
      <c r="H382" s="5" t="str">
        <v>已出签</v>
      </c>
      <c r="I382" s="58">
        <v>594</v>
      </c>
      <c r="L382" s="34">
        <v>300</v>
      </c>
      <c r="M382" s="34">
        <v>636</v>
      </c>
      <c r="N382" s="48" t="str">
        <v>签证中心服务费636</v>
      </c>
      <c r="P382" s="34">
        <v>636</v>
      </c>
      <c r="R382" s="2">
        <f>M382*1.06</f>
      </c>
      <c r="S382" s="2">
        <f>I382+L382+R382</f>
      </c>
      <c r="T382" s="2">
        <f>I382+(L382+R382)*1.06</f>
      </c>
      <c r="U382" s="2">
        <f>(R382+L382)*0.06</f>
      </c>
      <c r="V382" s="2">
        <f>T382-U382</f>
      </c>
      <c r="W382" s="1">
        <f>I382</f>
      </c>
      <c r="X382" s="2">
        <f>(R382+L382)*1.06</f>
      </c>
      <c r="Y382" s="2">
        <f>P382</f>
      </c>
      <c r="Z382" s="5">
        <v>60</v>
      </c>
      <c r="AA382" s="2">
        <f>(L382+R382)-Y382-Z382</f>
      </c>
      <c r="AB382" s="2">
        <f>AA382/2</f>
      </c>
      <c r="AC382" s="2">
        <f>AA382/2</f>
      </c>
    </row>
    <row r="383">
      <c r="A383" s="1">
        <v>381</v>
      </c>
      <c r="B383" s="35" t="str">
        <v>冯博（冯博、谢鑫、陈越一起）</v>
      </c>
      <c r="C383" s="55" t="str">
        <v>TV1N1619529485032042496</v>
      </c>
      <c r="D383" s="5" t="str">
        <v>中国</v>
      </c>
      <c r="E383" s="5" t="str">
        <v>北京</v>
      </c>
      <c r="F383" s="5" t="str">
        <v>法国</v>
      </c>
      <c r="G383" s="5" t="str">
        <v>商务</v>
      </c>
      <c r="H383" s="5" t="str">
        <v>已出签</v>
      </c>
      <c r="I383" s="58">
        <v>594</v>
      </c>
      <c r="L383" s="34">
        <v>300</v>
      </c>
      <c r="M383" s="34">
        <v>716</v>
      </c>
      <c r="N383" s="48" t="str">
        <v>签证中心服务费716</v>
      </c>
      <c r="P383" s="34">
        <v>716</v>
      </c>
      <c r="R383" s="2">
        <f>M383*1.06</f>
      </c>
      <c r="S383" s="2">
        <f>I383+L383+R383</f>
      </c>
      <c r="T383" s="2">
        <f>I383+(L383+R383)*1.06</f>
      </c>
      <c r="U383" s="2">
        <f>(R383+L383)*0.06</f>
      </c>
      <c r="V383" s="2">
        <f>T383-U383</f>
      </c>
      <c r="W383" s="1">
        <f>I383</f>
      </c>
      <c r="X383" s="2">
        <f>(R383+L383)*1.06</f>
      </c>
      <c r="Y383" s="2">
        <f>P383</f>
      </c>
      <c r="Z383" s="5">
        <v>60</v>
      </c>
      <c r="AA383" s="2">
        <f>(L383+R383)-Y383-Z383</f>
      </c>
      <c r="AB383" s="2">
        <f>AA383/2</f>
      </c>
      <c r="AC383" s="2">
        <f>AA383/2</f>
      </c>
    </row>
    <row r="384">
      <c r="A384" s="1">
        <v>382</v>
      </c>
      <c r="B384" s="35" t="str">
        <v>颜梦华</v>
      </c>
      <c r="C384" s="55" t="str">
        <v>TV1N1626082069104881664</v>
      </c>
      <c r="D384" s="5" t="str">
        <v>中国</v>
      </c>
      <c r="E384" s="5" t="str">
        <v>北京</v>
      </c>
      <c r="F384" s="5" t="str">
        <v>法国</v>
      </c>
      <c r="G384" s="5" t="str">
        <v>商务</v>
      </c>
      <c r="H384" s="5" t="str">
        <v>已出签</v>
      </c>
      <c r="I384" s="58">
        <v>594</v>
      </c>
      <c r="L384" s="34">
        <v>300</v>
      </c>
      <c r="M384" s="34">
        <v>696</v>
      </c>
      <c r="N384" s="62" t="str">
        <v>签证中心服务费696</v>
      </c>
      <c r="P384" s="34">
        <v>696</v>
      </c>
      <c r="R384" s="2">
        <f>M384*1.06</f>
      </c>
      <c r="S384" s="2">
        <f>I384+L384+R384</f>
      </c>
      <c r="T384" s="2">
        <f>I384+(L384+R384)*1.06</f>
      </c>
      <c r="U384" s="2">
        <f>(R384+L384)*0.06</f>
      </c>
      <c r="V384" s="2">
        <f>T384-U384</f>
      </c>
      <c r="W384" s="1">
        <f>I384</f>
      </c>
      <c r="X384" s="2">
        <f>(R384+L384)*1.06</f>
      </c>
      <c r="Y384" s="2">
        <f>P384</f>
      </c>
      <c r="Z384" s="5">
        <v>60</v>
      </c>
      <c r="AA384" s="2">
        <f>(L384+R384)-Y384-Z384</f>
      </c>
      <c r="AB384" s="2">
        <f>AA384/2</f>
      </c>
      <c r="AC384" s="2">
        <f>AA384/2</f>
      </c>
    </row>
    <row r="385">
      <c r="A385" s="1">
        <v>383</v>
      </c>
      <c r="B385" s="35" t="str">
        <v>郭文山</v>
      </c>
      <c r="C385" s="55" t="str">
        <v>TV1N1610576129424846848</v>
      </c>
      <c r="D385" s="5" t="str">
        <v>中国</v>
      </c>
      <c r="E385" s="5" t="str">
        <v>北京</v>
      </c>
      <c r="F385" s="5" t="str">
        <v>法国</v>
      </c>
      <c r="G385" s="5" t="str">
        <v>商务</v>
      </c>
      <c r="H385" s="5" t="str">
        <v>已出签</v>
      </c>
      <c r="I385" s="58">
        <v>594</v>
      </c>
      <c r="K385" s="35"/>
      <c r="L385" s="34">
        <v>300</v>
      </c>
      <c r="M385" s="34">
        <v>735</v>
      </c>
      <c r="N385" s="62" t="str">
        <v>39交通费+签证中心服务费696</v>
      </c>
      <c r="P385" s="34">
        <v>735</v>
      </c>
      <c r="R385" s="2">
        <f>M385*1.06</f>
      </c>
      <c r="S385" s="2">
        <f>I385+L385+R385</f>
      </c>
      <c r="T385" s="2">
        <f>I385+(L385+R385)*1.06</f>
      </c>
      <c r="U385" s="2">
        <f>(R385+L385)*0.06</f>
      </c>
      <c r="V385" s="2">
        <f>T385-U385</f>
      </c>
      <c r="W385" s="1">
        <f>I385</f>
      </c>
      <c r="X385" s="2">
        <f>(R385+L385)*1.06</f>
      </c>
      <c r="Y385" s="2">
        <f>P385</f>
      </c>
      <c r="Z385" s="5">
        <v>60</v>
      </c>
      <c r="AA385" s="2">
        <f>(L385+R385)-Y385-Z385</f>
      </c>
      <c r="AB385" s="2">
        <f>AA385/2</f>
      </c>
      <c r="AC385" s="2">
        <f>AA385/2</f>
      </c>
    </row>
    <row r="386">
      <c r="A386" s="1">
        <v>384</v>
      </c>
      <c r="B386" s="35" t="str">
        <v>李小莹</v>
      </c>
      <c r="C386" s="55" t="str">
        <v>TV1N1622508164335140864</v>
      </c>
      <c r="D386" s="5" t="str">
        <v>中国</v>
      </c>
      <c r="E386" s="5" t="str">
        <v>北京</v>
      </c>
      <c r="F386" s="5" t="str">
        <v>法国</v>
      </c>
      <c r="G386" s="5" t="str">
        <v>商务</v>
      </c>
      <c r="H386" s="5" t="str">
        <v>已出签</v>
      </c>
      <c r="I386" s="58">
        <v>594</v>
      </c>
      <c r="L386" s="34">
        <v>300</v>
      </c>
      <c r="M386" s="34">
        <v>814</v>
      </c>
      <c r="N386" s="65" t="str">
        <v>签证中心服务费814</v>
      </c>
      <c r="P386" s="34">
        <v>814</v>
      </c>
      <c r="R386" s="2">
        <f>M386*1.06</f>
      </c>
      <c r="S386" s="2">
        <f>I386+L386+R386</f>
      </c>
      <c r="T386" s="2">
        <f>I386+(L386+R386)*1.06</f>
      </c>
      <c r="U386" s="2">
        <f>(R386+L386)*0.06</f>
      </c>
      <c r="V386" s="2">
        <f>T386-U386</f>
      </c>
      <c r="W386" s="1">
        <f>I386</f>
      </c>
      <c r="X386" s="2">
        <f>(R386+L386)*1.06</f>
      </c>
      <c r="Y386" s="2">
        <f>P386</f>
      </c>
      <c r="Z386" s="5">
        <v>60</v>
      </c>
      <c r="AA386" s="2">
        <f>(L386+R386)-Y386-Z386</f>
      </c>
      <c r="AB386" s="2">
        <f>AA386/2</f>
      </c>
      <c r="AC386" s="2">
        <f>AA386/2</f>
      </c>
    </row>
    <row r="387">
      <c r="A387" s="1">
        <v>385</v>
      </c>
      <c r="B387" s="35" t="str">
        <v>刘瑞华</v>
      </c>
      <c r="C387" s="55" t="str">
        <v>TV1N1619586806617755648</v>
      </c>
      <c r="D387" s="5" t="str">
        <v>中国</v>
      </c>
      <c r="E387" s="5" t="str">
        <v>北京</v>
      </c>
      <c r="F387" s="5" t="str">
        <v>法国</v>
      </c>
      <c r="G387" s="5" t="str">
        <v>商务</v>
      </c>
      <c r="H387" s="5" t="str">
        <v>已出签</v>
      </c>
      <c r="I387" s="58">
        <v>594</v>
      </c>
      <c r="L387" s="34">
        <v>300</v>
      </c>
      <c r="M387" s="34">
        <v>651</v>
      </c>
      <c r="N387" s="48" t="str">
        <v>15交通费+签证中心服务费636</v>
      </c>
      <c r="P387" s="34">
        <v>651</v>
      </c>
      <c r="R387" s="2">
        <f>M387*1.06</f>
      </c>
      <c r="S387" s="2">
        <f>I387+L387+R387</f>
      </c>
      <c r="T387" s="2">
        <f>I387+(L387+R387)*1.06</f>
      </c>
      <c r="U387" s="2">
        <f>(R387+L387)*0.06</f>
      </c>
      <c r="V387" s="2">
        <f>T387-U387</f>
      </c>
      <c r="W387" s="1">
        <f>I387</f>
      </c>
      <c r="X387" s="2">
        <f>(R387+L387)*1.06</f>
      </c>
      <c r="Y387" s="2">
        <f>P387</f>
      </c>
      <c r="Z387" s="5">
        <v>60</v>
      </c>
      <c r="AA387" s="2">
        <f>(L387+R387)-Y387-Z387</f>
      </c>
      <c r="AB387" s="2">
        <f>AA387/2</f>
      </c>
      <c r="AC387" s="2">
        <f>AA387/2</f>
      </c>
    </row>
    <row r="388">
      <c r="A388" s="1">
        <v>386</v>
      </c>
      <c r="B388" s="35" t="str">
        <v>许景惠</v>
      </c>
      <c r="C388" s="55" t="str">
        <v>TV1N1620408319340224512</v>
      </c>
      <c r="D388" s="5" t="str">
        <v>中国</v>
      </c>
      <c r="E388" s="5" t="str">
        <v>北京</v>
      </c>
      <c r="F388" s="5" t="str">
        <v>法国</v>
      </c>
      <c r="G388" s="5" t="str">
        <v>商务</v>
      </c>
      <c r="H388" s="5" t="str">
        <v>已出签</v>
      </c>
      <c r="I388" s="58">
        <v>594</v>
      </c>
      <c r="L388" s="34">
        <v>300</v>
      </c>
      <c r="M388" s="34">
        <v>726</v>
      </c>
      <c r="N388" s="48" t="str">
        <v>签证中心服务费726</v>
      </c>
      <c r="P388" s="34">
        <v>726</v>
      </c>
      <c r="R388" s="2">
        <f>M388*1.06</f>
      </c>
      <c r="S388" s="2">
        <f>I388+L388+R388</f>
      </c>
      <c r="T388" s="2">
        <f>I388+(L388+R388)*1.06</f>
      </c>
      <c r="U388" s="2">
        <f>(R388+L388)*0.06</f>
      </c>
      <c r="V388" s="2">
        <f>T388-U388</f>
      </c>
      <c r="W388" s="1">
        <f>I388</f>
      </c>
      <c r="X388" s="2">
        <f>(R388+L388)*1.06</f>
      </c>
      <c r="Y388" s="2">
        <f>P388</f>
      </c>
      <c r="Z388" s="5">
        <v>60</v>
      </c>
      <c r="AA388" s="2">
        <f>(L388+R388)-Y388-Z388</f>
      </c>
      <c r="AB388" s="2">
        <f>AA388/2</f>
      </c>
      <c r="AC388" s="2">
        <f>AA388/2</f>
      </c>
    </row>
    <row r="389">
      <c r="A389" s="1">
        <v>387</v>
      </c>
      <c r="B389" s="35" t="str">
        <v>曹丁梅</v>
      </c>
      <c r="C389" s="55" t="str">
        <v>TV1N1619531035427274752</v>
      </c>
      <c r="D389" s="5" t="str">
        <v>中国</v>
      </c>
      <c r="E389" s="5" t="str">
        <v>北京</v>
      </c>
      <c r="F389" s="5" t="str">
        <v>法国</v>
      </c>
      <c r="G389" s="5" t="str">
        <v>商务</v>
      </c>
      <c r="H389" s="5" t="str">
        <v>已出签</v>
      </c>
      <c r="I389" s="58">
        <v>594</v>
      </c>
      <c r="K389" s="35"/>
      <c r="L389" s="34">
        <v>300</v>
      </c>
      <c r="M389" s="34">
        <v>814</v>
      </c>
      <c r="N389" s="65" t="str">
        <v>签证中心服务费814</v>
      </c>
      <c r="P389" s="34">
        <v>814</v>
      </c>
      <c r="R389" s="2">
        <f>M389*1.06</f>
      </c>
      <c r="S389" s="2">
        <f>I389+L389+R389</f>
      </c>
      <c r="T389" s="2">
        <f>I389+(L389+R389)*1.06</f>
      </c>
      <c r="U389" s="2">
        <f>(R389+L389)*0.06</f>
      </c>
      <c r="V389" s="2">
        <f>T389-U389</f>
      </c>
      <c r="W389" s="1">
        <f>I389</f>
      </c>
      <c r="X389" s="2">
        <f>(R389+L389)*1.06</f>
      </c>
      <c r="Y389" s="2">
        <f>P389</f>
      </c>
      <c r="Z389" s="5">
        <v>60</v>
      </c>
      <c r="AA389" s="2">
        <f>(L389+R389)-Y389-Z389</f>
      </c>
      <c r="AB389" s="2">
        <f>AA389/2</f>
      </c>
      <c r="AC389" s="2">
        <f>AA389/2</f>
      </c>
    </row>
    <row r="390">
      <c r="A390" s="1">
        <v>388</v>
      </c>
      <c r="B390" s="35" t="str">
        <v>王金怡</v>
      </c>
      <c r="C390" s="55" t="str">
        <v>TV1N1613470247452917760</v>
      </c>
      <c r="D390" s="5" t="str">
        <v>中国</v>
      </c>
      <c r="E390" s="5" t="str">
        <v>北京</v>
      </c>
      <c r="F390" s="5" t="str">
        <v>法国</v>
      </c>
      <c r="G390" s="5" t="str">
        <v>商务</v>
      </c>
      <c r="H390" s="5" t="str">
        <v>已出签</v>
      </c>
      <c r="I390" s="58">
        <v>594</v>
      </c>
      <c r="L390" s="34">
        <v>300</v>
      </c>
      <c r="M390" s="34">
        <v>829</v>
      </c>
      <c r="N390" s="65" t="str">
        <v>交通费15+签证中心服务费814</v>
      </c>
      <c r="P390" s="34">
        <v>829</v>
      </c>
      <c r="R390" s="2">
        <f>M390*1.06</f>
      </c>
      <c r="S390" s="2">
        <f>I390+L390+R390</f>
      </c>
      <c r="T390" s="2">
        <f>I390+(L390+R390)*1.06</f>
      </c>
      <c r="U390" s="2">
        <f>(R390+L390)*0.06</f>
      </c>
      <c r="V390" s="2">
        <f>T390-U390</f>
      </c>
      <c r="W390" s="1">
        <f>I390</f>
      </c>
      <c r="X390" s="2">
        <f>(R390+L390)*1.06</f>
      </c>
      <c r="Y390" s="2">
        <f>P390</f>
      </c>
      <c r="Z390" s="5">
        <v>60</v>
      </c>
      <c r="AA390" s="2">
        <f>(L390+R390)-Y390-Z390</f>
      </c>
      <c r="AB390" s="2">
        <f>AA390/2</f>
      </c>
      <c r="AC390" s="2">
        <f>AA390/2</f>
      </c>
    </row>
    <row customHeight="true" ht="19" r="391">
      <c r="A391" s="1">
        <v>389</v>
      </c>
      <c r="B391" s="60" t="str">
        <v>郑超</v>
      </c>
      <c r="C391" s="55" t="str">
        <v>TV1N1622844333035925504</v>
      </c>
      <c r="D391" s="5" t="str">
        <v>中国</v>
      </c>
      <c r="E391" s="5" t="str">
        <v>上海</v>
      </c>
      <c r="F391" s="5" t="str">
        <v>英国</v>
      </c>
      <c r="G391" s="5" t="str">
        <v>商务</v>
      </c>
      <c r="H391" s="5" t="str">
        <v>已预约</v>
      </c>
      <c r="I391" s="34">
        <v>858</v>
      </c>
      <c r="L391" s="5">
        <v>400</v>
      </c>
      <c r="M391" s="34">
        <v>2236</v>
      </c>
      <c r="N391" s="5" t="str">
        <v>上海5工+邮寄</v>
      </c>
      <c r="P391" s="5">
        <v>2236</v>
      </c>
      <c r="R391" s="2">
        <f>M391*1.06</f>
      </c>
      <c r="S391" s="2">
        <f>I391+L391+R391</f>
      </c>
      <c r="T391" s="2">
        <f>I391+(L391+R391)*1.06</f>
      </c>
      <c r="U391" s="2">
        <f>(R391+L391)*0.06</f>
      </c>
      <c r="V391" s="2">
        <f>T391-U391</f>
      </c>
      <c r="W391" s="1">
        <f>I391</f>
      </c>
      <c r="X391" s="2">
        <f>(R391+L391)*1.06</f>
      </c>
      <c r="Y391" s="2">
        <f>P391</f>
      </c>
      <c r="Z391" s="34">
        <v>60</v>
      </c>
      <c r="AA391" s="2">
        <f>(L391+R391)-Y391-Z391</f>
      </c>
      <c r="AB391" s="2">
        <f>AA391/2</f>
      </c>
      <c r="AC391" s="2">
        <f>AA391/2</f>
      </c>
    </row>
    <row customHeight="true" ht="19" r="392">
      <c r="A392" s="1">
        <v>390</v>
      </c>
      <c r="B392" s="60" t="str">
        <v>王紫微</v>
      </c>
      <c r="C392" s="55" t="str">
        <v>TV1N1623667851076218880</v>
      </c>
      <c r="D392" s="5" t="str">
        <v>中国</v>
      </c>
      <c r="E392" s="5" t="str">
        <v>北京</v>
      </c>
      <c r="F392" s="5" t="str">
        <v>英国</v>
      </c>
      <c r="G392" s="5" t="str">
        <v>商务</v>
      </c>
      <c r="H392" s="5" t="str">
        <v>已预约</v>
      </c>
      <c r="I392" s="34">
        <v>858</v>
      </c>
      <c r="L392" s="5">
        <v>400</v>
      </c>
      <c r="M392" s="34">
        <v>8199</v>
      </c>
      <c r="N392" s="5" t="str">
        <v>24小时加急</v>
      </c>
      <c r="P392" s="5">
        <v>8199</v>
      </c>
      <c r="R392" s="2">
        <f>M392*1.06</f>
      </c>
      <c r="S392" s="2">
        <f>I392+L392+R392</f>
      </c>
      <c r="T392" s="2">
        <f>I392+(L392+R392)*1.06</f>
      </c>
      <c r="U392" s="2">
        <f>(R392+L392)*0.06</f>
      </c>
      <c r="V392" s="2">
        <f>T392-U392</f>
      </c>
      <c r="W392" s="1">
        <f>I392</f>
      </c>
      <c r="X392" s="2">
        <f>(R392+L392)*1.06</f>
      </c>
      <c r="Y392" s="2">
        <f>P392</f>
      </c>
      <c r="Z392" s="34">
        <v>60</v>
      </c>
      <c r="AA392" s="2">
        <f>(L392+R392)-Y392-Z392</f>
      </c>
      <c r="AB392" s="2">
        <f>AA392/2</f>
      </c>
      <c r="AC392" s="2">
        <f>AA392/2</f>
      </c>
    </row>
    <row customHeight="true" ht="19" r="393">
      <c r="A393" s="1">
        <v>391</v>
      </c>
      <c r="B393" s="60" t="str">
        <v>林杰</v>
      </c>
      <c r="C393" s="55" t="str">
        <v>TV1N1622802928481644544</v>
      </c>
      <c r="D393" s="5" t="str">
        <v>中国</v>
      </c>
      <c r="E393" s="5" t="str">
        <v>北京</v>
      </c>
      <c r="F393" s="5" t="str">
        <v>英国</v>
      </c>
      <c r="G393" s="5" t="str">
        <v>商务</v>
      </c>
      <c r="H393" s="5" t="str">
        <v>已预约</v>
      </c>
      <c r="I393" s="34">
        <v>858</v>
      </c>
      <c r="L393" s="5">
        <v>400</v>
      </c>
      <c r="M393" s="34">
        <v>667</v>
      </c>
      <c r="N393" s="5" t="str">
        <v>借护照+邮寄</v>
      </c>
      <c r="P393" s="5">
        <v>667</v>
      </c>
      <c r="R393" s="2">
        <f>M393*1.06</f>
      </c>
      <c r="S393" s="2">
        <f>I393+L393+R393</f>
      </c>
      <c r="T393" s="2">
        <f>I393+(L393+R393)*1.06</f>
      </c>
      <c r="U393" s="2">
        <f>(R393+L393)*0.06</f>
      </c>
      <c r="V393" s="2">
        <f>T393-U393</f>
      </c>
      <c r="W393" s="1">
        <f>I393</f>
      </c>
      <c r="X393" s="2">
        <f>(R393+L393)*1.06</f>
      </c>
      <c r="Y393" s="2">
        <f>P393</f>
      </c>
      <c r="Z393" s="34">
        <v>60</v>
      </c>
      <c r="AA393" s="2">
        <f>(L393+R393)-Y393-Z393</f>
      </c>
      <c r="AB393" s="2">
        <f>AA393/2</f>
      </c>
      <c r="AC393" s="2">
        <f>AA393/2</f>
      </c>
    </row>
    <row customHeight="true" ht="19" r="394">
      <c r="A394" s="1">
        <v>392</v>
      </c>
      <c r="B394" s="60" t="str">
        <v>张超</v>
      </c>
      <c r="C394" s="55" t="str">
        <v>TV1N1625557201124929536</v>
      </c>
      <c r="D394" s="5" t="str">
        <v>中国</v>
      </c>
      <c r="E394" s="5" t="str">
        <v>北京</v>
      </c>
      <c r="F394" s="5" t="str">
        <v>英国</v>
      </c>
      <c r="G394" s="5" t="str">
        <v>商务</v>
      </c>
      <c r="H394" s="5" t="str">
        <v>已预约</v>
      </c>
      <c r="I394" s="34">
        <v>858</v>
      </c>
      <c r="L394" s="5">
        <v>400</v>
      </c>
      <c r="M394" s="34">
        <v>8199</v>
      </c>
      <c r="N394" s="5" t="str">
        <v>北京24小时</v>
      </c>
      <c r="P394" s="5">
        <v>8199</v>
      </c>
      <c r="R394" s="2">
        <f>M394*1.06</f>
      </c>
      <c r="S394" s="2">
        <f>I394+L394+R394</f>
      </c>
      <c r="T394" s="2">
        <f>I394+(L394+R394)*1.06</f>
      </c>
      <c r="U394" s="2">
        <f>(R394+L394)*0.06</f>
      </c>
      <c r="V394" s="2">
        <f>T394-U394</f>
      </c>
      <c r="W394" s="1">
        <f>I394</f>
      </c>
      <c r="X394" s="2">
        <f>(R394+L394)*1.06</f>
      </c>
      <c r="Y394" s="2">
        <f>P394</f>
      </c>
      <c r="Z394" s="34">
        <v>60</v>
      </c>
      <c r="AA394" s="2">
        <f>(L394+R394)-Y394-Z394</f>
      </c>
      <c r="AB394" s="2">
        <f>AA394/2</f>
      </c>
      <c r="AC394" s="2">
        <f>AA394/2</f>
      </c>
    </row>
    <row customHeight="true" ht="19" r="395">
      <c r="A395" s="1">
        <v>393</v>
      </c>
      <c r="B395" s="60" t="str" xml:space="preserve">
        <v>涂婧婧 </v>
      </c>
      <c r="C395" s="55" t="str">
        <v>TV1N1621406951468216320</v>
      </c>
      <c r="D395" s="5" t="str">
        <v>中国</v>
      </c>
      <c r="E395" s="5" t="str">
        <v>北京</v>
      </c>
      <c r="F395" s="5" t="str">
        <v>英国</v>
      </c>
      <c r="G395" s="5" t="str">
        <v>商务</v>
      </c>
      <c r="H395" s="5" t="str">
        <v>已预约</v>
      </c>
      <c r="I395" s="34">
        <v>858</v>
      </c>
      <c r="L395" s="5">
        <v>400</v>
      </c>
      <c r="M395" s="34">
        <v>449</v>
      </c>
      <c r="N395" s="5" t="str">
        <v>贵宾号</v>
      </c>
      <c r="P395" s="5">
        <v>449</v>
      </c>
      <c r="R395" s="2">
        <f>M395*1.06</f>
      </c>
      <c r="S395" s="2">
        <f>I395+L395+R395</f>
      </c>
      <c r="T395" s="2">
        <f>I395+(L395+R395)*1.06</f>
      </c>
      <c r="U395" s="2">
        <f>(R395+L395)*0.06</f>
      </c>
      <c r="V395" s="2">
        <f>T395-U395</f>
      </c>
      <c r="W395" s="1">
        <f>I395</f>
      </c>
      <c r="X395" s="2">
        <f>(R395+L395)*1.06</f>
      </c>
      <c r="Y395" s="2">
        <f>P395</f>
      </c>
      <c r="Z395" s="34">
        <v>60</v>
      </c>
      <c r="AA395" s="2">
        <f>(L395+R395)-Y395-Z395</f>
      </c>
      <c r="AB395" s="2">
        <f>AA395/2</f>
      </c>
      <c r="AC395" s="2">
        <f>AA395/2</f>
      </c>
    </row>
    <row r="396">
      <c r="A396" s="1">
        <v>394</v>
      </c>
      <c r="B396" s="35" t="str">
        <v>孙文硕</v>
      </c>
      <c r="C396" s="55" t="str">
        <v>TV1N1622796036933984256</v>
      </c>
      <c r="D396" s="5" t="str">
        <v>中国</v>
      </c>
      <c r="E396" s="5" t="str">
        <v>北京</v>
      </c>
      <c r="F396" s="5" t="str">
        <v>爱尔兰</v>
      </c>
      <c r="G396" s="5" t="str">
        <v>商务</v>
      </c>
      <c r="H396" s="5" t="str">
        <v>受理中</v>
      </c>
      <c r="I396" s="34">
        <v>740</v>
      </c>
      <c r="K396" s="35"/>
      <c r="L396" s="34">
        <v>400</v>
      </c>
      <c r="M396" s="34">
        <v>499</v>
      </c>
      <c r="N396" s="5" t="str">
        <v>39交通费+签证中心服务费377+快递83</v>
      </c>
      <c r="P396" s="34">
        <v>499</v>
      </c>
      <c r="R396" s="2">
        <f>M396*1.06</f>
      </c>
      <c r="S396" s="2">
        <f>I396+L396+R396</f>
      </c>
      <c r="T396" s="2">
        <f>I396+(L396+R396)*1.06</f>
      </c>
      <c r="U396" s="2">
        <f>(R396+L396)*0.06</f>
      </c>
      <c r="V396" s="2">
        <f>T396-U396</f>
      </c>
      <c r="W396" s="1">
        <f>I396</f>
      </c>
      <c r="X396" s="2">
        <f>(R396+L396)*1.06</f>
      </c>
      <c r="Y396" s="2">
        <f>P396</f>
      </c>
      <c r="Z396" s="5">
        <v>60</v>
      </c>
      <c r="AA396" s="2">
        <f>(L396+R396)-Y396-Z396</f>
      </c>
      <c r="AB396" s="2">
        <f>AA396/2</f>
      </c>
      <c r="AC396" s="2">
        <f>AA396/2</f>
      </c>
    </row>
    <row r="397">
      <c r="A397" s="1">
        <v>395</v>
      </c>
      <c r="B397" s="35" t="str">
        <v>周鹏-（一签EVUS+二签）</v>
      </c>
      <c r="C397" s="55" t="str">
        <v>TV1N1627599797838118912</v>
      </c>
      <c r="D397" s="5" t="str">
        <v>中国</v>
      </c>
      <c r="E397" s="5" t="str">
        <v>北京</v>
      </c>
      <c r="F397" s="5" t="str">
        <v>美国+EVUS</v>
      </c>
      <c r="G397" s="5" t="str">
        <v>商务</v>
      </c>
      <c r="H397" s="5" t="str">
        <v>已预约</v>
      </c>
      <c r="I397" s="34">
        <v>1120</v>
      </c>
      <c r="L397" s="34">
        <v>400</v>
      </c>
      <c r="M397" s="34">
        <v>1518</v>
      </c>
      <c r="N397" s="5" t="str">
        <v>加急1500+快递费18</v>
      </c>
      <c r="P397" s="34">
        <v>918</v>
      </c>
      <c r="R397" s="2">
        <f>M397*1.06</f>
      </c>
      <c r="S397" s="2">
        <f>I397+L397+R397</f>
      </c>
      <c r="T397" s="2">
        <f>I397+(L397+R397)*1.06</f>
      </c>
      <c r="U397" s="2">
        <f>(R397+L397)*0.06</f>
      </c>
      <c r="V397" s="2">
        <f>T397-U397</f>
      </c>
      <c r="W397" s="1">
        <f>I397</f>
      </c>
      <c r="X397" s="2">
        <f>(R397+L397)*1.06</f>
      </c>
      <c r="Y397" s="2">
        <f>P397</f>
      </c>
      <c r="Z397" s="34">
        <v>80</v>
      </c>
      <c r="AA397" s="2">
        <f>(L397+R397)-Y397-Z397</f>
      </c>
      <c r="AB397" s="2">
        <f>AA397/2</f>
      </c>
      <c r="AC397" s="2">
        <f>AA397/2</f>
      </c>
    </row>
    <row r="398">
      <c r="A398" s="1">
        <v>396</v>
      </c>
      <c r="B398" s="35" t="str">
        <v>姚柳合</v>
      </c>
      <c r="C398" s="55" t="str">
        <v>TV1N1603644233339506688</v>
      </c>
      <c r="D398" s="5" t="str">
        <v>中国</v>
      </c>
      <c r="E398" s="5" t="str">
        <v>北京</v>
      </c>
      <c r="F398" s="5" t="str">
        <v>美国</v>
      </c>
      <c r="G398" s="5" t="str">
        <v>商务</v>
      </c>
      <c r="H398" s="5" t="str">
        <v>已预约</v>
      </c>
      <c r="I398" s="34">
        <v>1120</v>
      </c>
      <c r="L398" s="34">
        <v>300</v>
      </c>
      <c r="M398" s="34">
        <v>0</v>
      </c>
      <c r="N398" s="5"/>
      <c r="P398" s="34">
        <v>0</v>
      </c>
      <c r="R398" s="2">
        <f>M398*1.06</f>
      </c>
      <c r="S398" s="2">
        <f>I398+L398+R398</f>
      </c>
      <c r="T398" s="2">
        <f>I398+(L398+R398)*1.06</f>
      </c>
      <c r="U398" s="2">
        <f>(R398+L398)*0.06</f>
      </c>
      <c r="V398" s="2">
        <f>T398-U398</f>
      </c>
      <c r="W398" s="1">
        <f>I398</f>
      </c>
      <c r="X398" s="2">
        <f>(R398+L398)*1.06</f>
      </c>
      <c r="Y398" s="2">
        <f>P398</f>
      </c>
      <c r="Z398" s="34">
        <v>60</v>
      </c>
      <c r="AA398" s="2">
        <f>(L398+R398)-Y398-Z398</f>
      </c>
      <c r="AB398" s="2">
        <f>AA398/2</f>
      </c>
      <c r="AC398" s="2">
        <f>AA398/2</f>
      </c>
    </row>
    <row r="399">
      <c r="A399" s="1">
        <v>397</v>
      </c>
      <c r="B399" s="35" t="str">
        <v>李佳烁</v>
      </c>
      <c r="C399" s="55" t="str">
        <v>TV1N1623576193244311552</v>
      </c>
      <c r="D399" s="5" t="str">
        <v>中国</v>
      </c>
      <c r="E399" s="5" t="str">
        <v>北京</v>
      </c>
      <c r="F399" s="5" t="str">
        <v>美国</v>
      </c>
      <c r="G399" s="5" t="str">
        <v>商务</v>
      </c>
      <c r="H399" s="5" t="str">
        <v>已预约</v>
      </c>
      <c r="I399" s="34">
        <v>1120</v>
      </c>
      <c r="L399" s="34">
        <v>300</v>
      </c>
      <c r="M399" s="34">
        <v>1300</v>
      </c>
      <c r="N399" s="5" t="str">
        <v>加急</v>
      </c>
      <c r="P399" s="34">
        <v>900</v>
      </c>
      <c r="R399" s="2">
        <f>M399*1.06</f>
      </c>
      <c r="S399" s="2">
        <f>I399+L399+R399</f>
      </c>
      <c r="T399" s="2">
        <f>I399+(L399+R399)*1.06</f>
      </c>
      <c r="U399" s="2">
        <f>(R399+L399)*0.06</f>
      </c>
      <c r="V399" s="2">
        <f>T399-U399</f>
      </c>
      <c r="W399" s="1">
        <f>I399</f>
      </c>
      <c r="X399" s="2">
        <f>(R399+L399)*1.06</f>
      </c>
      <c r="Y399" s="2">
        <f>P399</f>
      </c>
      <c r="Z399" s="34">
        <v>60</v>
      </c>
      <c r="AA399" s="2">
        <f>(L399+R399)-Y399-Z399</f>
      </c>
      <c r="AB399" s="2">
        <f>AA399/2</f>
      </c>
      <c r="AC399" s="2">
        <f>AA399/2</f>
      </c>
    </row>
    <row r="400">
      <c r="A400" s="1">
        <v>398</v>
      </c>
      <c r="B400" s="35" t="str">
        <v>魏娟-加急自约</v>
      </c>
      <c r="C400" s="55" t="str">
        <v>TV1N1625387352751046656</v>
      </c>
      <c r="D400" s="5" t="str">
        <v>中国</v>
      </c>
      <c r="E400" s="5" t="str">
        <v>北京</v>
      </c>
      <c r="F400" s="5" t="str">
        <v>美国</v>
      </c>
      <c r="G400" s="5" t="str">
        <v>商务</v>
      </c>
      <c r="H400" s="5" t="str">
        <v>已预约</v>
      </c>
      <c r="I400" s="34">
        <v>1120</v>
      </c>
      <c r="L400" s="34">
        <v>300</v>
      </c>
      <c r="M400" s="34"/>
      <c r="N400" s="5"/>
      <c r="P400" s="34"/>
      <c r="R400" s="2">
        <f>M400*1.06</f>
      </c>
      <c r="S400" s="2">
        <f>I400+L400+R400</f>
      </c>
      <c r="T400" s="2">
        <f>I400+(L400+R400)*1.06</f>
      </c>
      <c r="U400" s="2">
        <f>(R400+L400)*0.06</f>
      </c>
      <c r="V400" s="2">
        <f>T400-U400</f>
      </c>
      <c r="W400" s="1">
        <f>I400</f>
      </c>
      <c r="X400" s="2">
        <f>(R400+L400)*1.06</f>
      </c>
      <c r="Y400" s="2">
        <f>P400</f>
      </c>
      <c r="Z400" s="34">
        <v>60</v>
      </c>
      <c r="AA400" s="2">
        <f>(L400+R400)-Y400-Z400</f>
      </c>
      <c r="AB400" s="2">
        <f>AA400/2</f>
      </c>
      <c r="AC400" s="2">
        <f>AA400/2</f>
      </c>
    </row>
    <row r="401">
      <c r="A401" s="1">
        <v>399</v>
      </c>
      <c r="B401" s="35" t="str">
        <v>曾辰-客人已经付过费</v>
      </c>
      <c r="C401" s="55" t="str">
        <v>TV1N1623279797429616640</v>
      </c>
      <c r="D401" s="5" t="str">
        <v>中国</v>
      </c>
      <c r="E401" s="5" t="str">
        <v>北京</v>
      </c>
      <c r="F401" s="5" t="str">
        <v>美国</v>
      </c>
      <c r="G401" s="5" t="str">
        <v>商务</v>
      </c>
      <c r="H401" s="5" t="str">
        <v>已预约</v>
      </c>
      <c r="I401" s="34">
        <v>0</v>
      </c>
      <c r="L401" s="34">
        <v>300</v>
      </c>
      <c r="M401" s="34">
        <v>1500</v>
      </c>
      <c r="N401" s="5" t="str">
        <v>加急</v>
      </c>
      <c r="P401" s="34">
        <v>900</v>
      </c>
      <c r="R401" s="2">
        <f>M401*1.06</f>
      </c>
      <c r="S401" s="2">
        <f>I401+L401+R401</f>
      </c>
      <c r="T401" s="2">
        <f>I401+(L401+R401)*1.06</f>
      </c>
      <c r="U401" s="2">
        <f>(R401+L401)*0.06</f>
      </c>
      <c r="V401" s="2">
        <f>T401-U401</f>
      </c>
      <c r="W401" s="1">
        <f>I401</f>
      </c>
      <c r="X401" s="2">
        <f>(R401+L401)*1.06</f>
      </c>
      <c r="Y401" s="2">
        <f>P401</f>
      </c>
      <c r="Z401" s="34">
        <v>60</v>
      </c>
      <c r="AA401" s="2">
        <f>(L401+R401)-Y401-Z401</f>
      </c>
      <c r="AB401" s="2">
        <f>AA401/2</f>
      </c>
      <c r="AC401" s="2">
        <f>AA401/2</f>
      </c>
    </row>
    <row r="402">
      <c r="A402" s="1">
        <v>400</v>
      </c>
      <c r="B402" s="57" t="str">
        <v>朱琦</v>
      </c>
      <c r="C402" s="55" t="str">
        <v>TV1N1623200566595014656</v>
      </c>
      <c r="D402" s="5" t="str">
        <v>中国</v>
      </c>
      <c r="E402" s="5" t="str">
        <v>北京</v>
      </c>
      <c r="F402" s="5" t="str">
        <v>新加坡</v>
      </c>
      <c r="G402" s="5" t="str">
        <v>商务</v>
      </c>
      <c r="H402" s="5" t="str">
        <v>已出签</v>
      </c>
      <c r="I402" s="34">
        <v>159.2431</v>
      </c>
      <c r="J402" s="5"/>
      <c r="L402" s="34">
        <v>146</v>
      </c>
      <c r="M402" s="34">
        <v>0</v>
      </c>
      <c r="N402" s="5"/>
      <c r="P402" s="34">
        <v>0</v>
      </c>
      <c r="R402" s="2">
        <f>M402*1.06</f>
      </c>
      <c r="S402" s="2">
        <f>I402+L402+R402</f>
      </c>
      <c r="T402" s="2">
        <f>I402+(L402+R402)*1.06</f>
      </c>
      <c r="U402" s="2">
        <f>(R402+L402)*0.06</f>
      </c>
      <c r="V402" s="2">
        <f>T402-U402</f>
      </c>
      <c r="W402" s="1">
        <f>I402</f>
      </c>
      <c r="X402" s="2">
        <f>(R402+L402)*1.06</f>
      </c>
      <c r="Y402" s="2">
        <f>P402</f>
      </c>
      <c r="Z402" s="34">
        <f>200-I402</f>
      </c>
      <c r="AA402" s="2">
        <f>(L402+R402)-Y402-Z402</f>
      </c>
      <c r="AB402" s="2">
        <f>AA402/2</f>
      </c>
      <c r="AC402" s="2">
        <f>AA402/2</f>
      </c>
    </row>
    <row r="403">
      <c r="A403" s="1">
        <v>401</v>
      </c>
      <c r="B403" s="57" t="str">
        <v>权虹歌</v>
      </c>
      <c r="C403" s="55" t="str">
        <v>TV1N1612816956591140864</v>
      </c>
      <c r="D403" s="5" t="str">
        <v>中国</v>
      </c>
      <c r="E403" s="5" t="str">
        <v>北京</v>
      </c>
      <c r="F403" s="5" t="str">
        <v>新加坡</v>
      </c>
      <c r="G403" s="5" t="str">
        <v>商务</v>
      </c>
      <c r="H403" s="5" t="str">
        <v>已出签</v>
      </c>
      <c r="I403" s="34">
        <v>159.2431</v>
      </c>
      <c r="J403" s="5"/>
      <c r="L403" s="34">
        <v>146</v>
      </c>
      <c r="M403" s="34">
        <v>0</v>
      </c>
      <c r="N403" s="5"/>
      <c r="P403" s="34">
        <v>0</v>
      </c>
      <c r="R403" s="2">
        <f>M403*1.06</f>
      </c>
      <c r="S403" s="2">
        <f>I403+L403+R403</f>
      </c>
      <c r="T403" s="2">
        <f>I403+(L403+R403)*1.06</f>
      </c>
      <c r="U403" s="2">
        <f>(R403+L403)*0.06</f>
      </c>
      <c r="V403" s="2">
        <f>T403-U403</f>
      </c>
      <c r="W403" s="1">
        <f>I403</f>
      </c>
      <c r="X403" s="2">
        <f>(R403+L403)*1.06</f>
      </c>
      <c r="Y403" s="2">
        <f>P403</f>
      </c>
      <c r="Z403" s="34">
        <f>200-I403</f>
      </c>
      <c r="AA403" s="2">
        <f>(L403+R403)-Y403-Z403</f>
      </c>
      <c r="AB403" s="2">
        <f>AA403/2</f>
      </c>
      <c r="AC403" s="2">
        <f>AA403/2</f>
      </c>
    </row>
    <row r="404">
      <c r="A404" s="1">
        <v>402</v>
      </c>
      <c r="B404" s="57" t="str">
        <v>范宏伟</v>
      </c>
      <c r="C404" s="55" t="str">
        <v>TV1N1619644391555354624</v>
      </c>
      <c r="D404" s="5" t="str">
        <v>中国</v>
      </c>
      <c r="E404" s="5" t="str">
        <v>北京</v>
      </c>
      <c r="F404" s="5" t="str">
        <v>新加坡</v>
      </c>
      <c r="G404" s="5" t="str">
        <v>商务</v>
      </c>
      <c r="H404" s="5" t="str">
        <v>已出签</v>
      </c>
      <c r="I404" s="34">
        <v>159.3123</v>
      </c>
      <c r="J404" s="5"/>
      <c r="L404" s="34">
        <v>146</v>
      </c>
      <c r="M404" s="34">
        <v>0</v>
      </c>
      <c r="N404" s="5"/>
      <c r="P404" s="34">
        <v>0</v>
      </c>
      <c r="R404" s="2">
        <f>M404*1.06</f>
      </c>
      <c r="S404" s="2">
        <f>I404+L404+R404</f>
      </c>
      <c r="T404" s="2">
        <f>I404+(L404+R404)*1.06</f>
      </c>
      <c r="U404" s="2">
        <f>(R404+L404)*0.06</f>
      </c>
      <c r="V404" s="2">
        <f>T404-U404</f>
      </c>
      <c r="W404" s="1">
        <f>I404</f>
      </c>
      <c r="X404" s="2">
        <f>(R404+L404)*1.06</f>
      </c>
      <c r="Y404" s="2">
        <f>P404</f>
      </c>
      <c r="Z404" s="34">
        <f>200-I404</f>
      </c>
      <c r="AA404" s="2">
        <f>(L404+R404)-Y404-Z404</f>
      </c>
      <c r="AB404" s="2">
        <f>AA404/2</f>
      </c>
      <c r="AC404" s="2">
        <f>AA404/2</f>
      </c>
    </row>
    <row r="405">
      <c r="A405" s="1">
        <v>403</v>
      </c>
      <c r="B405" s="57" t="str">
        <v>程雨虹</v>
      </c>
      <c r="C405" s="55" t="str">
        <v>TV1N1621378095856287744</v>
      </c>
      <c r="D405" s="5" t="str">
        <v>中国</v>
      </c>
      <c r="E405" s="5" t="str">
        <v>北京</v>
      </c>
      <c r="F405" s="5" t="str">
        <v>新加坡</v>
      </c>
      <c r="G405" s="5" t="str">
        <v>商务</v>
      </c>
      <c r="H405" s="5" t="str">
        <v>已出签</v>
      </c>
      <c r="I405" s="34">
        <v>158.0671</v>
      </c>
      <c r="J405" s="61">
        <v>2.17</v>
      </c>
      <c r="L405" s="34">
        <v>146</v>
      </c>
      <c r="M405" s="34">
        <v>0</v>
      </c>
      <c r="N405" s="5"/>
      <c r="P405" s="34">
        <v>0</v>
      </c>
      <c r="R405" s="2">
        <f>M405*1.06</f>
      </c>
      <c r="S405" s="2">
        <f>I405+L405+R405</f>
      </c>
      <c r="T405" s="2">
        <f>I405+(L405+R405)*1.06</f>
      </c>
      <c r="U405" s="2">
        <f>(R405+L405)*0.06</f>
      </c>
      <c r="V405" s="2">
        <f>T405-U405</f>
      </c>
      <c r="W405" s="1">
        <f>I405</f>
      </c>
      <c r="X405" s="2">
        <f>(R405+L405)*1.06</f>
      </c>
      <c r="Y405" s="2">
        <f>P405</f>
      </c>
      <c r="Z405" s="34">
        <f>200-I405</f>
      </c>
      <c r="AA405" s="2">
        <f>(L405+R405)-Y405-Z405</f>
      </c>
      <c r="AB405" s="2">
        <f>AA405/2</f>
      </c>
      <c r="AC405" s="2">
        <f>AA405/2</f>
      </c>
    </row>
    <row r="406">
      <c r="A406" s="1">
        <v>404</v>
      </c>
      <c r="B406" s="57" t="str">
        <v>韩青（二签）</v>
      </c>
      <c r="C406" s="55" t="str">
        <v>TV1N1626073319149219840</v>
      </c>
      <c r="D406" s="5" t="str">
        <v>中国</v>
      </c>
      <c r="E406" s="5" t="str">
        <v>北京</v>
      </c>
      <c r="F406" s="5" t="str">
        <v>新加坡</v>
      </c>
      <c r="G406" s="5" t="str">
        <v>商务</v>
      </c>
      <c r="H406" s="5" t="str">
        <v>已出签</v>
      </c>
      <c r="I406" s="34">
        <v>159.2431</v>
      </c>
      <c r="J406" s="5"/>
      <c r="L406" s="34">
        <v>146</v>
      </c>
      <c r="M406" s="34">
        <v>0</v>
      </c>
      <c r="N406" s="5"/>
      <c r="P406" s="34">
        <v>0</v>
      </c>
      <c r="R406" s="2">
        <f>M406*1.06</f>
      </c>
      <c r="S406" s="2">
        <f>I406+L406+R406</f>
      </c>
      <c r="T406" s="2">
        <f>I406+(L406+R406)*1.06</f>
      </c>
      <c r="U406" s="2">
        <f>(R406+L406)*0.06</f>
      </c>
      <c r="V406" s="2">
        <f>T406-U406</f>
      </c>
      <c r="W406" s="1">
        <f>I406</f>
      </c>
      <c r="X406" s="2">
        <f>(R406+L406)*1.06</f>
      </c>
      <c r="Y406" s="2">
        <f>P406</f>
      </c>
      <c r="Z406" s="34">
        <f>200-I406</f>
      </c>
      <c r="AA406" s="2">
        <f>(L406+R406)-Y406-Z406</f>
      </c>
      <c r="AB406" s="2">
        <f>AA406/2</f>
      </c>
      <c r="AC406" s="2">
        <f>AA406/2</f>
      </c>
    </row>
    <row r="407">
      <c r="A407" s="1">
        <v>405</v>
      </c>
      <c r="B407" s="35" t="str">
        <v>魏菡昱</v>
      </c>
      <c r="C407" s="55" t="str">
        <v>TV1N1625034358620536832</v>
      </c>
      <c r="D407" s="5" t="str">
        <v>中国</v>
      </c>
      <c r="E407" s="5" t="str">
        <v>北京</v>
      </c>
      <c r="F407" s="5" t="str">
        <v>爱尔兰</v>
      </c>
      <c r="G407" s="5" t="str">
        <v>商务</v>
      </c>
      <c r="H407" s="5" t="str">
        <v>受理中</v>
      </c>
      <c r="I407" s="34">
        <v>740</v>
      </c>
      <c r="K407" s="35"/>
      <c r="L407" s="34">
        <v>400</v>
      </c>
      <c r="M407" s="34">
        <v>477</v>
      </c>
      <c r="N407" s="5" t="str">
        <v>17交通费+签证中心服务费377+快递83</v>
      </c>
      <c r="P407" s="34">
        <v>477</v>
      </c>
      <c r="R407" s="2">
        <f>M407*1.06</f>
      </c>
      <c r="S407" s="2">
        <f>I407+L407+R407</f>
      </c>
      <c r="T407" s="2">
        <f>I407+(L407+R407)*1.06</f>
      </c>
      <c r="U407" s="2">
        <f>(R407+L407)*0.06</f>
      </c>
      <c r="V407" s="2">
        <f>T407-U407</f>
      </c>
      <c r="W407" s="1">
        <f>I407</f>
      </c>
      <c r="X407" s="2">
        <f>(R407+L407)*1.06</f>
      </c>
      <c r="Y407" s="2">
        <f>P407</f>
      </c>
      <c r="Z407" s="5">
        <v>60</v>
      </c>
      <c r="AA407" s="2">
        <f>(L407+R407)-Y407-Z407</f>
      </c>
      <c r="AB407" s="2">
        <f>AA407/2</f>
      </c>
      <c r="AC407" s="2">
        <f>AA407/2</f>
      </c>
    </row>
    <row r="408">
      <c r="A408" s="1">
        <v>406</v>
      </c>
      <c r="B408" s="35" t="str">
        <v>崔菀依</v>
      </c>
      <c r="C408" s="55" t="str">
        <v>TV1N1625397681572605952</v>
      </c>
      <c r="D408" s="5" t="str">
        <v>中国</v>
      </c>
      <c r="E408" s="5" t="str">
        <v>北京</v>
      </c>
      <c r="F408" s="5" t="str">
        <v>爱尔兰</v>
      </c>
      <c r="G408" s="5" t="str">
        <v>商务</v>
      </c>
      <c r="H408" s="5" t="str">
        <v>受理中</v>
      </c>
      <c r="I408" s="34">
        <v>740</v>
      </c>
      <c r="K408" s="35"/>
      <c r="L408" s="34">
        <v>400</v>
      </c>
      <c r="M408" s="34">
        <v>494</v>
      </c>
      <c r="N408" s="5" t="str">
        <v>34交通费+签证中心服务费377+快递83</v>
      </c>
      <c r="P408" s="34">
        <v>494</v>
      </c>
      <c r="R408" s="2">
        <f>M408*1.06</f>
      </c>
      <c r="S408" s="2">
        <f>I408+L408+R408</f>
      </c>
      <c r="T408" s="2">
        <f>I408+(L408+R408)*1.06</f>
      </c>
      <c r="U408" s="2">
        <f>(R408+L408)*0.06</f>
      </c>
      <c r="V408" s="2">
        <f>T408-U408</f>
      </c>
      <c r="W408" s="1">
        <f>I408</f>
      </c>
      <c r="X408" s="2">
        <f>(R408+L408)*1.06</f>
      </c>
      <c r="Y408" s="2">
        <f>P408</f>
      </c>
      <c r="Z408" s="5">
        <v>60</v>
      </c>
      <c r="AA408" s="2">
        <f>(L408+R408)-Y408-Z408</f>
      </c>
      <c r="AB408" s="2">
        <f>AA408/2</f>
      </c>
      <c r="AC408" s="2">
        <f>AA408/2</f>
      </c>
    </row>
    <row r="409">
      <c r="A409" s="1">
        <v>407</v>
      </c>
      <c r="B409" s="60" t="str">
        <v>俞悦</v>
      </c>
      <c r="C409" s="55" t="str">
        <v>TV1N1627597695942361088</v>
      </c>
      <c r="D409" s="5" t="str">
        <v>中国</v>
      </c>
      <c r="E409" s="5" t="str">
        <v>上海</v>
      </c>
      <c r="F409" s="5" t="str">
        <v>英国</v>
      </c>
      <c r="G409" s="5" t="str">
        <v>商务</v>
      </c>
      <c r="H409" s="5" t="str">
        <v>已预约</v>
      </c>
      <c r="I409" s="34">
        <v>858</v>
      </c>
      <c r="L409" s="5">
        <v>400</v>
      </c>
      <c r="M409" s="34">
        <v>2594</v>
      </c>
      <c r="N409" s="5" t="str">
        <v>上海5工+邮寄</v>
      </c>
      <c r="P409" s="5">
        <v>2594</v>
      </c>
      <c r="R409" s="2">
        <f>M409*1.06</f>
      </c>
      <c r="S409" s="2">
        <f>I409+L409+R409</f>
      </c>
      <c r="T409" s="2">
        <f>I409+(L409+R409)*1.06</f>
      </c>
      <c r="U409" s="2">
        <f>(R409+L409)*0.06</f>
      </c>
      <c r="V409" s="2">
        <f>T409-U409</f>
      </c>
      <c r="W409" s="1">
        <f>I409</f>
      </c>
      <c r="X409" s="2">
        <f>(R409+L409)*1.06</f>
      </c>
      <c r="Y409" s="2">
        <f>P409</f>
      </c>
      <c r="Z409" s="34">
        <v>60</v>
      </c>
      <c r="AA409" s="2">
        <f>(L409+R409)-Y409-Z409</f>
      </c>
      <c r="AB409" s="2">
        <f>AA409/2</f>
      </c>
      <c r="AC409" s="2">
        <f>AA409/2</f>
      </c>
    </row>
    <row r="410">
      <c r="A410" s="1">
        <v>408</v>
      </c>
      <c r="B410" s="35" t="str">
        <v>吴佳悦</v>
      </c>
      <c r="C410" s="55" t="str">
        <v>TV1N1626220642898616320</v>
      </c>
      <c r="D410" s="5" t="str">
        <v>中国</v>
      </c>
      <c r="E410" s="5" t="str">
        <v>北京</v>
      </c>
      <c r="F410" s="5" t="str">
        <v>英国</v>
      </c>
      <c r="G410" s="5" t="str">
        <v>商务</v>
      </c>
      <c r="H410" s="5" t="str">
        <v>已预约</v>
      </c>
      <c r="I410" s="34">
        <v>858</v>
      </c>
      <c r="L410" s="5">
        <v>400</v>
      </c>
      <c r="M410" s="34">
        <v>8296</v>
      </c>
      <c r="N410" s="5" t="str">
        <v>北京24小时+邮寄</v>
      </c>
      <c r="P410" s="5">
        <v>8296</v>
      </c>
      <c r="R410" s="2">
        <f>M410*1.06</f>
      </c>
      <c r="S410" s="2">
        <f>I410+L410+R410</f>
      </c>
      <c r="T410" s="2">
        <f>I410+(L410+R410)*1.06</f>
      </c>
      <c r="U410" s="2">
        <f>(R410+L410)*0.06</f>
      </c>
      <c r="V410" s="2">
        <f>T410-U410</f>
      </c>
      <c r="W410" s="1">
        <f>I410</f>
      </c>
      <c r="X410" s="2">
        <f>(R410+L410)*1.06</f>
      </c>
      <c r="Y410" s="2">
        <f>P410</f>
      </c>
      <c r="Z410" s="34">
        <v>60</v>
      </c>
      <c r="AA410" s="2">
        <f>(L410+R410)-Y410-Z410</f>
      </c>
      <c r="AB410" s="2">
        <f>AA410/2</f>
      </c>
      <c r="AC410" s="2">
        <f>AA410/2</f>
      </c>
    </row>
    <row r="411">
      <c r="A411" s="1">
        <v>409</v>
      </c>
      <c r="B411" s="35" t="str">
        <v>吴苏阳</v>
      </c>
      <c r="C411" s="55" t="str">
        <v>TV1N1626182158976708608</v>
      </c>
      <c r="D411" s="5" t="str">
        <v>中国</v>
      </c>
      <c r="E411" s="5" t="str">
        <v>北京</v>
      </c>
      <c r="F411" s="5" t="str">
        <v>爱尔兰</v>
      </c>
      <c r="G411" s="5" t="str">
        <v>商务</v>
      </c>
      <c r="H411" s="5" t="str">
        <v>受理中</v>
      </c>
      <c r="I411" s="34">
        <v>740</v>
      </c>
      <c r="K411" s="35"/>
      <c r="L411" s="34">
        <v>400</v>
      </c>
      <c r="M411" s="34">
        <v>481</v>
      </c>
      <c r="N411" s="5" t="str">
        <v>21交通费+签证中心服务费377+快递83</v>
      </c>
      <c r="P411" s="34">
        <v>481</v>
      </c>
      <c r="R411" s="2">
        <f>M411*1.06</f>
      </c>
      <c r="S411" s="2">
        <f>I411+L411+R411</f>
      </c>
      <c r="T411" s="2">
        <f>I411+(L411+R411)*1.06</f>
      </c>
      <c r="U411" s="2">
        <f>(R411+L411)*0.06</f>
      </c>
      <c r="V411" s="2">
        <f>T411-U411</f>
      </c>
      <c r="W411" s="1">
        <f>I411</f>
      </c>
      <c r="X411" s="2">
        <f>(R411+L411)*1.06</f>
      </c>
      <c r="Y411" s="2">
        <f>P411</f>
      </c>
      <c r="Z411" s="5">
        <v>60</v>
      </c>
      <c r="AA411" s="2">
        <f>(L411+R411)-Y411-Z411</f>
      </c>
      <c r="AB411" s="2">
        <f>AA411/2</f>
      </c>
      <c r="AC411" s="2">
        <f>AA411/2</f>
      </c>
    </row>
    <row r="412">
      <c r="A412" s="1">
        <v>410</v>
      </c>
      <c r="B412" s="35" t="str">
        <v>黄雅靖</v>
      </c>
      <c r="C412" s="55" t="str">
        <v>TV1N1626477959997362176</v>
      </c>
      <c r="D412" s="5" t="str">
        <v>中国</v>
      </c>
      <c r="E412" s="5" t="str">
        <v>北京</v>
      </c>
      <c r="F412" s="5" t="str">
        <v>爱尔兰</v>
      </c>
      <c r="G412" s="5" t="str">
        <v>商务</v>
      </c>
      <c r="H412" s="5" t="str">
        <v>受理中</v>
      </c>
      <c r="I412" s="34">
        <v>740</v>
      </c>
      <c r="L412" s="34">
        <v>400</v>
      </c>
      <c r="M412" s="34">
        <v>475</v>
      </c>
      <c r="N412" s="5" t="str">
        <v>15交通费+签证中心服务费377+快递83</v>
      </c>
      <c r="P412" s="34">
        <v>475</v>
      </c>
      <c r="R412" s="2">
        <f>M412*1.06</f>
      </c>
      <c r="S412" s="2">
        <f>I412+L412+R412</f>
      </c>
      <c r="T412" s="2">
        <f>I412+(L412+R412)*1.06</f>
      </c>
      <c r="U412" s="2">
        <f>(R412+L412)*0.06</f>
      </c>
      <c r="V412" s="2">
        <f>T412-U412</f>
      </c>
      <c r="W412" s="1">
        <f>I412</f>
      </c>
      <c r="X412" s="2">
        <f>(R412+L412)*1.06</f>
      </c>
      <c r="Y412" s="2">
        <f>P412</f>
      </c>
      <c r="Z412" s="5">
        <v>60</v>
      </c>
      <c r="AA412" s="2">
        <f>(L412+R412)-Y412-Z412</f>
      </c>
      <c r="AB412" s="2">
        <f>AA412/2</f>
      </c>
      <c r="AC412" s="2">
        <f>AA412/2</f>
      </c>
    </row>
    <row r="413">
      <c r="A413" s="1">
        <v>411</v>
      </c>
      <c r="B413" s="60" t="str">
        <v>赵驰冉</v>
      </c>
      <c r="C413" s="55" t="str">
        <v>TV1N1607285060855287808</v>
      </c>
      <c r="D413" s="5" t="str">
        <v>中国</v>
      </c>
      <c r="E413" s="5" t="str">
        <v>北京</v>
      </c>
      <c r="F413" s="5" t="str">
        <v>英国</v>
      </c>
      <c r="G413" s="5" t="str">
        <v>商务</v>
      </c>
      <c r="H413" s="5" t="str">
        <v>已预约</v>
      </c>
      <c r="I413" s="34">
        <v>858</v>
      </c>
      <c r="L413" s="5">
        <v>400</v>
      </c>
      <c r="M413" s="34">
        <v>667</v>
      </c>
      <c r="N413" s="5" t="str">
        <v>借护照+邮寄</v>
      </c>
      <c r="P413" s="5">
        <v>667</v>
      </c>
      <c r="R413" s="2">
        <f>M413*1.06</f>
      </c>
      <c r="S413" s="2">
        <f>I413+L413+R413</f>
      </c>
      <c r="T413" s="2">
        <f>I413+(L413+R413)*1.06</f>
      </c>
      <c r="U413" s="2">
        <f>(R413+L413)*0.06</f>
      </c>
      <c r="V413" s="2">
        <f>T413-U413</f>
      </c>
      <c r="W413" s="1">
        <f>I413</f>
      </c>
      <c r="X413" s="2">
        <f>(R413+L413)*1.06</f>
      </c>
      <c r="Y413" s="2">
        <f>P413</f>
      </c>
      <c r="Z413" s="34">
        <v>60</v>
      </c>
      <c r="AA413" s="2">
        <f>(L413+R413)-Y413-Z413</f>
      </c>
      <c r="AB413" s="2">
        <f>AA413/2</f>
      </c>
      <c r="AC413" s="2">
        <f>AA413/2</f>
      </c>
    </row>
    <row r="414">
      <c r="A414" s="1">
        <v>412</v>
      </c>
      <c r="B414" s="35" t="str">
        <v>吴香含</v>
      </c>
      <c r="C414" s="55" t="str">
        <v>TV1N1623311600055988224</v>
      </c>
      <c r="D414" s="5" t="str">
        <v>中国</v>
      </c>
      <c r="E414" s="5" t="str">
        <v>北京</v>
      </c>
      <c r="F414" s="5" t="str">
        <v>巴西</v>
      </c>
      <c r="G414" s="5" t="str">
        <v>商务</v>
      </c>
      <c r="H414" s="5" t="str">
        <v>已预约</v>
      </c>
      <c r="I414" s="34">
        <v>920</v>
      </c>
      <c r="L414" s="34">
        <v>300</v>
      </c>
      <c r="M414" s="34">
        <v>538</v>
      </c>
      <c r="N414" s="37" t="str">
        <v>加急号380+签证中心服务费快递费158</v>
      </c>
      <c r="P414" s="34">
        <v>458</v>
      </c>
      <c r="R414" s="2">
        <f>M414*1.06</f>
      </c>
      <c r="S414" s="2">
        <f>I414+L414+R414</f>
      </c>
      <c r="T414" s="2">
        <f>I414+(L414+R414)*1.06</f>
      </c>
      <c r="U414" s="2">
        <f>(R414+L414)*0.06</f>
      </c>
      <c r="V414" s="2">
        <f>T414-U414</f>
      </c>
      <c r="W414" s="1">
        <f>I414</f>
      </c>
      <c r="X414" s="2">
        <f>(R414+L414)*1.06</f>
      </c>
      <c r="Y414" s="2">
        <f>P414</f>
      </c>
      <c r="Z414" s="5">
        <v>60</v>
      </c>
      <c r="AA414" s="2">
        <f>(L414+R414)-Y414-Z414</f>
      </c>
      <c r="AB414" s="2">
        <f>AA414/2</f>
      </c>
      <c r="AC414" s="2">
        <f>AA414/2</f>
      </c>
    </row>
    <row r="415">
      <c r="A415" s="1">
        <v>413</v>
      </c>
      <c r="B415" s="35" t="str">
        <v>周端</v>
      </c>
      <c r="C415" s="55" t="str">
        <v>TV1N1625020055720783872</v>
      </c>
      <c r="D415" s="5" t="str">
        <v>中国</v>
      </c>
      <c r="E415" s="5" t="str">
        <v>北京</v>
      </c>
      <c r="F415" s="5" t="str">
        <v>巴西</v>
      </c>
      <c r="G415" s="5" t="str">
        <v>商务</v>
      </c>
      <c r="H415" s="5" t="str">
        <v>已预约</v>
      </c>
      <c r="I415" s="34">
        <v>920</v>
      </c>
      <c r="L415" s="34">
        <v>300</v>
      </c>
      <c r="M415" s="34">
        <v>571</v>
      </c>
      <c r="N415" s="37" t="str">
        <v>33交通费+加急号380+签证中心服务费快递费158</v>
      </c>
      <c r="P415" s="34">
        <v>491</v>
      </c>
      <c r="R415" s="2">
        <f>M415*1.06</f>
      </c>
      <c r="S415" s="2">
        <f>I415+L415+R415</f>
      </c>
      <c r="T415" s="2">
        <f>I415+(L415+R415)*1.06</f>
      </c>
      <c r="U415" s="2">
        <f>(R415+L415)*0.06</f>
      </c>
      <c r="V415" s="2">
        <f>T415-U415</f>
      </c>
      <c r="W415" s="1">
        <f>I415</f>
      </c>
      <c r="X415" s="2">
        <f>(R415+L415)*1.06</f>
      </c>
      <c r="Y415" s="2">
        <f>P415</f>
      </c>
      <c r="Z415" s="5">
        <v>60</v>
      </c>
      <c r="AA415" s="2">
        <f>(L415+R415)-Y415-Z415</f>
      </c>
      <c r="AB415" s="2">
        <f>AA415/2</f>
      </c>
      <c r="AC415" s="2">
        <f>AA415/2</f>
      </c>
    </row>
    <row r="416">
      <c r="A416" s="1">
        <v>414</v>
      </c>
      <c r="B416" s="35" t="str">
        <v>孙杰</v>
      </c>
      <c r="C416" s="55" t="str">
        <v>TV1N1623895330977984512</v>
      </c>
      <c r="D416" s="5" t="str">
        <v>中国</v>
      </c>
      <c r="E416" s="5" t="str">
        <v>北京</v>
      </c>
      <c r="F416" s="5" t="str">
        <v>巴西</v>
      </c>
      <c r="G416" s="5" t="str">
        <v>商务</v>
      </c>
      <c r="H416" s="5" t="str">
        <v>已预约</v>
      </c>
      <c r="I416" s="34">
        <v>920</v>
      </c>
      <c r="L416" s="34">
        <v>300</v>
      </c>
      <c r="M416" s="34">
        <v>538</v>
      </c>
      <c r="N416" s="37" t="str">
        <v>加急号380+签证中心服务费快递费158</v>
      </c>
      <c r="P416" s="34">
        <v>458</v>
      </c>
      <c r="R416" s="2">
        <f>M416*1.06</f>
      </c>
      <c r="S416" s="2">
        <f>I416+L416+R416</f>
      </c>
      <c r="T416" s="2">
        <f>I416+(L416+R416)*1.06</f>
      </c>
      <c r="U416" s="2">
        <f>(R416+L416)*0.06</f>
      </c>
      <c r="V416" s="2">
        <f>T416-U416</f>
      </c>
      <c r="W416" s="1">
        <f>I416</f>
      </c>
      <c r="X416" s="2">
        <f>(R416+L416)*1.06</f>
      </c>
      <c r="Y416" s="2">
        <f>P416</f>
      </c>
      <c r="Z416" s="5">
        <v>60</v>
      </c>
      <c r="AA416" s="2">
        <f>(L416+R416)-Y416-Z416</f>
      </c>
      <c r="AB416" s="2">
        <f>AA416/2</f>
      </c>
      <c r="AC416" s="2">
        <f>AA416/2</f>
      </c>
    </row>
    <row r="417">
      <c r="A417" s="1">
        <v>415</v>
      </c>
      <c r="B417" s="35" t="str">
        <v>蔡雨荷</v>
      </c>
      <c r="C417" s="55" t="str">
        <v>TV1N1613463799859736576</v>
      </c>
      <c r="D417" s="5" t="str">
        <v>中国</v>
      </c>
      <c r="E417" s="5" t="str">
        <v>北京</v>
      </c>
      <c r="F417" s="5" t="str">
        <v>巴西</v>
      </c>
      <c r="G417" s="5" t="str">
        <v>商务</v>
      </c>
      <c r="H417" s="5" t="str">
        <v>已预约</v>
      </c>
      <c r="I417" s="34">
        <v>920</v>
      </c>
      <c r="L417" s="34">
        <v>300</v>
      </c>
      <c r="M417" s="34">
        <v>538</v>
      </c>
      <c r="N417" s="37" t="str">
        <v>加急号380+签证中心服务费快递费158</v>
      </c>
      <c r="P417" s="34">
        <v>458</v>
      </c>
      <c r="R417" s="2">
        <f>M417*1.06</f>
      </c>
      <c r="S417" s="2">
        <f>I417+L417+R417</f>
      </c>
      <c r="T417" s="2">
        <f>I417+(L417+R417)*1.06</f>
      </c>
      <c r="U417" s="2">
        <f>(R417+L417)*0.06</f>
      </c>
      <c r="V417" s="2">
        <f>T417-U417</f>
      </c>
      <c r="W417" s="1">
        <f>I417</f>
      </c>
      <c r="X417" s="2">
        <f>(R417+L417)*1.06</f>
      </c>
      <c r="Y417" s="2">
        <f>P417</f>
      </c>
      <c r="Z417" s="5">
        <v>60</v>
      </c>
      <c r="AA417" s="2">
        <f>(L417+R417)-Y417-Z417</f>
      </c>
      <c r="AB417" s="2">
        <f>AA417/2</f>
      </c>
      <c r="AC417" s="2">
        <f>AA417/2</f>
      </c>
    </row>
    <row r="418">
      <c r="A418" s="1">
        <v>416</v>
      </c>
      <c r="B418" s="35" t="str">
        <v>郑世浩</v>
      </c>
      <c r="C418" s="55" t="str">
        <v>TV1N1625115250500083712</v>
      </c>
      <c r="D418" s="5" t="str">
        <v>中国</v>
      </c>
      <c r="E418" s="5" t="str">
        <v>北京</v>
      </c>
      <c r="F418" s="5" t="str">
        <v>巴西</v>
      </c>
      <c r="G418" s="5" t="str">
        <v>商务</v>
      </c>
      <c r="H418" s="5" t="str">
        <v>已预约</v>
      </c>
      <c r="I418" s="34">
        <v>920</v>
      </c>
      <c r="L418" s="34">
        <v>300</v>
      </c>
      <c r="M418" s="34">
        <v>538</v>
      </c>
      <c r="N418" s="37" t="str">
        <v>加急号380+签证中心服务费快递费158</v>
      </c>
      <c r="P418" s="34">
        <v>458</v>
      </c>
      <c r="R418" s="2">
        <f>M418*1.06</f>
      </c>
      <c r="S418" s="2">
        <f>I418+L418+R418</f>
      </c>
      <c r="T418" s="2">
        <f>I418+(L418+R418)*1.06</f>
      </c>
      <c r="U418" s="2">
        <f>(R418+L418)*0.06</f>
      </c>
      <c r="V418" s="2">
        <f>T418-U418</f>
      </c>
      <c r="W418" s="1">
        <f>I418</f>
      </c>
      <c r="X418" s="2">
        <f>(R418+L418)*1.06</f>
      </c>
      <c r="Y418" s="2">
        <f>P418</f>
      </c>
      <c r="Z418" s="5">
        <v>60</v>
      </c>
      <c r="AA418" s="2">
        <f>(L418+R418)-Y418-Z418</f>
      </c>
      <c r="AB418" s="2">
        <f>AA418/2</f>
      </c>
      <c r="AC418" s="2">
        <f>AA418/2</f>
      </c>
    </row>
    <row r="419">
      <c r="A419" s="1">
        <v>417</v>
      </c>
      <c r="B419" s="35" t="str">
        <v>钟鸣</v>
      </c>
      <c r="C419" s="55" t="str">
        <v>TV1N1623274032287580160</v>
      </c>
      <c r="D419" s="5" t="str">
        <v>中国</v>
      </c>
      <c r="E419" s="5" t="str">
        <v>北京</v>
      </c>
      <c r="F419" s="5" t="str">
        <v>巴西</v>
      </c>
      <c r="G419" s="5" t="str">
        <v>商务</v>
      </c>
      <c r="H419" s="5" t="str">
        <v>已预约</v>
      </c>
      <c r="I419" s="34">
        <v>920</v>
      </c>
      <c r="L419" s="34">
        <v>300</v>
      </c>
      <c r="M419" s="34">
        <v>538</v>
      </c>
      <c r="N419" s="37" t="str">
        <v>加急号380+签证中心服务费快递费158</v>
      </c>
      <c r="P419" s="34">
        <v>458</v>
      </c>
      <c r="R419" s="2">
        <f>M419*1.06</f>
      </c>
      <c r="S419" s="2">
        <f>I419+L419+R419</f>
      </c>
      <c r="T419" s="2">
        <f>I419+(L419+R419)*1.06</f>
      </c>
      <c r="U419" s="2">
        <f>(R419+L419)*0.06</f>
      </c>
      <c r="V419" s="2">
        <f>T419-U419</f>
      </c>
      <c r="W419" s="1">
        <f>I419</f>
      </c>
      <c r="X419" s="2">
        <f>(R419+L419)*1.06</f>
      </c>
      <c r="Y419" s="2">
        <f>P419</f>
      </c>
      <c r="Z419" s="5">
        <v>60</v>
      </c>
      <c r="AA419" s="2">
        <f>(L419+R419)-Y419-Z419</f>
      </c>
      <c r="AB419" s="2">
        <f>AA419/2</f>
      </c>
      <c r="AC419" s="2">
        <f>AA419/2</f>
      </c>
    </row>
    <row r="420">
      <c r="A420" s="1">
        <v>418</v>
      </c>
      <c r="B420" s="35" t="str">
        <v>李嗣振</v>
      </c>
      <c r="C420" s="55" t="str">
        <v>TV1N1616283673778925568</v>
      </c>
      <c r="D420" s="5" t="str">
        <v>中国</v>
      </c>
      <c r="E420" s="5" t="str">
        <v>北京</v>
      </c>
      <c r="F420" s="5" t="str">
        <v>西班牙</v>
      </c>
      <c r="G420" s="5" t="str">
        <v>商务</v>
      </c>
      <c r="H420" s="5" t="str">
        <v>已出签</v>
      </c>
      <c r="I420" s="34">
        <v>593</v>
      </c>
      <c r="K420" s="35"/>
      <c r="L420" s="36">
        <v>300</v>
      </c>
      <c r="M420" s="34">
        <v>555</v>
      </c>
      <c r="N420" s="37" t="str">
        <v>加急号380+签证中心服务费175</v>
      </c>
      <c r="P420" s="34">
        <v>475</v>
      </c>
      <c r="R420" s="2">
        <f>M420*1.06</f>
      </c>
      <c r="S420" s="2">
        <f>I420+L420+R420</f>
      </c>
      <c r="T420" s="2">
        <f>I420+(L420+R420)*1.06</f>
      </c>
      <c r="U420" s="2">
        <f>(R420+L420)*0.06</f>
      </c>
      <c r="V420" s="2">
        <f>T420-U420</f>
      </c>
      <c r="W420" s="1">
        <f>I420</f>
      </c>
      <c r="X420" s="2">
        <f>(R420+L420)*1.06</f>
      </c>
      <c r="Y420" s="2">
        <f>P420</f>
      </c>
      <c r="Z420" s="5">
        <v>60</v>
      </c>
      <c r="AA420" s="2">
        <f>(L420+R420)-Y420-Z420</f>
      </c>
      <c r="AB420" s="2">
        <f>AA420/2</f>
      </c>
      <c r="AC420" s="2">
        <f>AA420/2</f>
      </c>
    </row>
    <row r="421">
      <c r="A421" s="1">
        <v>419</v>
      </c>
      <c r="B421" s="35" t="str">
        <v>程昊（程昊、吴佳悦、张玉锦、谭斌一起）</v>
      </c>
      <c r="C421" s="55" t="str">
        <v>TV1N1625488619678711808</v>
      </c>
      <c r="D421" s="5" t="str">
        <v>中国</v>
      </c>
      <c r="E421" s="5" t="str">
        <v>北京</v>
      </c>
      <c r="F421" s="5" t="str">
        <v>法国</v>
      </c>
      <c r="G421" s="5" t="str">
        <v>商务</v>
      </c>
      <c r="H421" s="5" t="str">
        <v>已出签</v>
      </c>
      <c r="I421" s="58">
        <v>594</v>
      </c>
      <c r="L421" s="34">
        <v>300</v>
      </c>
      <c r="M421" s="34">
        <v>703.5</v>
      </c>
      <c r="N421" s="48" t="str">
        <v>签证中心服务费703.5</v>
      </c>
      <c r="P421" s="34">
        <v>703.5</v>
      </c>
      <c r="R421" s="2">
        <f>M421*1.06</f>
      </c>
      <c r="S421" s="2">
        <f>I421+L421+R421</f>
      </c>
      <c r="T421" s="2">
        <f>I421+(L421+R421)*1.06</f>
      </c>
      <c r="U421" s="2">
        <f>(R421+L421)*0.06</f>
      </c>
      <c r="V421" s="2">
        <f>T421-U421</f>
      </c>
      <c r="W421" s="1">
        <f>I421</f>
      </c>
      <c r="X421" s="2">
        <f>(R421+L421)*1.06</f>
      </c>
      <c r="Y421" s="2">
        <f>P421</f>
      </c>
      <c r="Z421" s="5">
        <v>60</v>
      </c>
      <c r="AA421" s="2">
        <f>(L421+R421)-Y421-Z421</f>
      </c>
      <c r="AB421" s="2">
        <f>AA421/2</f>
      </c>
      <c r="AC421" s="2">
        <f>AA421/2</f>
      </c>
    </row>
    <row r="422">
      <c r="A422" s="1">
        <v>420</v>
      </c>
      <c r="B422" s="35" t="str">
        <v>谭斌（程昊、吴佳悦、张玉锦、谭斌一起）</v>
      </c>
      <c r="C422" s="55" t="str">
        <v>TV1N1625452775789940736</v>
      </c>
      <c r="D422" s="5" t="str">
        <v>中国</v>
      </c>
      <c r="E422" s="5" t="str">
        <v>北京</v>
      </c>
      <c r="F422" s="5" t="str">
        <v>法国</v>
      </c>
      <c r="G422" s="5" t="str">
        <v>商务</v>
      </c>
      <c r="H422" s="5" t="str">
        <v>已出签</v>
      </c>
      <c r="I422" s="58">
        <v>594</v>
      </c>
      <c r="L422" s="34">
        <v>300</v>
      </c>
      <c r="M422" s="34">
        <v>703.5</v>
      </c>
      <c r="N422" s="48" t="str">
        <v>签证中心服务费703.5</v>
      </c>
      <c r="P422" s="34">
        <v>703.5</v>
      </c>
      <c r="R422" s="2">
        <f>M422*1.06</f>
      </c>
      <c r="S422" s="2">
        <f>I422+L422+R422</f>
      </c>
      <c r="T422" s="2">
        <f>I422+(L422+R422)*1.06</f>
      </c>
      <c r="U422" s="2">
        <f>(R422+L422)*0.06</f>
      </c>
      <c r="V422" s="2">
        <f>T422-U422</f>
      </c>
      <c r="W422" s="1">
        <f>I422</f>
      </c>
      <c r="X422" s="2">
        <f>(R422+L422)*1.06</f>
      </c>
      <c r="Y422" s="2">
        <f>P422</f>
      </c>
      <c r="Z422" s="5">
        <v>60</v>
      </c>
      <c r="AA422" s="2">
        <f>(L422+R422)-Y422-Z422</f>
      </c>
      <c r="AB422" s="2">
        <f>AA422/2</f>
      </c>
      <c r="AC422" s="2">
        <f>AA422/2</f>
      </c>
    </row>
    <row r="423">
      <c r="A423" s="1">
        <v>421</v>
      </c>
      <c r="B423" s="35" t="str">
        <v>吴佳悦（程昊、吴佳悦、张玉锦、谭斌一起）</v>
      </c>
      <c r="C423" s="55" t="str">
        <v>TV1N1626094902689619968</v>
      </c>
      <c r="D423" s="5" t="str">
        <v>中国</v>
      </c>
      <c r="E423" s="5" t="str">
        <v>北京</v>
      </c>
      <c r="F423" s="5" t="str">
        <v>法国</v>
      </c>
      <c r="G423" s="5" t="str">
        <v>商务</v>
      </c>
      <c r="H423" s="5" t="str">
        <v>已出签</v>
      </c>
      <c r="I423" s="58">
        <v>594</v>
      </c>
      <c r="L423" s="34">
        <v>300</v>
      </c>
      <c r="M423" s="34">
        <v>703.5</v>
      </c>
      <c r="N423" s="48" t="str">
        <v>签证中心服务费703.5</v>
      </c>
      <c r="P423" s="34">
        <v>703.5</v>
      </c>
      <c r="R423" s="2">
        <f>M423*1.06</f>
      </c>
      <c r="S423" s="2">
        <f>I423+L423+R423</f>
      </c>
      <c r="T423" s="2">
        <f>I423+(L423+R423)*1.06</f>
      </c>
      <c r="U423" s="2">
        <f>(R423+L423)*0.06</f>
      </c>
      <c r="V423" s="2">
        <f>T423-U423</f>
      </c>
      <c r="W423" s="1">
        <f>I423</f>
      </c>
      <c r="X423" s="2">
        <f>(R423+L423)*1.06</f>
      </c>
      <c r="Y423" s="2">
        <f>P423</f>
      </c>
      <c r="Z423" s="5">
        <v>60</v>
      </c>
      <c r="AA423" s="2">
        <f>(L423+R423)-Y423-Z423</f>
      </c>
      <c r="AB423" s="2">
        <f>AA423/2</f>
      </c>
      <c r="AC423" s="2">
        <f>AA423/2</f>
      </c>
    </row>
    <row r="424">
      <c r="A424" s="1">
        <v>422</v>
      </c>
      <c r="B424" s="35" t="str">
        <v>张玉锦（程昊、吴佳悦、张玉锦、谭斌一起）</v>
      </c>
      <c r="C424" s="55" t="str">
        <v>TV1N1625469697998778368</v>
      </c>
      <c r="D424" s="5" t="str">
        <v>中国</v>
      </c>
      <c r="E424" s="5" t="str">
        <v>北京</v>
      </c>
      <c r="F424" s="5" t="str">
        <v>法国</v>
      </c>
      <c r="G424" s="5" t="str">
        <v>商务</v>
      </c>
      <c r="H424" s="5" t="str">
        <v>已出签</v>
      </c>
      <c r="I424" s="58">
        <v>594</v>
      </c>
      <c r="L424" s="34">
        <v>300</v>
      </c>
      <c r="M424" s="34">
        <v>703.5</v>
      </c>
      <c r="N424" s="48" t="str">
        <v>签证中心服务费703.5</v>
      </c>
      <c r="P424" s="34">
        <v>703.5</v>
      </c>
      <c r="R424" s="2">
        <f>M424*1.06</f>
      </c>
      <c r="S424" s="2">
        <f>I424+L424+R424</f>
      </c>
      <c r="T424" s="2">
        <f>I424+(L424+R424)*1.06</f>
      </c>
      <c r="U424" s="2">
        <f>(R424+L424)*0.06</f>
      </c>
      <c r="V424" s="2">
        <f>T424-U424</f>
      </c>
      <c r="W424" s="1">
        <f>I424</f>
      </c>
      <c r="X424" s="2">
        <f>(R424+L424)*1.06</f>
      </c>
      <c r="Y424" s="2">
        <f>P424</f>
      </c>
      <c r="Z424" s="5">
        <v>60</v>
      </c>
      <c r="AA424" s="2">
        <f>(L424+R424)-Y424-Z424</f>
      </c>
      <c r="AB424" s="2">
        <f>AA424/2</f>
      </c>
      <c r="AC424" s="2">
        <f>AA424/2</f>
      </c>
    </row>
    <row r="425">
      <c r="A425" s="1">
        <v>423</v>
      </c>
      <c r="B425" s="35" t="str">
        <v>展桥梁</v>
      </c>
      <c r="C425" s="55" t="str">
        <v>TV1N1615619082015203328</v>
      </c>
      <c r="D425" s="5" t="str">
        <v>中国</v>
      </c>
      <c r="E425" s="5" t="str">
        <v>广州</v>
      </c>
      <c r="F425" s="5" t="str">
        <v>西班牙</v>
      </c>
      <c r="G425" s="5" t="str">
        <v>商务</v>
      </c>
      <c r="H425" s="5" t="str">
        <v>已出签</v>
      </c>
      <c r="I425" s="34">
        <v>593</v>
      </c>
      <c r="K425" s="35"/>
      <c r="L425" s="36">
        <v>300</v>
      </c>
      <c r="M425" s="34">
        <v>875</v>
      </c>
      <c r="N425" s="5" t="str">
        <v>700加急号+签证中心服务费175</v>
      </c>
      <c r="P425" s="34">
        <v>775</v>
      </c>
      <c r="R425" s="2">
        <f>M425*1.06</f>
      </c>
      <c r="S425" s="2">
        <f>I425+L425+R425</f>
      </c>
      <c r="T425" s="2">
        <f>I425+(L425+R425)*1.06</f>
      </c>
      <c r="U425" s="2">
        <f>(R425+L425)*0.06</f>
      </c>
      <c r="V425" s="2">
        <f>T425-U425</f>
      </c>
      <c r="W425" s="1">
        <f>I425</f>
      </c>
      <c r="X425" s="2">
        <f>(R425+L425)*1.06</f>
      </c>
      <c r="Y425" s="2">
        <f>P425</f>
      </c>
      <c r="Z425" s="5">
        <v>60</v>
      </c>
      <c r="AA425" s="2">
        <f>(L425+R425)-Y425-Z425</f>
      </c>
      <c r="AB425" s="2">
        <f>AA425/2</f>
      </c>
      <c r="AC425" s="2">
        <f>AA425/2</f>
      </c>
    </row>
    <row r="426">
      <c r="A426" s="1">
        <v>424</v>
      </c>
      <c r="B426" s="35" t="str">
        <v>张瑞生</v>
      </c>
      <c r="C426" s="55" t="str">
        <v>TV1N1625465078358958080</v>
      </c>
      <c r="D426" s="5" t="str">
        <v>中国</v>
      </c>
      <c r="E426" s="5" t="str">
        <v>北京</v>
      </c>
      <c r="F426" s="5" t="str">
        <v>法国</v>
      </c>
      <c r="G426" s="5" t="str">
        <v>商务</v>
      </c>
      <c r="H426" s="5" t="str">
        <v>已出签</v>
      </c>
      <c r="I426" s="58">
        <v>594</v>
      </c>
      <c r="L426" s="34">
        <v>300</v>
      </c>
      <c r="M426" s="34">
        <v>726</v>
      </c>
      <c r="N426" s="48" t="str">
        <v>签证中心服务费726</v>
      </c>
      <c r="P426" s="34">
        <v>726</v>
      </c>
      <c r="R426" s="2">
        <f>M426*1.06</f>
      </c>
      <c r="S426" s="2">
        <f>I426+L426+R426</f>
      </c>
      <c r="T426" s="2">
        <f>I426+(L426+R426)*1.06</f>
      </c>
      <c r="U426" s="2">
        <f>(R426+L426)*0.06</f>
      </c>
      <c r="V426" s="2">
        <f>T426-U426</f>
      </c>
      <c r="W426" s="1">
        <f>I426</f>
      </c>
      <c r="X426" s="2">
        <f>(R426+L426)*1.06</f>
      </c>
      <c r="Y426" s="2">
        <f>P426</f>
      </c>
      <c r="Z426" s="5">
        <v>60</v>
      </c>
      <c r="AA426" s="2">
        <f>(L426+R426)-Y426-Z426</f>
      </c>
      <c r="AB426" s="2">
        <f>AA426/2</f>
      </c>
      <c r="AC426" s="2">
        <f>AA426/2</f>
      </c>
    </row>
    <row r="427">
      <c r="A427" s="1">
        <v>425</v>
      </c>
      <c r="B427" s="35" t="str">
        <v>黄晓晨</v>
      </c>
      <c r="C427" s="55" t="str">
        <v>TV1N1623253254255063040</v>
      </c>
      <c r="D427" s="5" t="str">
        <v>中国</v>
      </c>
      <c r="E427" s="5" t="str">
        <v>北京</v>
      </c>
      <c r="F427" s="5" t="str">
        <v>西班牙</v>
      </c>
      <c r="G427" s="5" t="str">
        <v>商务</v>
      </c>
      <c r="H427" s="5" t="str">
        <v>已出签</v>
      </c>
      <c r="I427" s="34">
        <v>593</v>
      </c>
      <c r="L427" s="34">
        <v>300</v>
      </c>
      <c r="M427" s="34">
        <v>591</v>
      </c>
      <c r="N427" s="37" t="str">
        <v>加急号380+签证中心服务费211</v>
      </c>
      <c r="P427" s="34">
        <v>511</v>
      </c>
      <c r="R427" s="2">
        <f>M427*1.06</f>
      </c>
      <c r="S427" s="2">
        <f>I427+L427+R427</f>
      </c>
      <c r="T427" s="2">
        <f>I427+(L427+R427)*1.06</f>
      </c>
      <c r="U427" s="2">
        <f>(R427+L427)*0.06</f>
      </c>
      <c r="V427" s="2">
        <f>T427-U427</f>
      </c>
      <c r="W427" s="1">
        <f>I427</f>
      </c>
      <c r="X427" s="2">
        <f>(R427+L427)*1.06</f>
      </c>
      <c r="Y427" s="2">
        <f>P427</f>
      </c>
      <c r="Z427" s="5">
        <v>60</v>
      </c>
      <c r="AA427" s="2">
        <f>(L427+R427)-Y427-Z427</f>
      </c>
      <c r="AB427" s="2">
        <f>AA427/2</f>
      </c>
      <c r="AC427" s="2">
        <f>AA427/2</f>
      </c>
    </row>
    <row r="428">
      <c r="A428" s="1">
        <v>426</v>
      </c>
      <c r="B428" s="35" t="str">
        <v>沈樱</v>
      </c>
      <c r="C428" s="55" t="str">
        <v>TV1N1621393764991598592</v>
      </c>
      <c r="D428" s="5" t="str">
        <v>中国</v>
      </c>
      <c r="E428" s="5" t="str">
        <v>北京</v>
      </c>
      <c r="F428" s="5" t="str">
        <v>西班牙</v>
      </c>
      <c r="G428" s="5" t="str">
        <v>商务</v>
      </c>
      <c r="H428" s="5" t="str">
        <v>已出签</v>
      </c>
      <c r="I428" s="34">
        <v>593</v>
      </c>
      <c r="L428" s="36">
        <v>300</v>
      </c>
      <c r="M428" s="34">
        <v>556</v>
      </c>
      <c r="N428" s="37" t="str">
        <v>加急号380+签证中心服务费176</v>
      </c>
      <c r="P428" s="34">
        <v>476</v>
      </c>
      <c r="R428" s="2">
        <f>M428*1.06</f>
      </c>
      <c r="S428" s="2">
        <f>I428+L428+R428</f>
      </c>
      <c r="T428" s="2">
        <f>I428+(L428+R428)*1.06</f>
      </c>
      <c r="U428" s="2">
        <f>(R428+L428)*0.06</f>
      </c>
      <c r="V428" s="2">
        <f>T428-U428</f>
      </c>
      <c r="W428" s="1">
        <f>I428</f>
      </c>
      <c r="X428" s="2">
        <f>(R428+L428)*1.06</f>
      </c>
      <c r="Y428" s="2">
        <f>P428</f>
      </c>
      <c r="Z428" s="5">
        <v>60</v>
      </c>
      <c r="AA428" s="2">
        <f>(L428+R428)-Y428-Z428</f>
      </c>
      <c r="AB428" s="2">
        <f>AA428/2</f>
      </c>
      <c r="AC428" s="2">
        <f>AA428/2</f>
      </c>
    </row>
    <row r="429">
      <c r="A429" s="1">
        <v>427</v>
      </c>
      <c r="B429" s="35" t="str">
        <v>刘盾</v>
      </c>
      <c r="C429" s="55" t="str">
        <v>TV1N1623548029482844160</v>
      </c>
      <c r="D429" s="5" t="str">
        <v>中国</v>
      </c>
      <c r="E429" s="5" t="str">
        <v>北京</v>
      </c>
      <c r="F429" s="5" t="str">
        <v>西班牙</v>
      </c>
      <c r="G429" s="5" t="str">
        <v>商务</v>
      </c>
      <c r="H429" s="5" t="str">
        <v>已出签</v>
      </c>
      <c r="I429" s="34">
        <v>593</v>
      </c>
      <c r="L429" s="36">
        <v>300</v>
      </c>
      <c r="M429" s="34">
        <v>557</v>
      </c>
      <c r="N429" s="37" t="str">
        <v>加急号380+签证中心服务费177</v>
      </c>
      <c r="P429" s="34">
        <v>477</v>
      </c>
      <c r="R429" s="2">
        <f>M429*1.06</f>
      </c>
      <c r="S429" s="2">
        <f>I429+L429+R429</f>
      </c>
      <c r="T429" s="2">
        <f>I429+(L429+R429)*1.06</f>
      </c>
      <c r="U429" s="2">
        <f>(R429+L429)*0.06</f>
      </c>
      <c r="V429" s="2">
        <f>T429-U429</f>
      </c>
      <c r="W429" s="1">
        <f>I429</f>
      </c>
      <c r="X429" s="2">
        <f>(R429+L429)*1.06</f>
      </c>
      <c r="Y429" s="2">
        <f>P429</f>
      </c>
      <c r="Z429" s="5">
        <v>60</v>
      </c>
      <c r="AA429" s="2">
        <f>(L429+R429)-Y429-Z429</f>
      </c>
      <c r="AB429" s="2">
        <f>AA429/2</f>
      </c>
      <c r="AC429" s="2">
        <f>AA429/2</f>
      </c>
    </row>
    <row r="430">
      <c r="A430" s="1">
        <v>428</v>
      </c>
      <c r="B430" s="35" t="str">
        <v>钱伯伦</v>
      </c>
      <c r="C430" s="55" t="str">
        <v>TV1N1625732910330093568</v>
      </c>
      <c r="D430" s="5" t="str">
        <v>中国</v>
      </c>
      <c r="E430" s="5" t="str">
        <v>北京</v>
      </c>
      <c r="F430" s="5" t="str">
        <v>法国</v>
      </c>
      <c r="G430" s="5" t="str">
        <v>商务</v>
      </c>
      <c r="H430" s="5" t="str">
        <v>已出签</v>
      </c>
      <c r="I430" s="58">
        <v>594</v>
      </c>
      <c r="L430" s="34">
        <v>300</v>
      </c>
      <c r="M430" s="34">
        <v>726</v>
      </c>
      <c r="N430" s="48" t="str">
        <v>签证中心服务费726</v>
      </c>
      <c r="P430" s="34">
        <v>726</v>
      </c>
      <c r="R430" s="2">
        <f>M430*1.06</f>
      </c>
      <c r="S430" s="2">
        <f>I430+L430+R430</f>
      </c>
      <c r="T430" s="2">
        <f>I430+(L430+R430)*1.06</f>
      </c>
      <c r="U430" s="2">
        <f>(R430+L430)*0.06</f>
      </c>
      <c r="V430" s="2">
        <f>T430-U430</f>
      </c>
      <c r="W430" s="1">
        <f>I430</f>
      </c>
      <c r="X430" s="2">
        <f>(R430+L430)*1.06</f>
      </c>
      <c r="Y430" s="2">
        <f>P430</f>
      </c>
      <c r="Z430" s="5">
        <v>60</v>
      </c>
      <c r="AA430" s="2">
        <f>(L430+R430)-Y430-Z430</f>
      </c>
      <c r="AB430" s="2">
        <f>AA430/2</f>
      </c>
      <c r="AC430" s="2">
        <f>AA430/2</f>
      </c>
    </row>
    <row r="431">
      <c r="A431" s="1">
        <v>429</v>
      </c>
      <c r="B431" s="35" t="str">
        <v>苟文斌</v>
      </c>
      <c r="C431" s="55" t="str">
        <v>TV1N1630102978614943744</v>
      </c>
      <c r="D431" s="5" t="str">
        <v>中国</v>
      </c>
      <c r="E431" s="5" t="str">
        <v>北京</v>
      </c>
      <c r="F431" s="5" t="str">
        <v>法国</v>
      </c>
      <c r="G431" s="5" t="str">
        <v>商务</v>
      </c>
      <c r="H431" s="5" t="str">
        <v>已出签</v>
      </c>
      <c r="I431" s="58">
        <v>594</v>
      </c>
      <c r="L431" s="34">
        <v>300</v>
      </c>
      <c r="M431" s="34">
        <v>696</v>
      </c>
      <c r="N431" s="62" t="str">
        <v>签证中心服务费696</v>
      </c>
      <c r="P431" s="34">
        <v>696</v>
      </c>
      <c r="R431" s="2">
        <f>M431*1.06</f>
      </c>
      <c r="S431" s="2">
        <f>I431+L431+R431</f>
      </c>
      <c r="T431" s="2">
        <f>I431+(L431+R431)*1.06</f>
      </c>
      <c r="U431" s="2">
        <f>(R431+L431)*0.06</f>
      </c>
      <c r="V431" s="2">
        <f>T431-U431</f>
      </c>
      <c r="W431" s="1">
        <f>I431</f>
      </c>
      <c r="X431" s="2">
        <f>(R431+L431)*1.06</f>
      </c>
      <c r="Y431" s="2">
        <f>P431</f>
      </c>
      <c r="Z431" s="5">
        <v>60</v>
      </c>
      <c r="AA431" s="2">
        <f>(L431+R431)-Y431-Z431</f>
      </c>
      <c r="AB431" s="2">
        <f>AA431/2</f>
      </c>
      <c r="AC431" s="2">
        <f>AA431/2</f>
      </c>
    </row>
    <row r="432">
      <c r="A432" s="1">
        <v>430</v>
      </c>
      <c r="B432" s="35" t="str">
        <v>林杰</v>
      </c>
      <c r="C432" s="55" t="str">
        <v>TV1N1622803073470316544</v>
      </c>
      <c r="D432" s="5" t="str">
        <v>中国</v>
      </c>
      <c r="E432" s="5" t="str">
        <v>北京</v>
      </c>
      <c r="F432" s="5" t="str">
        <v>法国</v>
      </c>
      <c r="G432" s="5" t="str">
        <v>商务</v>
      </c>
      <c r="H432" s="5" t="str">
        <v>已出签</v>
      </c>
      <c r="I432" s="58">
        <v>594</v>
      </c>
      <c r="L432" s="34">
        <v>300</v>
      </c>
      <c r="M432" s="34">
        <v>696</v>
      </c>
      <c r="N432" s="62" t="str">
        <v>签证中心服务费696</v>
      </c>
      <c r="P432" s="34">
        <v>696</v>
      </c>
      <c r="R432" s="2">
        <f>M432*1.06</f>
      </c>
      <c r="S432" s="2">
        <f>I432+L432+R432</f>
      </c>
      <c r="T432" s="2">
        <f>I432+(L432+R432)*1.06</f>
      </c>
      <c r="U432" s="2">
        <f>(R432+L432)*0.06</f>
      </c>
      <c r="V432" s="2">
        <f>T432-U432</f>
      </c>
      <c r="W432" s="1">
        <f>I432</f>
      </c>
      <c r="X432" s="2">
        <f>(R432+L432)*1.06</f>
      </c>
      <c r="Y432" s="2">
        <f>P432</f>
      </c>
      <c r="Z432" s="5">
        <v>60</v>
      </c>
      <c r="AA432" s="2">
        <f>(L432+R432)-Y432-Z432</f>
      </c>
      <c r="AB432" s="2">
        <f>AA432/2</f>
      </c>
      <c r="AC432" s="2">
        <f>AA432/2</f>
      </c>
    </row>
    <row r="433">
      <c r="A433" s="1">
        <v>431</v>
      </c>
      <c r="B433" s="35" t="str">
        <v>鲁云琳</v>
      </c>
      <c r="C433" s="55" t="str">
        <v>TV1N1616314955003056128</v>
      </c>
      <c r="D433" s="5" t="str">
        <v>中国</v>
      </c>
      <c r="E433" s="5" t="str">
        <v>北京</v>
      </c>
      <c r="F433" s="5" t="str">
        <v>法国</v>
      </c>
      <c r="G433" s="5" t="str">
        <v>商务</v>
      </c>
      <c r="H433" s="5" t="str">
        <v>已出签</v>
      </c>
      <c r="I433" s="58">
        <v>594</v>
      </c>
      <c r="L433" s="34">
        <v>300</v>
      </c>
      <c r="M433" s="34">
        <v>726</v>
      </c>
      <c r="N433" s="48" t="str">
        <v>签证中心服务费726</v>
      </c>
      <c r="P433" s="34">
        <v>726</v>
      </c>
      <c r="R433" s="2">
        <f>M433*1.06</f>
      </c>
      <c r="S433" s="2">
        <f>I433+L433+R433</f>
      </c>
      <c r="T433" s="2">
        <f>I433+(L433+R433)*1.06</f>
      </c>
      <c r="U433" s="2">
        <f>(R433+L433)*0.06</f>
      </c>
      <c r="V433" s="2">
        <f>T433-U433</f>
      </c>
      <c r="W433" s="1">
        <f>I433</f>
      </c>
      <c r="X433" s="2">
        <f>(R433+L433)*1.06</f>
      </c>
      <c r="Y433" s="2">
        <f>P433</f>
      </c>
      <c r="Z433" s="5">
        <v>60</v>
      </c>
      <c r="AA433" s="2">
        <f>(L433+R433)-Y433-Z433</f>
      </c>
      <c r="AB433" s="2">
        <f>AA433/2</f>
      </c>
      <c r="AC433" s="2">
        <f>AA433/2</f>
      </c>
    </row>
    <row r="434">
      <c r="A434" s="1">
        <v>432</v>
      </c>
      <c r="B434" s="35" t="str">
        <v>许文乐</v>
      </c>
      <c r="C434" s="55" t="str">
        <v>TV1N1619905359971635200</v>
      </c>
      <c r="D434" s="5" t="str">
        <v>中国</v>
      </c>
      <c r="E434" s="5" t="str">
        <v>北京</v>
      </c>
      <c r="F434" s="5" t="str">
        <v>法国</v>
      </c>
      <c r="G434" s="5" t="str">
        <v>商务</v>
      </c>
      <c r="H434" s="5" t="str">
        <v>已出签</v>
      </c>
      <c r="I434" s="58">
        <v>594</v>
      </c>
      <c r="L434" s="34">
        <v>300</v>
      </c>
      <c r="M434" s="34">
        <v>696</v>
      </c>
      <c r="N434" s="62" t="str">
        <v>签证中心服务费696</v>
      </c>
      <c r="P434" s="34">
        <v>696</v>
      </c>
      <c r="R434" s="2">
        <f>M434*1.06</f>
      </c>
      <c r="S434" s="2">
        <f>I434+L434+R434</f>
      </c>
      <c r="T434" s="2">
        <f>I434+(L434+R434)*1.06</f>
      </c>
      <c r="U434" s="2">
        <f>(R434+L434)*0.06</f>
      </c>
      <c r="V434" s="2">
        <f>T434-U434</f>
      </c>
      <c r="W434" s="1">
        <f>I434</f>
      </c>
      <c r="X434" s="2">
        <f>(R434+L434)*1.06</f>
      </c>
      <c r="Y434" s="2">
        <f>P434</f>
      </c>
      <c r="Z434" s="5">
        <v>60</v>
      </c>
      <c r="AA434" s="2">
        <f>(L434+R434)-Y434-Z434</f>
      </c>
      <c r="AB434" s="2">
        <f>AA434/2</f>
      </c>
      <c r="AC434" s="2">
        <f>AA434/2</f>
      </c>
    </row>
    <row r="435">
      <c r="A435" s="1">
        <v>433</v>
      </c>
      <c r="B435" s="35" t="str">
        <v>宋娟</v>
      </c>
      <c r="C435" s="55" t="str">
        <v>TV1N1621493735430684672</v>
      </c>
      <c r="D435" s="5" t="str">
        <v>中国</v>
      </c>
      <c r="E435" s="5" t="str">
        <v>北京</v>
      </c>
      <c r="F435" s="5" t="str">
        <v>法国</v>
      </c>
      <c r="G435" s="5" t="str">
        <v>商务</v>
      </c>
      <c r="H435" s="5" t="str">
        <v>已出签</v>
      </c>
      <c r="I435" s="58">
        <v>594</v>
      </c>
      <c r="L435" s="34">
        <v>300</v>
      </c>
      <c r="M435" s="34">
        <v>696</v>
      </c>
      <c r="N435" s="62" t="str">
        <v>签证中心服务费696</v>
      </c>
      <c r="P435" s="34">
        <v>696</v>
      </c>
      <c r="R435" s="2">
        <f>M435*1.06</f>
      </c>
      <c r="S435" s="2">
        <f>I435+L435+R435</f>
      </c>
      <c r="T435" s="2">
        <f>I435+(L435+R435)*1.06</f>
      </c>
      <c r="U435" s="2">
        <f>(R435+L435)*0.06</f>
      </c>
      <c r="V435" s="2">
        <f>T435-U435</f>
      </c>
      <c r="W435" s="1">
        <f>I435</f>
      </c>
      <c r="X435" s="2">
        <f>(R435+L435)*1.06</f>
      </c>
      <c r="Y435" s="2">
        <f>P435</f>
      </c>
      <c r="Z435" s="5">
        <v>60</v>
      </c>
      <c r="AA435" s="2">
        <f>(L435+R435)-Y435-Z435</f>
      </c>
      <c r="AB435" s="2">
        <f>AA435/2</f>
      </c>
      <c r="AC435" s="2">
        <f>AA435/2</f>
      </c>
    </row>
    <row r="436">
      <c r="A436" s="1">
        <v>434</v>
      </c>
      <c r="B436" s="35" t="str">
        <v>陈柳依</v>
      </c>
      <c r="C436" s="55" t="str">
        <v>TV1N1623944310948646912</v>
      </c>
      <c r="D436" s="5" t="str">
        <v>中国</v>
      </c>
      <c r="E436" s="5" t="str">
        <v>北京</v>
      </c>
      <c r="F436" s="5" t="str">
        <v>法国</v>
      </c>
      <c r="G436" s="5" t="str">
        <v>商务</v>
      </c>
      <c r="H436" s="5" t="str">
        <v>已出签</v>
      </c>
      <c r="I436" s="58">
        <v>594</v>
      </c>
      <c r="L436" s="34">
        <v>300</v>
      </c>
      <c r="M436" s="34">
        <v>726</v>
      </c>
      <c r="N436" s="48" t="str">
        <v>签证中心服务费726</v>
      </c>
      <c r="P436" s="34">
        <v>726</v>
      </c>
      <c r="R436" s="2">
        <f>M436*1.06</f>
      </c>
      <c r="S436" s="2">
        <f>I436+L436+R436</f>
      </c>
      <c r="T436" s="2">
        <f>I436+(L436+R436)*1.06</f>
      </c>
      <c r="U436" s="2">
        <f>(R436+L436)*0.06</f>
      </c>
      <c r="V436" s="2">
        <f>T436-U436</f>
      </c>
      <c r="W436" s="1">
        <f>I436</f>
      </c>
      <c r="X436" s="2">
        <f>(R436+L436)*1.06</f>
      </c>
      <c r="Y436" s="2">
        <f>P436</f>
      </c>
      <c r="Z436" s="5">
        <v>60</v>
      </c>
      <c r="AA436" s="2">
        <f>(L436+R436)-Y436-Z436</f>
      </c>
      <c r="AB436" s="2">
        <f>AA436/2</f>
      </c>
      <c r="AC436" s="2">
        <f>AA436/2</f>
      </c>
    </row>
    <row r="437">
      <c r="A437" s="1">
        <v>435</v>
      </c>
      <c r="B437" s="35" t="str">
        <v>许心怡（杨名宇5人一起送）</v>
      </c>
      <c r="C437" s="55" t="str">
        <v>TV1N1625756015412846592</v>
      </c>
      <c r="D437" s="5" t="str">
        <v>中国</v>
      </c>
      <c r="E437" s="5" t="str">
        <v>北京</v>
      </c>
      <c r="F437" s="5" t="str">
        <v>法国</v>
      </c>
      <c r="G437" s="5" t="str">
        <v>商务</v>
      </c>
      <c r="H437" s="5" t="str">
        <v>已出签</v>
      </c>
      <c r="I437" s="58">
        <v>594</v>
      </c>
      <c r="L437" s="34">
        <v>300</v>
      </c>
      <c r="M437" s="34">
        <v>696</v>
      </c>
      <c r="N437" s="62" t="str">
        <v>签证中心服务费696</v>
      </c>
      <c r="P437" s="34">
        <v>696</v>
      </c>
      <c r="R437" s="2">
        <f>M437*1.06</f>
      </c>
      <c r="S437" s="2">
        <f>I437+L437+R437</f>
      </c>
      <c r="T437" s="2">
        <f>I437+(L437+R437)*1.06</f>
      </c>
      <c r="U437" s="2">
        <f>(R437+L437)*0.06</f>
      </c>
      <c r="V437" s="2">
        <f>T437-U437</f>
      </c>
      <c r="W437" s="1">
        <f>I437</f>
      </c>
      <c r="X437" s="2">
        <f>(R437+L437)*1.06</f>
      </c>
      <c r="Y437" s="2">
        <f>P437</f>
      </c>
      <c r="Z437" s="5">
        <v>60</v>
      </c>
      <c r="AA437" s="2">
        <f>(L437+R437)-Y437-Z437</f>
      </c>
      <c r="AB437" s="2">
        <f>AA437/2</f>
      </c>
      <c r="AC437" s="2">
        <f>AA437/2</f>
      </c>
    </row>
    <row r="438">
      <c r="A438" s="1">
        <v>436</v>
      </c>
      <c r="B438" s="35" t="str">
        <v>陈文园（杨名宇5人一起送）</v>
      </c>
      <c r="C438" s="55" t="str">
        <v>TV1N1581885407064801280</v>
      </c>
      <c r="D438" s="5" t="str">
        <v>中国</v>
      </c>
      <c r="E438" s="5" t="str">
        <v>北京</v>
      </c>
      <c r="F438" s="5" t="str">
        <v>法国</v>
      </c>
      <c r="G438" s="5" t="str">
        <v>商务</v>
      </c>
      <c r="H438" s="5" t="str">
        <v>已出签</v>
      </c>
      <c r="I438" s="58">
        <v>594</v>
      </c>
      <c r="L438" s="34">
        <v>300</v>
      </c>
      <c r="M438" s="34">
        <v>696</v>
      </c>
      <c r="N438" s="62" t="str">
        <v>签证中心服务费696</v>
      </c>
      <c r="P438" s="34">
        <v>696</v>
      </c>
      <c r="R438" s="2">
        <f>M438*1.06</f>
      </c>
      <c r="S438" s="2">
        <f>I438+L438+R438</f>
      </c>
      <c r="T438" s="2">
        <f>I438+(L438+R438)*1.06</f>
      </c>
      <c r="U438" s="2">
        <f>(R438+L438)*0.06</f>
      </c>
      <c r="V438" s="2">
        <f>T438-U438</f>
      </c>
      <c r="W438" s="1">
        <f>I438</f>
      </c>
      <c r="X438" s="2">
        <f>(R438+L438)*1.06</f>
      </c>
      <c r="Y438" s="2">
        <f>P438</f>
      </c>
      <c r="Z438" s="5">
        <v>60</v>
      </c>
      <c r="AA438" s="2">
        <f>(L438+R438)-Y438-Z438</f>
      </c>
      <c r="AB438" s="2">
        <f>AA438/2</f>
      </c>
      <c r="AC438" s="2">
        <f>AA438/2</f>
      </c>
    </row>
    <row r="439">
      <c r="A439" s="1">
        <v>437</v>
      </c>
      <c r="B439" s="35" t="str">
        <v>祝赫（杨名宇5人一起送）</v>
      </c>
      <c r="C439" s="55" t="str">
        <v>TV1N1626502286453035008</v>
      </c>
      <c r="D439" s="5" t="str">
        <v>中国</v>
      </c>
      <c r="E439" s="5" t="str">
        <v>北京</v>
      </c>
      <c r="F439" s="5" t="str">
        <v>法国</v>
      </c>
      <c r="G439" s="5" t="str">
        <v>商务</v>
      </c>
      <c r="H439" s="5" t="str">
        <v>已出签</v>
      </c>
      <c r="I439" s="58">
        <v>594</v>
      </c>
      <c r="L439" s="34">
        <v>300</v>
      </c>
      <c r="M439" s="34">
        <v>696</v>
      </c>
      <c r="N439" s="62" t="str">
        <v>签证中心服务费696</v>
      </c>
      <c r="P439" s="34">
        <v>696</v>
      </c>
      <c r="R439" s="2">
        <f>M439*1.06</f>
      </c>
      <c r="S439" s="2">
        <f>I439+L439+R439</f>
      </c>
      <c r="T439" s="2">
        <f>I439+(L439+R439)*1.06</f>
      </c>
      <c r="U439" s="2">
        <f>(R439+L439)*0.06</f>
      </c>
      <c r="V439" s="2">
        <f>T439-U439</f>
      </c>
      <c r="W439" s="1">
        <f>I439</f>
      </c>
      <c r="X439" s="2">
        <f>(R439+L439)*1.06</f>
      </c>
      <c r="Y439" s="2">
        <f>P439</f>
      </c>
      <c r="Z439" s="5">
        <v>60</v>
      </c>
      <c r="AA439" s="2">
        <f>(L439+R439)-Y439-Z439</f>
      </c>
      <c r="AB439" s="2">
        <f>AA439/2</f>
      </c>
      <c r="AC439" s="2">
        <f>AA439/2</f>
      </c>
    </row>
    <row r="440">
      <c r="A440" s="1">
        <v>438</v>
      </c>
      <c r="B440" s="35" t="str">
        <v>杨辉（杨名宇5人一起送）</v>
      </c>
      <c r="C440" s="55" t="str">
        <v>TV1N1626251791419207680</v>
      </c>
      <c r="D440" s="5" t="str">
        <v>中国</v>
      </c>
      <c r="E440" s="5" t="str">
        <v>北京</v>
      </c>
      <c r="F440" s="5" t="str">
        <v>法国</v>
      </c>
      <c r="G440" s="5" t="str">
        <v>商务</v>
      </c>
      <c r="H440" s="5" t="str">
        <v>已出签</v>
      </c>
      <c r="I440" s="58">
        <v>594</v>
      </c>
      <c r="L440" s="34">
        <v>300</v>
      </c>
      <c r="M440" s="34">
        <v>696</v>
      </c>
      <c r="N440" s="62" t="str">
        <v>签证中心服务费696</v>
      </c>
      <c r="P440" s="34">
        <v>696</v>
      </c>
      <c r="R440" s="2">
        <f>M440*1.06</f>
      </c>
      <c r="S440" s="2">
        <f>I440+L440+R440</f>
      </c>
      <c r="T440" s="2">
        <f>I440+(L440+R440)*1.06</f>
      </c>
      <c r="U440" s="2">
        <f>(R440+L440)*0.06</f>
      </c>
      <c r="V440" s="2">
        <f>T440-U440</f>
      </c>
      <c r="W440" s="1">
        <f>I440</f>
      </c>
      <c r="X440" s="2">
        <f>(R440+L440)*1.06</f>
      </c>
      <c r="Y440" s="2">
        <f>P440</f>
      </c>
      <c r="Z440" s="5">
        <v>60</v>
      </c>
      <c r="AA440" s="2">
        <f>(L440+R440)-Y440-Z440</f>
      </c>
      <c r="AB440" s="2">
        <f>AA440/2</f>
      </c>
      <c r="AC440" s="2">
        <f>AA440/2</f>
      </c>
    </row>
    <row r="441">
      <c r="A441" s="1">
        <v>439</v>
      </c>
      <c r="B441" s="35" t="str">
        <v>杨名宇</v>
      </c>
      <c r="C441" s="55" t="str">
        <v>TV1N1621425323186606080</v>
      </c>
      <c r="D441" s="5" t="str">
        <v>中国</v>
      </c>
      <c r="E441" s="5" t="str">
        <v>北京</v>
      </c>
      <c r="F441" s="5" t="str">
        <v>法国</v>
      </c>
      <c r="G441" s="5" t="str">
        <v>商务</v>
      </c>
      <c r="H441" s="5" t="str">
        <v>已出签</v>
      </c>
      <c r="I441" s="58">
        <v>594</v>
      </c>
      <c r="L441" s="34">
        <v>300</v>
      </c>
      <c r="M441" s="34">
        <v>696</v>
      </c>
      <c r="N441" s="62" t="str">
        <v>签证中心服务费696</v>
      </c>
      <c r="P441" s="34">
        <v>696</v>
      </c>
      <c r="R441" s="2">
        <f>M441*1.06</f>
      </c>
      <c r="S441" s="2">
        <f>I441+L441+R441</f>
      </c>
      <c r="T441" s="2">
        <f>I441+(L441+R441)*1.06</f>
      </c>
      <c r="U441" s="2">
        <f>(R441+L441)*0.06</f>
      </c>
      <c r="V441" s="2">
        <f>T441-U441</f>
      </c>
      <c r="W441" s="1">
        <f>I441</f>
      </c>
      <c r="X441" s="2">
        <f>(R441+L441)*1.06</f>
      </c>
      <c r="Y441" s="2">
        <f>P441</f>
      </c>
      <c r="Z441" s="5">
        <v>60</v>
      </c>
      <c r="AA441" s="2">
        <f>(L441+R441)-Y441-Z441</f>
      </c>
      <c r="AB441" s="2">
        <f>AA441/2</f>
      </c>
      <c r="AC441" s="2">
        <f>AA441/2</f>
      </c>
    </row>
    <row r="442">
      <c r="A442" s="1">
        <v>440</v>
      </c>
      <c r="B442" s="35" t="str">
        <v>林乾辰</v>
      </c>
      <c r="C442" s="55" t="str">
        <v>TV1N1625076640920956928</v>
      </c>
      <c r="D442" s="5" t="str">
        <v>中国</v>
      </c>
      <c r="E442" s="5" t="str">
        <v>北京</v>
      </c>
      <c r="F442" s="5" t="str">
        <v>西班牙</v>
      </c>
      <c r="G442" s="5" t="str">
        <v>商务</v>
      </c>
      <c r="H442" s="5" t="str">
        <v>已出签</v>
      </c>
      <c r="I442" s="34">
        <v>593</v>
      </c>
      <c r="L442" s="36">
        <v>300</v>
      </c>
      <c r="M442" s="34">
        <v>555</v>
      </c>
      <c r="N442" s="37" t="str">
        <v>加急号380+签证中心服务费175</v>
      </c>
      <c r="P442" s="34">
        <v>475</v>
      </c>
      <c r="R442" s="2">
        <f>M442*1.06</f>
      </c>
      <c r="S442" s="2">
        <f>I442+L442+R442</f>
      </c>
      <c r="T442" s="2">
        <f>I442+(L442+R442)*1.06</f>
      </c>
      <c r="U442" s="2">
        <f>(R442+L442)*0.06</f>
      </c>
      <c r="V442" s="2">
        <f>T442-U442</f>
      </c>
      <c r="W442" s="1">
        <f>I442</f>
      </c>
      <c r="X442" s="2">
        <f>(R442+L442)*1.06</f>
      </c>
      <c r="Y442" s="2">
        <f>P442</f>
      </c>
      <c r="Z442" s="5">
        <v>60</v>
      </c>
      <c r="AA442" s="2">
        <f>(L442+R442)-Y442-Z442</f>
      </c>
      <c r="AB442" s="2">
        <f>AA442/2</f>
      </c>
      <c r="AC442" s="2">
        <f>AA442/2</f>
      </c>
    </row>
    <row r="443">
      <c r="A443" s="1">
        <v>441</v>
      </c>
      <c r="B443" s="35" t="str">
        <v>张颖</v>
      </c>
      <c r="C443" s="55" t="str">
        <v>TV1N1605382038088499200</v>
      </c>
      <c r="D443" s="5" t="str">
        <v>中国</v>
      </c>
      <c r="E443" s="5" t="str">
        <v>北京</v>
      </c>
      <c r="F443" s="5" t="str">
        <v>西班牙</v>
      </c>
      <c r="G443" s="5" t="str">
        <v>商务</v>
      </c>
      <c r="H443" s="5" t="str">
        <v>已出签</v>
      </c>
      <c r="I443" s="34">
        <v>593</v>
      </c>
      <c r="K443" s="35"/>
      <c r="L443" s="36">
        <v>300</v>
      </c>
      <c r="M443" s="34">
        <v>555</v>
      </c>
      <c r="N443" s="37" t="str">
        <v>加急号380+签证中心服务费175</v>
      </c>
      <c r="P443" s="34">
        <v>475</v>
      </c>
      <c r="R443" s="2">
        <f>M443*1.06</f>
      </c>
      <c r="S443" s="2">
        <f>I443+L443+R443</f>
      </c>
      <c r="T443" s="2">
        <f>I443+(L443+R443)*1.06</f>
      </c>
      <c r="U443" s="2">
        <f>(R443+L443)*0.06</f>
      </c>
      <c r="V443" s="2">
        <f>T443-U443</f>
      </c>
      <c r="W443" s="1">
        <f>I443</f>
      </c>
      <c r="X443" s="2">
        <f>(R443+L443)*1.06</f>
      </c>
      <c r="Y443" s="2">
        <f>P443</f>
      </c>
      <c r="Z443" s="5">
        <v>60</v>
      </c>
      <c r="AA443" s="2">
        <f>(L443+R443)-Y443-Z443</f>
      </c>
      <c r="AB443" s="2">
        <f>AA443/2</f>
      </c>
      <c r="AC443" s="2">
        <f>AA443/2</f>
      </c>
    </row>
    <row r="444">
      <c r="A444" s="1">
        <v>442</v>
      </c>
      <c r="B444" s="35" t="str">
        <v>刘梦丹</v>
      </c>
      <c r="C444" s="55" t="str">
        <v>TV1N1605382373926596608</v>
      </c>
      <c r="D444" s="5" t="str">
        <v>中国</v>
      </c>
      <c r="E444" s="5" t="str">
        <v>北京</v>
      </c>
      <c r="F444" s="5" t="str">
        <v>西班牙</v>
      </c>
      <c r="G444" s="5" t="str">
        <v>商务</v>
      </c>
      <c r="H444" s="5" t="str">
        <v>已出签</v>
      </c>
      <c r="I444" s="34">
        <v>593</v>
      </c>
      <c r="L444" s="36">
        <v>300</v>
      </c>
      <c r="M444" s="34">
        <v>555</v>
      </c>
      <c r="N444" s="37" t="str">
        <v>加急号380+签证中心服务费175</v>
      </c>
      <c r="P444" s="34">
        <v>475</v>
      </c>
      <c r="R444" s="2">
        <f>M444*1.06</f>
      </c>
      <c r="S444" s="2">
        <f>I444+L444+R444</f>
      </c>
      <c r="T444" s="2">
        <f>I444+(L444+R444)*1.06</f>
      </c>
      <c r="U444" s="2">
        <f>(R444+L444)*0.06</f>
      </c>
      <c r="V444" s="2">
        <f>T444-U444</f>
      </c>
      <c r="W444" s="1">
        <f>I444</f>
      </c>
      <c r="X444" s="2">
        <f>(R444+L444)*1.06</f>
      </c>
      <c r="Y444" s="2">
        <f>P444</f>
      </c>
      <c r="Z444" s="5">
        <v>60</v>
      </c>
      <c r="AA444" s="2">
        <f>(L444+R444)-Y444-Z444</f>
      </c>
      <c r="AB444" s="2">
        <f>AA444/2</f>
      </c>
      <c r="AC444" s="2">
        <f>AA444/2</f>
      </c>
    </row>
    <row r="445">
      <c r="A445" s="1">
        <v>443</v>
      </c>
      <c r="B445" s="35" t="str">
        <v>范媛清</v>
      </c>
      <c r="C445" s="55" t="str">
        <v>TV1N1619998876010061824</v>
      </c>
      <c r="D445" s="5" t="str">
        <v>中国</v>
      </c>
      <c r="E445" s="5" t="str">
        <v>北京</v>
      </c>
      <c r="F445" s="5" t="str">
        <v>西班牙</v>
      </c>
      <c r="G445" s="5" t="str">
        <v>商务</v>
      </c>
      <c r="H445" s="5" t="str">
        <v>已出签</v>
      </c>
      <c r="I445" s="34">
        <v>593</v>
      </c>
      <c r="L445" s="36">
        <v>300</v>
      </c>
      <c r="M445" s="34">
        <v>555</v>
      </c>
      <c r="N445" s="37" t="str">
        <v>加急号380+签证中心服务费175</v>
      </c>
      <c r="P445" s="34">
        <v>475</v>
      </c>
      <c r="R445" s="2">
        <f>M445*1.06</f>
      </c>
      <c r="S445" s="2">
        <f>I445+L445+R445</f>
      </c>
      <c r="T445" s="2">
        <f>I445+(L445+R445)*1.06</f>
      </c>
      <c r="U445" s="2">
        <f>(R445+L445)*0.06</f>
      </c>
      <c r="V445" s="2">
        <f>T445-U445</f>
      </c>
      <c r="W445" s="1">
        <f>I445</f>
      </c>
      <c r="X445" s="2">
        <f>(R445+L445)*1.06</f>
      </c>
      <c r="Y445" s="2">
        <f>P445</f>
      </c>
      <c r="Z445" s="5">
        <v>60</v>
      </c>
      <c r="AA445" s="2">
        <f>(L445+R445)-Y445-Z445</f>
      </c>
      <c r="AB445" s="2">
        <f>AA445/2</f>
      </c>
      <c r="AC445" s="2">
        <f>AA445/2</f>
      </c>
    </row>
    <row r="446">
      <c r="A446" s="1">
        <v>444</v>
      </c>
      <c r="B446" s="35" t="str">
        <v>方诗婉</v>
      </c>
      <c r="C446" s="55" t="str">
        <v>TV1N1603669925808685056</v>
      </c>
      <c r="D446" s="5" t="str">
        <v>中国</v>
      </c>
      <c r="E446" s="5" t="str">
        <v>北京</v>
      </c>
      <c r="F446" s="5" t="str">
        <v>西班牙</v>
      </c>
      <c r="G446" s="5" t="str">
        <v>商务</v>
      </c>
      <c r="H446" s="5" t="str">
        <v>已出签</v>
      </c>
      <c r="I446" s="34">
        <v>593</v>
      </c>
      <c r="L446" s="36">
        <v>300</v>
      </c>
      <c r="M446" s="34">
        <v>555</v>
      </c>
      <c r="N446" s="37" t="str">
        <v>加急号380+签证中心服务费175</v>
      </c>
      <c r="P446" s="34">
        <v>475</v>
      </c>
      <c r="R446" s="2">
        <f>M446*1.06</f>
      </c>
      <c r="S446" s="2">
        <f>I446+L446+R446</f>
      </c>
      <c r="T446" s="2">
        <f>I446+(L446+R446)*1.06</f>
      </c>
      <c r="U446" s="2">
        <f>(R446+L446)*0.06</f>
      </c>
      <c r="V446" s="2">
        <f>T446-U446</f>
      </c>
      <c r="W446" s="1">
        <f>I446</f>
      </c>
      <c r="X446" s="2">
        <f>(R446+L446)*1.06</f>
      </c>
      <c r="Y446" s="2">
        <f>P446</f>
      </c>
      <c r="Z446" s="5">
        <v>60</v>
      </c>
      <c r="AA446" s="2">
        <f>(L446+R446)-Y446-Z446</f>
      </c>
      <c r="AB446" s="2">
        <f>AA446/2</f>
      </c>
      <c r="AC446" s="2">
        <f>AA446/2</f>
      </c>
    </row>
    <row r="447">
      <c r="A447" s="1">
        <v>445</v>
      </c>
      <c r="B447" s="35" t="str">
        <v>李树青</v>
      </c>
      <c r="C447" s="55" t="str">
        <v>TV1N1620613943533568000</v>
      </c>
      <c r="D447" s="5" t="str">
        <v>中国</v>
      </c>
      <c r="E447" s="5" t="str">
        <v>北京</v>
      </c>
      <c r="F447" s="5" t="str">
        <v>美国</v>
      </c>
      <c r="G447" s="5" t="str">
        <v>商务</v>
      </c>
      <c r="H447" s="5" t="str">
        <v>已预约</v>
      </c>
      <c r="I447" s="34">
        <v>1120</v>
      </c>
      <c r="L447" s="34">
        <v>300</v>
      </c>
      <c r="M447" s="34">
        <v>1500</v>
      </c>
      <c r="N447" s="5" t="str">
        <v>加急</v>
      </c>
      <c r="P447" s="34">
        <v>900</v>
      </c>
      <c r="R447" s="2">
        <f>M447*1.06</f>
      </c>
      <c r="S447" s="2">
        <f>I447+L447+R447</f>
      </c>
      <c r="T447" s="2">
        <f>I447+(L447+R447)*1.06</f>
      </c>
      <c r="U447" s="2">
        <f>(R447+L447)*0.06</f>
      </c>
      <c r="V447" s="2">
        <f>T447-U447</f>
      </c>
      <c r="W447" s="1">
        <f>I447</f>
      </c>
      <c r="X447" s="2">
        <f>(R447+L447)*1.06</f>
      </c>
      <c r="Y447" s="2">
        <f>P447</f>
      </c>
      <c r="Z447" s="34">
        <v>60</v>
      </c>
      <c r="AA447" s="2">
        <f>(L447+R447)-Y447-Z447</f>
      </c>
      <c r="AB447" s="2">
        <f>AA447/2</f>
      </c>
      <c r="AC447" s="2">
        <f>AA447/2</f>
      </c>
    </row>
    <row r="448">
      <c r="A448" s="1">
        <v>446</v>
      </c>
      <c r="B448" s="35" t="str">
        <v>潘嘉晨</v>
      </c>
      <c r="C448" s="55" t="str">
        <v>TV1N1621426024721645568</v>
      </c>
      <c r="D448" s="5" t="str">
        <v>中国</v>
      </c>
      <c r="E448" s="5" t="str">
        <v>北京</v>
      </c>
      <c r="F448" s="5" t="str">
        <v>美国</v>
      </c>
      <c r="G448" s="5" t="str">
        <v>商务</v>
      </c>
      <c r="H448" s="5" t="str">
        <v>已预约</v>
      </c>
      <c r="I448" s="34">
        <v>1120</v>
      </c>
      <c r="L448" s="34">
        <v>300</v>
      </c>
      <c r="M448" s="34">
        <v>1500</v>
      </c>
      <c r="N448" s="5" t="str">
        <v>加急</v>
      </c>
      <c r="P448" s="34">
        <v>900</v>
      </c>
      <c r="R448" s="2">
        <f>M448*1.06</f>
      </c>
      <c r="S448" s="2">
        <f>I448+L448+R448</f>
      </c>
      <c r="T448" s="2">
        <f>I448+(L448+R448)*1.06</f>
      </c>
      <c r="U448" s="2">
        <f>(R448+L448)*0.06</f>
      </c>
      <c r="V448" s="2">
        <f>T448-U448</f>
      </c>
      <c r="W448" s="1">
        <f>I448</f>
      </c>
      <c r="X448" s="2">
        <f>(R448+L448)*1.06</f>
      </c>
      <c r="Y448" s="2">
        <f>P448</f>
      </c>
      <c r="Z448" s="34">
        <v>60</v>
      </c>
      <c r="AA448" s="2">
        <f>(L448+R448)-Y448-Z448</f>
      </c>
      <c r="AB448" s="2">
        <f>AA448/2</f>
      </c>
      <c r="AC448" s="2">
        <f>AA448/2</f>
      </c>
    </row>
    <row r="449">
      <c r="A449" s="1">
        <v>447</v>
      </c>
      <c r="B449" s="35" t="str">
        <v>王振宇</v>
      </c>
      <c r="C449" s="55" t="str">
        <v>TV1N1625378486197841920</v>
      </c>
      <c r="D449" s="5" t="str">
        <v>中国</v>
      </c>
      <c r="E449" s="5" t="str">
        <v>北京</v>
      </c>
      <c r="F449" s="5" t="str">
        <v>美国</v>
      </c>
      <c r="G449" s="5" t="str">
        <v>商务</v>
      </c>
      <c r="H449" s="5" t="str">
        <v>已预约</v>
      </c>
      <c r="I449" s="34">
        <v>1120</v>
      </c>
      <c r="L449" s="34">
        <v>300</v>
      </c>
      <c r="M449" s="34">
        <v>1500</v>
      </c>
      <c r="N449" s="5" t="str">
        <v>加急</v>
      </c>
      <c r="P449" s="34">
        <v>900</v>
      </c>
      <c r="R449" s="2">
        <f>M449*1.06</f>
      </c>
      <c r="S449" s="2">
        <f>I449+L449+R449</f>
      </c>
      <c r="T449" s="2">
        <f>I449+(L449+R449)*1.06</f>
      </c>
      <c r="U449" s="2">
        <f>(R449+L449)*0.06</f>
      </c>
      <c r="V449" s="2">
        <f>T449-U449</f>
      </c>
      <c r="W449" s="1">
        <f>I449</f>
      </c>
      <c r="X449" s="2">
        <f>(R449+L449)*1.06</f>
      </c>
      <c r="Y449" s="2">
        <f>P449</f>
      </c>
      <c r="Z449" s="34">
        <v>60</v>
      </c>
      <c r="AA449" s="2">
        <f>(L449+R449)-Y449-Z449</f>
      </c>
      <c r="AB449" s="2">
        <f>AA449/2</f>
      </c>
      <c r="AC449" s="2">
        <f>AA449/2</f>
      </c>
    </row>
    <row r="450">
      <c r="A450" s="1">
        <v>448</v>
      </c>
      <c r="B450" s="35" t="str">
        <v>陈志翰</v>
      </c>
      <c r="C450" s="55" t="str">
        <v>TV1N1621426024721645568</v>
      </c>
      <c r="D450" s="5" t="str">
        <v>中国</v>
      </c>
      <c r="E450" s="5" t="str">
        <v>北京</v>
      </c>
      <c r="F450" s="5" t="str">
        <v>美国</v>
      </c>
      <c r="G450" s="5" t="str">
        <v>商务</v>
      </c>
      <c r="H450" s="5" t="str">
        <v>已预约</v>
      </c>
      <c r="I450" s="34">
        <v>1120</v>
      </c>
      <c r="L450" s="34">
        <v>300</v>
      </c>
      <c r="M450" s="34">
        <v>0</v>
      </c>
      <c r="N450" s="5"/>
      <c r="P450" s="34">
        <v>0</v>
      </c>
      <c r="R450" s="2">
        <f>M450*1.06</f>
      </c>
      <c r="S450" s="2">
        <f>I450+L450+R450</f>
      </c>
      <c r="T450" s="2">
        <f>I450+(L450+R450)*1.06</f>
      </c>
      <c r="U450" s="2">
        <f>(R450+L450)*0.06</f>
      </c>
      <c r="V450" s="2">
        <f>T450-U450</f>
      </c>
      <c r="W450" s="1">
        <f>I450</f>
      </c>
      <c r="X450" s="2">
        <f>(R450+L450)*1.06</f>
      </c>
      <c r="Y450" s="2">
        <f>P450</f>
      </c>
      <c r="Z450" s="34">
        <v>60</v>
      </c>
      <c r="AA450" s="2">
        <f>(L450+R450)-Y450-Z450</f>
      </c>
      <c r="AB450" s="2">
        <f>AA450/2</f>
      </c>
      <c r="AC450" s="2">
        <f>AA450/2</f>
      </c>
    </row>
    <row r="451">
      <c r="A451" s="1">
        <v>449</v>
      </c>
      <c r="B451" s="35" t="str">
        <v>GLEB TORUBAROV</v>
      </c>
      <c r="C451" s="55" t="str">
        <v>TV1N1598251204872925184</v>
      </c>
      <c r="D451" s="5" t="str">
        <v>中国</v>
      </c>
      <c r="E451" s="5" t="str">
        <v>北京</v>
      </c>
      <c r="F451" s="5" t="str">
        <v>美国</v>
      </c>
      <c r="G451" s="5" t="str">
        <v>商务</v>
      </c>
      <c r="H451" s="5" t="str">
        <v>已预约</v>
      </c>
      <c r="I451" s="34">
        <v>1120</v>
      </c>
      <c r="L451" s="34">
        <v>300</v>
      </c>
      <c r="M451" s="34">
        <v>1500</v>
      </c>
      <c r="N451" s="5" t="str">
        <v>加急</v>
      </c>
      <c r="P451" s="34">
        <v>900</v>
      </c>
      <c r="R451" s="2">
        <f>M451*1.06</f>
      </c>
      <c r="S451" s="2">
        <f>I451+L451+R451</f>
      </c>
      <c r="T451" s="2">
        <f>I451+(L451+R451)*1.06</f>
      </c>
      <c r="U451" s="2">
        <f>(R451+L451)*0.06</f>
      </c>
      <c r="V451" s="2">
        <f>T451-U451</f>
      </c>
      <c r="W451" s="1">
        <f>I451</f>
      </c>
      <c r="X451" s="2">
        <f>(R451+L451)*1.06</f>
      </c>
      <c r="Y451" s="2">
        <f>P451</f>
      </c>
      <c r="Z451" s="34">
        <v>60</v>
      </c>
      <c r="AA451" s="2">
        <f>(L451+R451)-Y451-Z451</f>
      </c>
      <c r="AB451" s="2">
        <f>AA451/2</f>
      </c>
      <c r="AC451" s="2">
        <f>AA451/2</f>
      </c>
    </row>
    <row r="452">
      <c r="A452" s="1">
        <v>450</v>
      </c>
      <c r="B452" s="35" t="str">
        <v>林昕彤-制作后取消</v>
      </c>
      <c r="C452" s="55" t="str">
        <v>TV1N1625345074120519680</v>
      </c>
      <c r="D452" s="5" t="str">
        <v>中国</v>
      </c>
      <c r="E452" s="5" t="str">
        <v>北京</v>
      </c>
      <c r="F452" s="5" t="str">
        <v>美国</v>
      </c>
      <c r="G452" s="5" t="str">
        <v>商务</v>
      </c>
      <c r="H452" s="5" t="str">
        <v>已预约</v>
      </c>
      <c r="I452" s="34">
        <v>0</v>
      </c>
      <c r="L452" s="34">
        <v>300</v>
      </c>
      <c r="M452" s="34">
        <v>0</v>
      </c>
      <c r="N452" s="5"/>
      <c r="P452" s="34">
        <v>0</v>
      </c>
      <c r="R452" s="2">
        <f>M452*1.06</f>
      </c>
      <c r="S452" s="2">
        <f>I452+L452+R452</f>
      </c>
      <c r="T452" s="2">
        <f>I452+(L452+R452)*1.06</f>
      </c>
      <c r="U452" s="2">
        <f>(R452+L452)*0.06</f>
      </c>
      <c r="V452" s="2">
        <f>T452-U452</f>
      </c>
      <c r="W452" s="1">
        <f>I452</f>
      </c>
      <c r="X452" s="2">
        <f>(R452+L452)*1.06</f>
      </c>
      <c r="Y452" s="2">
        <f>P452</f>
      </c>
      <c r="Z452" s="34">
        <v>60</v>
      </c>
      <c r="AA452" s="2">
        <f>(L452+R452)-Y452-Z452</f>
      </c>
      <c r="AB452" s="2">
        <f>AA452/2</f>
      </c>
      <c r="AC452" s="2">
        <f>AA452/2</f>
      </c>
    </row>
    <row r="453">
      <c r="A453" s="1">
        <v>451</v>
      </c>
      <c r="B453" s="35" t="str">
        <v>林滨</v>
      </c>
      <c r="C453" s="55" t="str">
        <v>TV1N1588082127377805312</v>
      </c>
      <c r="D453" s="5" t="str">
        <v>中国</v>
      </c>
      <c r="E453" s="5" t="str">
        <v>北京</v>
      </c>
      <c r="F453" s="5" t="str">
        <v>美国</v>
      </c>
      <c r="G453" s="5" t="str">
        <v>商务</v>
      </c>
      <c r="H453" s="5" t="str">
        <v>已预约</v>
      </c>
      <c r="I453" s="34">
        <v>1120</v>
      </c>
      <c r="L453" s="34">
        <v>300</v>
      </c>
      <c r="M453" s="34">
        <v>1300</v>
      </c>
      <c r="N453" s="5" t="str">
        <v>加急</v>
      </c>
      <c r="P453" s="34">
        <v>900</v>
      </c>
      <c r="R453" s="2">
        <f>M453*1.06</f>
      </c>
      <c r="S453" s="2">
        <f>I453+L453+R453</f>
      </c>
      <c r="T453" s="2">
        <f>I453+(L453+R453)*1.06</f>
      </c>
      <c r="U453" s="2">
        <f>(R453+L453)*0.06</f>
      </c>
      <c r="V453" s="2">
        <f>T453-U453</f>
      </c>
      <c r="W453" s="1">
        <f>I453</f>
      </c>
      <c r="X453" s="2">
        <f>(R453+L453)*1.06</f>
      </c>
      <c r="Y453" s="2">
        <f>P453</f>
      </c>
      <c r="Z453" s="34">
        <v>60</v>
      </c>
      <c r="AA453" s="2">
        <f>(L453+R453)-Y453-Z453</f>
      </c>
      <c r="AB453" s="2">
        <f>AA453/2</f>
      </c>
      <c r="AC453" s="2">
        <f>AA453/2</f>
      </c>
    </row>
    <row r="454">
      <c r="A454" s="1">
        <v>452</v>
      </c>
      <c r="B454" s="35" t="str">
        <v>陈宏</v>
      </c>
      <c r="C454" s="55" t="str">
        <v>TV1N1625016628819017728</v>
      </c>
      <c r="D454" s="5" t="str">
        <v>中国</v>
      </c>
      <c r="E454" s="5" t="str">
        <v>北京</v>
      </c>
      <c r="F454" s="5" t="str">
        <v>美国</v>
      </c>
      <c r="G454" s="5" t="str">
        <v>商务</v>
      </c>
      <c r="H454" s="5" t="str">
        <v>已预约</v>
      </c>
      <c r="I454" s="34">
        <v>1120</v>
      </c>
      <c r="L454" s="34">
        <v>300</v>
      </c>
      <c r="M454" s="34">
        <v>1500</v>
      </c>
      <c r="N454" s="5" t="str">
        <v>加急</v>
      </c>
      <c r="P454" s="34">
        <v>900</v>
      </c>
      <c r="R454" s="2">
        <f>M454*1.06</f>
      </c>
      <c r="S454" s="2">
        <f>I454+L454+R454</f>
      </c>
      <c r="T454" s="2">
        <f>I454+(L454+R454)*1.06</f>
      </c>
      <c r="U454" s="2">
        <f>(R454+L454)*0.06</f>
      </c>
      <c r="V454" s="2">
        <f>T454-U454</f>
      </c>
      <c r="W454" s="1">
        <f>I454</f>
      </c>
      <c r="X454" s="2">
        <f>(R454+L454)*1.06</f>
      </c>
      <c r="Y454" s="2">
        <f>P454</f>
      </c>
      <c r="Z454" s="34">
        <v>60</v>
      </c>
      <c r="AA454" s="2">
        <f>(L454+R454)-Y454-Z454</f>
      </c>
      <c r="AB454" s="2">
        <f>AA454/2</f>
      </c>
      <c r="AC454" s="2">
        <f>AA454/2</f>
      </c>
    </row>
    <row r="455">
      <c r="A455" s="1">
        <v>453</v>
      </c>
      <c r="B455" s="35" t="str">
        <v>李村</v>
      </c>
      <c r="C455" s="55" t="str">
        <v>TV1N1625387352751046656</v>
      </c>
      <c r="D455" s="5" t="str">
        <v>中国</v>
      </c>
      <c r="E455" s="5" t="str">
        <v>北京</v>
      </c>
      <c r="F455" s="5" t="str">
        <v>美国</v>
      </c>
      <c r="G455" s="5" t="str">
        <v>商务</v>
      </c>
      <c r="H455" s="5" t="str">
        <v>已预约</v>
      </c>
      <c r="I455" s="34">
        <v>1120</v>
      </c>
      <c r="L455" s="34">
        <v>300</v>
      </c>
      <c r="M455" s="34">
        <v>0</v>
      </c>
      <c r="N455" s="5"/>
      <c r="P455" s="34">
        <v>0</v>
      </c>
      <c r="R455" s="2">
        <f>M455*1.06</f>
      </c>
      <c r="S455" s="2">
        <f>I455+L455+R455</f>
      </c>
      <c r="T455" s="2">
        <f>I455+(L455+R455)*1.06</f>
      </c>
      <c r="U455" s="2">
        <f>(R455+L455)*0.06</f>
      </c>
      <c r="V455" s="2">
        <f>T455-U455</f>
      </c>
      <c r="W455" s="1">
        <f>I455</f>
      </c>
      <c r="X455" s="2">
        <f>(R455+L455)*1.06</f>
      </c>
      <c r="Y455" s="2">
        <f>P455</f>
      </c>
      <c r="Z455" s="34">
        <v>60</v>
      </c>
      <c r="AA455" s="2">
        <f>(L455+R455)-Y455-Z455</f>
      </c>
      <c r="AB455" s="2">
        <f>AA455/2</f>
      </c>
      <c r="AC455" s="2">
        <f>AA455/2</f>
      </c>
    </row>
    <row r="456">
      <c r="A456" s="1">
        <v>454</v>
      </c>
      <c r="B456" s="35" t="str">
        <v>邱昱琛-制作后取消</v>
      </c>
      <c r="C456" s="55" t="str">
        <v>TV1N1625321673498710016</v>
      </c>
      <c r="D456" s="5" t="str">
        <v>中国</v>
      </c>
      <c r="E456" s="5" t="str">
        <v>北京</v>
      </c>
      <c r="F456" s="5" t="str">
        <v>美国</v>
      </c>
      <c r="G456" s="5" t="str">
        <v>商务</v>
      </c>
      <c r="H456" s="5" t="str">
        <v>已预约</v>
      </c>
      <c r="I456" s="34">
        <v>0</v>
      </c>
      <c r="L456" s="34">
        <v>300</v>
      </c>
      <c r="M456" s="34">
        <v>0</v>
      </c>
      <c r="N456" s="5"/>
      <c r="P456" s="34">
        <v>0</v>
      </c>
      <c r="R456" s="2">
        <f>M456*1.06</f>
      </c>
      <c r="S456" s="2">
        <f>I456+L456+R456</f>
      </c>
      <c r="T456" s="2">
        <f>I456+(L456+R456)*1.06</f>
      </c>
      <c r="U456" s="2">
        <f>(R456+L456)*0.06</f>
      </c>
      <c r="V456" s="2">
        <f>T456-U456</f>
      </c>
      <c r="W456" s="1">
        <f>I456</f>
      </c>
      <c r="X456" s="2">
        <f>(R456+L456)*1.06</f>
      </c>
      <c r="Y456" s="2">
        <f>P456</f>
      </c>
      <c r="Z456" s="34">
        <v>60</v>
      </c>
      <c r="AA456" s="2">
        <f>(L456+R456)-Y456-Z456</f>
      </c>
      <c r="AB456" s="2">
        <f>AA456/2</f>
      </c>
      <c r="AC456" s="2">
        <f>AA456/2</f>
      </c>
    </row>
    <row r="457">
      <c r="A457" s="1">
        <v>455</v>
      </c>
      <c r="B457" s="35" t="str">
        <v>冯婧</v>
      </c>
      <c r="C457" s="55" t="str">
        <v>TV1N1625387352751046656</v>
      </c>
      <c r="D457" s="5" t="str">
        <v>中国</v>
      </c>
      <c r="E457" s="5" t="str">
        <v>北京</v>
      </c>
      <c r="F457" s="5" t="str">
        <v>美国</v>
      </c>
      <c r="G457" s="5" t="str">
        <v>商务</v>
      </c>
      <c r="H457" s="5" t="str">
        <v>已预约</v>
      </c>
      <c r="I457" s="34">
        <v>1120</v>
      </c>
      <c r="L457" s="34">
        <v>300</v>
      </c>
      <c r="M457" s="34">
        <v>1500</v>
      </c>
      <c r="N457" s="5" t="str">
        <v>加急</v>
      </c>
      <c r="P457" s="34">
        <v>900</v>
      </c>
      <c r="R457" s="2">
        <f>M457*1.06</f>
      </c>
      <c r="S457" s="2">
        <f>I457+L457+R457</f>
      </c>
      <c r="T457" s="2">
        <f>I457+(L457+R457)*1.06</f>
      </c>
      <c r="U457" s="2">
        <f>(R457+L457)*0.06</f>
      </c>
      <c r="V457" s="2">
        <f>T457-U457</f>
      </c>
      <c r="W457" s="1">
        <f>I457</f>
      </c>
      <c r="X457" s="2">
        <f>(R457+L457)*1.06</f>
      </c>
      <c r="Y457" s="2">
        <f>P457</f>
      </c>
      <c r="Z457" s="34">
        <v>60</v>
      </c>
      <c r="AA457" s="2">
        <f>(L457+R457)-Y457-Z457</f>
      </c>
      <c r="AB457" s="2">
        <f>AA457/2</f>
      </c>
      <c r="AC457" s="2">
        <f>AA457/2</f>
      </c>
    </row>
    <row r="458">
      <c r="A458" s="1">
        <v>456</v>
      </c>
      <c r="B458" s="35" t="str">
        <v>李洺吉</v>
      </c>
      <c r="C458" s="55" t="str">
        <v>TV1N1624758227769769984</v>
      </c>
      <c r="D458" s="5" t="str">
        <v>中国</v>
      </c>
      <c r="E458" s="5" t="str">
        <v>北京</v>
      </c>
      <c r="F458" s="5" t="str">
        <v>美国</v>
      </c>
      <c r="G458" s="5" t="str">
        <v>商务</v>
      </c>
      <c r="H458" s="5" t="str">
        <v>已预约</v>
      </c>
      <c r="I458" s="34">
        <v>1120</v>
      </c>
      <c r="L458" s="34">
        <v>300</v>
      </c>
      <c r="M458" s="34">
        <v>1300</v>
      </c>
      <c r="N458" s="5" t="str">
        <v>加急</v>
      </c>
      <c r="P458" s="34">
        <v>900</v>
      </c>
      <c r="R458" s="2">
        <f>M458*1.06</f>
      </c>
      <c r="S458" s="2">
        <f>I458+L458+R458</f>
      </c>
      <c r="T458" s="2">
        <f>I458+(L458+R458)*1.06</f>
      </c>
      <c r="U458" s="2">
        <f>(R458+L458)*0.06</f>
      </c>
      <c r="V458" s="2">
        <f>T458-U458</f>
      </c>
      <c r="W458" s="1">
        <f>I458</f>
      </c>
      <c r="X458" s="2">
        <f>(R458+L458)*1.06</f>
      </c>
      <c r="Y458" s="2">
        <f>P458</f>
      </c>
      <c r="Z458" s="34">
        <v>60</v>
      </c>
      <c r="AA458" s="2">
        <f>(L458+R458)-Y458-Z458</f>
      </c>
      <c r="AB458" s="2">
        <f>AA458/2</f>
      </c>
      <c r="AC458" s="2">
        <f>AA458/2</f>
      </c>
    </row>
    <row r="459">
      <c r="A459" s="1">
        <v>457</v>
      </c>
      <c r="B459" s="35" t="str">
        <v>李文博</v>
      </c>
      <c r="C459" s="55" t="str">
        <v>TV1N1625016628819017728</v>
      </c>
      <c r="D459" s="5" t="str">
        <v>中国</v>
      </c>
      <c r="E459" s="5" t="str">
        <v>北京</v>
      </c>
      <c r="F459" s="5" t="str">
        <v>美国</v>
      </c>
      <c r="G459" s="5" t="str">
        <v>商务</v>
      </c>
      <c r="H459" s="5" t="str">
        <v>已预约</v>
      </c>
      <c r="I459" s="34">
        <v>1120</v>
      </c>
      <c r="L459" s="34">
        <v>300</v>
      </c>
      <c r="M459" s="34">
        <v>0</v>
      </c>
      <c r="N459" s="5"/>
      <c r="P459" s="34">
        <v>0</v>
      </c>
      <c r="R459" s="2">
        <f>M459*1.06</f>
      </c>
      <c r="S459" s="2">
        <f>I459+L459+R459</f>
      </c>
      <c r="T459" s="2">
        <f>I459+(L459+R459)*1.06</f>
      </c>
      <c r="U459" s="2">
        <f>(R459+L459)*0.06</f>
      </c>
      <c r="V459" s="2">
        <f>T459-U459</f>
      </c>
      <c r="W459" s="1">
        <f>I459</f>
      </c>
      <c r="X459" s="2">
        <f>(R459+L459)*1.06</f>
      </c>
      <c r="Y459" s="2">
        <f>P459</f>
      </c>
      <c r="Z459" s="34">
        <v>60</v>
      </c>
      <c r="AA459" s="2">
        <f>(L459+R459)-Y459-Z459</f>
      </c>
      <c r="AB459" s="2">
        <f>AA459/2</f>
      </c>
      <c r="AC459" s="2">
        <f>AA459/2</f>
      </c>
    </row>
    <row r="460">
      <c r="A460" s="1">
        <v>458</v>
      </c>
      <c r="B460" s="35" t="str">
        <v>周端</v>
      </c>
      <c r="C460" s="55" t="str">
        <v>TV1N1625020271433916416</v>
      </c>
      <c r="D460" s="5" t="str">
        <v>中国</v>
      </c>
      <c r="E460" s="5" t="str">
        <v>北京</v>
      </c>
      <c r="F460" s="5" t="str">
        <v>美国</v>
      </c>
      <c r="G460" s="5" t="str">
        <v>商务</v>
      </c>
      <c r="H460" s="5" t="str">
        <v>已预约</v>
      </c>
      <c r="I460" s="34">
        <v>1120</v>
      </c>
      <c r="L460" s="34">
        <v>300</v>
      </c>
      <c r="M460" s="34">
        <v>0</v>
      </c>
      <c r="N460" s="5"/>
      <c r="P460" s="34">
        <v>0</v>
      </c>
      <c r="R460" s="2">
        <f>M460*1.06</f>
      </c>
      <c r="S460" s="2">
        <f>I460+L460+R460</f>
      </c>
      <c r="T460" s="2">
        <f>I460+(L460+R460)*1.06</f>
      </c>
      <c r="U460" s="2">
        <f>(R460+L460)*0.06</f>
      </c>
      <c r="V460" s="2">
        <f>T460-U460</f>
      </c>
      <c r="W460" s="1">
        <f>I460</f>
      </c>
      <c r="X460" s="2">
        <f>(R460+L460)*1.06</f>
      </c>
      <c r="Y460" s="2">
        <f>P460</f>
      </c>
      <c r="Z460" s="34">
        <v>60</v>
      </c>
      <c r="AA460" s="2">
        <f>(L460+R460)-Y460-Z460</f>
      </c>
      <c r="AB460" s="2">
        <f>AA460/2</f>
      </c>
      <c r="AC460" s="2">
        <f>AA460/2</f>
      </c>
    </row>
    <row r="461">
      <c r="A461" s="1">
        <v>459</v>
      </c>
      <c r="B461" s="35" t="str">
        <v>辇思宇</v>
      </c>
      <c r="C461" s="55" t="str">
        <v>TV1N1602555089250955264</v>
      </c>
      <c r="D461" s="5" t="str">
        <v>中国</v>
      </c>
      <c r="E461" s="5" t="str">
        <v>北京</v>
      </c>
      <c r="F461" s="5" t="str">
        <v>美国</v>
      </c>
      <c r="G461" s="5" t="str">
        <v>商务</v>
      </c>
      <c r="H461" s="5" t="str">
        <v>已预约</v>
      </c>
      <c r="I461" s="34">
        <v>1120</v>
      </c>
      <c r="L461" s="34">
        <v>300</v>
      </c>
      <c r="M461" s="34">
        <v>0</v>
      </c>
      <c r="N461" s="5"/>
      <c r="P461" s="34">
        <v>0</v>
      </c>
      <c r="R461" s="2">
        <f>M461*1.06</f>
      </c>
      <c r="S461" s="2">
        <f>I461+L461+R461</f>
      </c>
      <c r="T461" s="2">
        <f>I461+(L461+R461)*1.06</f>
      </c>
      <c r="U461" s="2">
        <f>(R461+L461)*0.06</f>
      </c>
      <c r="V461" s="2">
        <f>T461-U461</f>
      </c>
      <c r="W461" s="1">
        <f>I461</f>
      </c>
      <c r="X461" s="2">
        <f>(R461+L461)*1.06</f>
      </c>
      <c r="Y461" s="2">
        <f>P461</f>
      </c>
      <c r="Z461" s="34">
        <v>60</v>
      </c>
      <c r="AA461" s="2">
        <f>(L461+R461)-Y461-Z461</f>
      </c>
      <c r="AB461" s="2">
        <f>AA461/2</f>
      </c>
      <c r="AC461" s="2">
        <f>AA461/2</f>
      </c>
    </row>
    <row r="462">
      <c r="A462" s="1">
        <v>460</v>
      </c>
      <c r="B462" s="35" t="str">
        <v>任锴锴</v>
      </c>
      <c r="C462" s="55" t="str">
        <v>TV1N1625387352751046656</v>
      </c>
      <c r="D462" s="5" t="str">
        <v>中国</v>
      </c>
      <c r="E462" s="5" t="str">
        <v>北京</v>
      </c>
      <c r="F462" s="5" t="str">
        <v>美国</v>
      </c>
      <c r="G462" s="5" t="str">
        <v>商务</v>
      </c>
      <c r="H462" s="5" t="str">
        <v>已预约</v>
      </c>
      <c r="I462" s="34">
        <v>1120</v>
      </c>
      <c r="L462" s="34">
        <v>300</v>
      </c>
      <c r="M462" s="34">
        <v>1500</v>
      </c>
      <c r="N462" s="5" t="str">
        <v>加急</v>
      </c>
      <c r="P462" s="34">
        <v>900</v>
      </c>
      <c r="R462" s="2">
        <f>M462*1.06</f>
      </c>
      <c r="S462" s="2">
        <f>I462+L462+R462</f>
      </c>
      <c r="T462" s="2">
        <f>I462+(L462+R462)*1.06</f>
      </c>
      <c r="U462" s="2">
        <f>(R462+L462)*0.06</f>
      </c>
      <c r="V462" s="2">
        <f>T462-U462</f>
      </c>
      <c r="W462" s="1">
        <f>I462</f>
      </c>
      <c r="X462" s="2">
        <f>(R462+L462)*1.06</f>
      </c>
      <c r="Y462" s="2">
        <f>P462</f>
      </c>
      <c r="Z462" s="34">
        <v>60</v>
      </c>
      <c r="AA462" s="2">
        <f>(L462+R462)-Y462-Z462</f>
      </c>
      <c r="AB462" s="2">
        <f>AA462/2</f>
      </c>
      <c r="AC462" s="2">
        <f>AA462/2</f>
      </c>
    </row>
    <row r="463">
      <c r="A463" s="1">
        <v>461</v>
      </c>
      <c r="B463" s="35" t="str">
        <v>龚阳</v>
      </c>
      <c r="C463" s="55" t="str">
        <v>TV1N1608083606953152512</v>
      </c>
      <c r="D463" s="5" t="str">
        <v>中国</v>
      </c>
      <c r="E463" s="5" t="str">
        <v>北京</v>
      </c>
      <c r="F463" s="5" t="str">
        <v>美国-EVUS</v>
      </c>
      <c r="G463" s="5" t="str">
        <v>商务</v>
      </c>
      <c r="H463" s="5" t="str">
        <v>已预约</v>
      </c>
      <c r="I463" s="34">
        <v>0</v>
      </c>
      <c r="L463" s="34">
        <v>100</v>
      </c>
      <c r="M463" s="34">
        <v>0</v>
      </c>
      <c r="N463" s="5"/>
      <c r="P463" s="34">
        <v>0</v>
      </c>
      <c r="R463" s="2">
        <f>M463*1.06</f>
      </c>
      <c r="S463" s="2">
        <f>I463+L463+R463</f>
      </c>
      <c r="T463" s="2">
        <f>I463+(L463+R463)*1.06</f>
      </c>
      <c r="U463" s="2">
        <f>(R463+L463)*0.06</f>
      </c>
      <c r="V463" s="2">
        <f>T463-U463</f>
      </c>
      <c r="W463" s="1">
        <f>I463</f>
      </c>
      <c r="X463" s="2">
        <f>(R463+L463)*1.06</f>
      </c>
      <c r="Y463" s="2">
        <f>P463</f>
      </c>
      <c r="Z463" s="34">
        <v>20</v>
      </c>
      <c r="AA463" s="2">
        <f>(L463+R463)-Y463-Z463</f>
      </c>
      <c r="AB463" s="2">
        <f>AA463/2</f>
      </c>
      <c r="AC463" s="2">
        <f>AA463/2</f>
      </c>
    </row>
    <row r="464">
      <c r="A464" s="1">
        <v>462</v>
      </c>
      <c r="B464" s="35" t="str">
        <v>屠波</v>
      </c>
      <c r="C464" s="55" t="str">
        <v>TV1N1623513319687913472</v>
      </c>
      <c r="D464" s="5" t="str">
        <v>中国</v>
      </c>
      <c r="E464" s="5" t="str">
        <v>北京</v>
      </c>
      <c r="F464" s="5" t="str">
        <v>美国</v>
      </c>
      <c r="G464" s="5" t="str">
        <v>商务</v>
      </c>
      <c r="H464" s="5" t="str">
        <v>已预约</v>
      </c>
      <c r="I464" s="34">
        <v>1120</v>
      </c>
      <c r="L464" s="34">
        <v>300</v>
      </c>
      <c r="M464" s="34">
        <v>1300</v>
      </c>
      <c r="N464" s="5" t="str">
        <v>加急</v>
      </c>
      <c r="P464" s="34">
        <v>900</v>
      </c>
      <c r="R464" s="2">
        <f>M464*1.06</f>
      </c>
      <c r="S464" s="2">
        <f>I464+L464+R464</f>
      </c>
      <c r="T464" s="2">
        <f>I464+(L464+R464)*1.06</f>
      </c>
      <c r="U464" s="2">
        <f>(R464+L464)*0.06</f>
      </c>
      <c r="V464" s="2">
        <f>T464-U464</f>
      </c>
      <c r="W464" s="1">
        <f>I464</f>
      </c>
      <c r="X464" s="2">
        <f>(R464+L464)*1.06</f>
      </c>
      <c r="Y464" s="2">
        <f>P464</f>
      </c>
      <c r="Z464" s="34">
        <v>60</v>
      </c>
      <c r="AA464" s="2">
        <f>(L464+R464)-Y464-Z464</f>
      </c>
      <c r="AB464" s="2">
        <f>AA464/2</f>
      </c>
      <c r="AC464" s="2">
        <f>AA464/2</f>
      </c>
    </row>
    <row r="465">
      <c r="A465" s="1">
        <v>463</v>
      </c>
      <c r="B465" s="35" t="str">
        <v>冯琳</v>
      </c>
      <c r="C465" s="55" t="str">
        <v>TV1N1625387352751046656</v>
      </c>
      <c r="D465" s="5" t="str">
        <v>中国</v>
      </c>
      <c r="E465" s="5" t="str">
        <v>北京</v>
      </c>
      <c r="F465" s="5" t="str">
        <v>美国</v>
      </c>
      <c r="G465" s="5" t="str">
        <v>商务</v>
      </c>
      <c r="H465" s="5" t="str">
        <v>已预约</v>
      </c>
      <c r="I465" s="34">
        <v>1120</v>
      </c>
      <c r="L465" s="34">
        <v>300</v>
      </c>
      <c r="M465" s="34">
        <v>0</v>
      </c>
      <c r="N465" s="5"/>
      <c r="P465" s="34">
        <v>0</v>
      </c>
      <c r="R465" s="2">
        <f>M465*1.06</f>
      </c>
      <c r="S465" s="2">
        <f>I465+L465+R465</f>
      </c>
      <c r="T465" s="2">
        <f>I465+(L465+R465)*1.06</f>
      </c>
      <c r="U465" s="2">
        <f>(R465+L465)*0.06</f>
      </c>
      <c r="V465" s="2">
        <f>T465-U465</f>
      </c>
      <c r="W465" s="1">
        <f>I465</f>
      </c>
      <c r="X465" s="2">
        <f>(R465+L465)*1.06</f>
      </c>
      <c r="Y465" s="2">
        <f>P465</f>
      </c>
      <c r="Z465" s="34">
        <v>60</v>
      </c>
      <c r="AA465" s="2">
        <f>(L465+R465)-Y465-Z465</f>
      </c>
      <c r="AB465" s="2">
        <f>AA465/2</f>
      </c>
      <c r="AC465" s="2">
        <f>AA465/2</f>
      </c>
    </row>
    <row r="466">
      <c r="A466" s="1">
        <v>464</v>
      </c>
      <c r="B466" s="35" t="str">
        <v>胡根</v>
      </c>
      <c r="C466" s="55" t="str">
        <v>TV1N1625387352751046656</v>
      </c>
      <c r="D466" s="5" t="str">
        <v>中国</v>
      </c>
      <c r="E466" s="5" t="str">
        <v>北京</v>
      </c>
      <c r="F466" s="5" t="str">
        <v>美国</v>
      </c>
      <c r="G466" s="5" t="str">
        <v>商务</v>
      </c>
      <c r="H466" s="5" t="str">
        <v>已预约</v>
      </c>
      <c r="I466" s="34">
        <v>1120</v>
      </c>
      <c r="L466" s="34">
        <v>300</v>
      </c>
      <c r="M466" s="34">
        <v>0</v>
      </c>
      <c r="N466" s="5"/>
      <c r="P466" s="34">
        <v>0</v>
      </c>
      <c r="R466" s="2">
        <f>M466*1.06</f>
      </c>
      <c r="S466" s="2">
        <f>I466+L466+R466</f>
      </c>
      <c r="T466" s="2">
        <f>I466+(L466+R466)*1.06</f>
      </c>
      <c r="U466" s="2">
        <f>(R466+L466)*0.06</f>
      </c>
      <c r="V466" s="2">
        <f>T466-U466</f>
      </c>
      <c r="W466" s="1">
        <f>I466</f>
      </c>
      <c r="X466" s="2">
        <f>(R466+L466)*1.06</f>
      </c>
      <c r="Y466" s="2">
        <f>P466</f>
      </c>
      <c r="Z466" s="34">
        <v>60</v>
      </c>
      <c r="AA466" s="2">
        <f>(L466+R466)-Y466-Z466</f>
      </c>
      <c r="AB466" s="2">
        <f>AA466/2</f>
      </c>
      <c r="AC466" s="2">
        <f>AA466/2</f>
      </c>
    </row>
    <row r="467">
      <c r="A467" s="1">
        <v>465</v>
      </c>
      <c r="B467" s="35" t="str">
        <v>王昱祺</v>
      </c>
      <c r="C467" s="55" t="str">
        <v>TV1N1626134493069033472</v>
      </c>
      <c r="D467" s="5" t="str">
        <v>中国</v>
      </c>
      <c r="E467" s="5" t="str">
        <v>北京</v>
      </c>
      <c r="F467" s="5" t="str">
        <v>美国</v>
      </c>
      <c r="G467" s="5" t="str">
        <v>商务</v>
      </c>
      <c r="H467" s="5" t="str">
        <v>已预约</v>
      </c>
      <c r="I467" s="34">
        <v>1120</v>
      </c>
      <c r="L467" s="34">
        <v>300</v>
      </c>
      <c r="M467" s="34">
        <v>1300</v>
      </c>
      <c r="N467" s="5" t="str">
        <v>加急</v>
      </c>
      <c r="P467" s="34">
        <v>900</v>
      </c>
      <c r="R467" s="2">
        <f>M467*1.06</f>
      </c>
      <c r="S467" s="2">
        <f>I467+L467+R467</f>
      </c>
      <c r="T467" s="2">
        <f>I467+(L467+R467)*1.06</f>
      </c>
      <c r="U467" s="2">
        <f>(R467+L467)*0.06</f>
      </c>
      <c r="V467" s="2">
        <f>T467-U467</f>
      </c>
      <c r="W467" s="1">
        <f>I467</f>
      </c>
      <c r="X467" s="2">
        <f>(R467+L467)*1.06</f>
      </c>
      <c r="Y467" s="2">
        <f>P467</f>
      </c>
      <c r="Z467" s="34">
        <v>60</v>
      </c>
      <c r="AA467" s="2">
        <f>(L467+R467)-Y467-Z467</f>
      </c>
      <c r="AB467" s="2">
        <f>AA467/2</f>
      </c>
      <c r="AC467" s="2">
        <f>AA467/2</f>
      </c>
    </row>
    <row r="468">
      <c r="A468" s="1">
        <v>466</v>
      </c>
      <c r="B468" s="35" t="str">
        <v>李沐紫</v>
      </c>
      <c r="C468" s="55" t="str">
        <v>TV1N1625387352751046656</v>
      </c>
      <c r="D468" s="5" t="str">
        <v>中国</v>
      </c>
      <c r="E468" s="5" t="str">
        <v>北京</v>
      </c>
      <c r="F468" s="5" t="str">
        <v>美国</v>
      </c>
      <c r="G468" s="5" t="str">
        <v>商务</v>
      </c>
      <c r="H468" s="5" t="str">
        <v>已预约</v>
      </c>
      <c r="I468" s="34">
        <v>1120</v>
      </c>
      <c r="L468" s="34">
        <v>300</v>
      </c>
      <c r="M468" s="34">
        <v>1300</v>
      </c>
      <c r="N468" s="5" t="str">
        <v>加急</v>
      </c>
      <c r="P468" s="34">
        <v>900</v>
      </c>
      <c r="R468" s="2">
        <f>M468*1.06</f>
      </c>
      <c r="S468" s="2">
        <f>I468+L468+R468</f>
      </c>
      <c r="T468" s="2">
        <f>I468+(L468+R468)*1.06</f>
      </c>
      <c r="U468" s="2">
        <f>(R468+L468)*0.06</f>
      </c>
      <c r="V468" s="2">
        <f>T468-U468</f>
      </c>
      <c r="W468" s="1">
        <f>I468</f>
      </c>
      <c r="X468" s="2">
        <f>(R468+L468)*1.06</f>
      </c>
      <c r="Y468" s="2">
        <f>P468</f>
      </c>
      <c r="Z468" s="34">
        <v>60</v>
      </c>
      <c r="AA468" s="2">
        <f>(L468+R468)-Y468-Z468</f>
      </c>
      <c r="AB468" s="2">
        <f>AA468/2</f>
      </c>
      <c r="AC468" s="2">
        <f>AA468/2</f>
      </c>
    </row>
    <row r="469">
      <c r="A469" s="1">
        <v>467</v>
      </c>
      <c r="B469" s="35" t="str">
        <v>胡凯</v>
      </c>
      <c r="C469" s="55" t="str">
        <v>TV1N1625387352751046656</v>
      </c>
      <c r="D469" s="5" t="str">
        <v>中国</v>
      </c>
      <c r="E469" s="5" t="str">
        <v>北京</v>
      </c>
      <c r="F469" s="5" t="str">
        <v>美国</v>
      </c>
      <c r="G469" s="5" t="str">
        <v>商务</v>
      </c>
      <c r="H469" s="5" t="str">
        <v>已预约</v>
      </c>
      <c r="I469" s="34">
        <v>1120</v>
      </c>
      <c r="L469" s="34">
        <v>300</v>
      </c>
      <c r="M469" s="34">
        <v>1500</v>
      </c>
      <c r="N469" s="5" t="str">
        <v>加急</v>
      </c>
      <c r="P469" s="34">
        <v>900</v>
      </c>
      <c r="R469" s="2">
        <f>M469*1.06</f>
      </c>
      <c r="S469" s="2">
        <f>I469+L469+R469</f>
      </c>
      <c r="T469" s="2">
        <f>I469+(L469+R469)*1.06</f>
      </c>
      <c r="U469" s="2">
        <f>(R469+L469)*0.06</f>
      </c>
      <c r="V469" s="2">
        <f>T469-U469</f>
      </c>
      <c r="W469" s="1">
        <f>I469</f>
      </c>
      <c r="X469" s="2">
        <f>(R469+L469)*1.06</f>
      </c>
      <c r="Y469" s="2">
        <f>P469</f>
      </c>
      <c r="Z469" s="34">
        <v>60</v>
      </c>
      <c r="AA469" s="2">
        <f>(L469+R469)-Y469-Z469</f>
      </c>
      <c r="AB469" s="2">
        <f>AA469/2</f>
      </c>
      <c r="AC469" s="2">
        <f>AA469/2</f>
      </c>
    </row>
    <row r="470">
      <c r="A470" s="1">
        <v>468</v>
      </c>
      <c r="B470" s="35" t="str">
        <v>曾小中</v>
      </c>
      <c r="C470" s="55" t="str">
        <v>TV1N1605869630576029696</v>
      </c>
      <c r="D470" s="5" t="str">
        <v>中国</v>
      </c>
      <c r="E470" s="5" t="str">
        <v>北京</v>
      </c>
      <c r="F470" s="35" t="str">
        <v>美国-EVUS</v>
      </c>
      <c r="G470" s="5" t="str">
        <v>商务</v>
      </c>
      <c r="H470" s="5" t="str">
        <v>已预约</v>
      </c>
      <c r="I470" s="34">
        <v>0</v>
      </c>
      <c r="L470" s="34">
        <v>100</v>
      </c>
      <c r="M470" s="34">
        <v>18</v>
      </c>
      <c r="N470" s="5" t="str">
        <v>快递费</v>
      </c>
      <c r="P470" s="34">
        <v>18</v>
      </c>
      <c r="R470" s="2">
        <f>M470*1.06</f>
      </c>
      <c r="S470" s="2">
        <f>I470+L470+R470</f>
      </c>
      <c r="T470" s="2">
        <f>I470+(L470+R470)*1.06</f>
      </c>
      <c r="U470" s="2">
        <f>(R470+L470)*0.06</f>
      </c>
      <c r="V470" s="2">
        <f>T470-U470</f>
      </c>
      <c r="W470" s="1">
        <f>I470</f>
      </c>
      <c r="X470" s="2">
        <f>(R470+L470)*1.06</f>
      </c>
      <c r="Y470" s="2">
        <f>P470</f>
      </c>
      <c r="Z470" s="34">
        <v>20</v>
      </c>
      <c r="AA470" s="2">
        <f>(L470+R470)-Y470-Z470</f>
      </c>
      <c r="AB470" s="2">
        <f>AA470/2</f>
      </c>
      <c r="AC470" s="2">
        <f>AA470/2</f>
      </c>
    </row>
    <row r="471">
      <c r="A471" s="1">
        <v>469</v>
      </c>
      <c r="B471" s="35" t="str">
        <v>倪一嘉</v>
      </c>
      <c r="C471" s="55" t="str">
        <v>TV1N1612290928651304960</v>
      </c>
      <c r="D471" s="5" t="str">
        <v>中国</v>
      </c>
      <c r="E471" s="5" t="str">
        <v>北京</v>
      </c>
      <c r="F471" s="35" t="str">
        <v>美国-EVUS</v>
      </c>
      <c r="G471" s="5" t="str">
        <v>商务</v>
      </c>
      <c r="H471" s="5" t="str">
        <v>已预约</v>
      </c>
      <c r="I471" s="34">
        <v>0</v>
      </c>
      <c r="L471" s="34">
        <v>100</v>
      </c>
      <c r="M471" s="34">
        <v>18</v>
      </c>
      <c r="N471" s="5" t="str">
        <v>快递费</v>
      </c>
      <c r="P471" s="34">
        <v>18</v>
      </c>
      <c r="R471" s="2">
        <f>M471*1.06</f>
      </c>
      <c r="S471" s="2">
        <f>I471+L471+R471</f>
      </c>
      <c r="T471" s="2">
        <f>I471+(L471+R471)*1.06</f>
      </c>
      <c r="U471" s="2">
        <f>(R471+L471)*0.06</f>
      </c>
      <c r="V471" s="2">
        <f>T471-U471</f>
      </c>
      <c r="W471" s="1">
        <f>I471</f>
      </c>
      <c r="X471" s="2">
        <f>(R471+L471)*1.06</f>
      </c>
      <c r="Y471" s="2">
        <f>P471</f>
      </c>
      <c r="Z471" s="34">
        <v>20</v>
      </c>
      <c r="AA471" s="2">
        <f>(L471+R471)-Y471-Z471</f>
      </c>
      <c r="AB471" s="2">
        <f>AA471/2</f>
      </c>
      <c r="AC471" s="2">
        <f>AA471/2</f>
      </c>
    </row>
    <row r="472">
      <c r="A472" s="1">
        <v>470</v>
      </c>
      <c r="B472" s="35" t="str">
        <v>林钦培</v>
      </c>
      <c r="C472" s="55" t="str">
        <v>TV1N1613084569053523968</v>
      </c>
      <c r="D472" s="5" t="str">
        <v>中国</v>
      </c>
      <c r="E472" s="5" t="str">
        <v>北京</v>
      </c>
      <c r="F472" s="35" t="str">
        <v>美国-EVUS</v>
      </c>
      <c r="G472" s="5" t="str">
        <v>商务</v>
      </c>
      <c r="H472" s="5" t="str">
        <v>已预约</v>
      </c>
      <c r="I472" s="34">
        <v>0</v>
      </c>
      <c r="L472" s="34">
        <v>100</v>
      </c>
      <c r="M472" s="34">
        <v>18</v>
      </c>
      <c r="N472" s="5" t="str">
        <v>快递费</v>
      </c>
      <c r="P472" s="34">
        <v>18</v>
      </c>
      <c r="R472" s="2">
        <f>M472*1.06</f>
      </c>
      <c r="S472" s="2">
        <f>I472+L472+R472</f>
      </c>
      <c r="T472" s="2">
        <f>I472+(L472+R472)*1.06</f>
      </c>
      <c r="U472" s="2">
        <f>(R472+L472)*0.06</f>
      </c>
      <c r="V472" s="2">
        <f>T472-U472</f>
      </c>
      <c r="W472" s="1">
        <f>I472</f>
      </c>
      <c r="X472" s="2">
        <f>(R472+L472)*1.06</f>
      </c>
      <c r="Y472" s="2">
        <f>P472</f>
      </c>
      <c r="Z472" s="34">
        <v>20</v>
      </c>
      <c r="AA472" s="2">
        <f>(L472+R472)-Y472-Z472</f>
      </c>
      <c r="AB472" s="2">
        <f>AA472/2</f>
      </c>
      <c r="AC472" s="2">
        <f>AA472/2</f>
      </c>
    </row>
    <row r="473">
      <c r="A473" s="1">
        <v>471</v>
      </c>
      <c r="B473" s="35" t="str">
        <v>陈沁悦</v>
      </c>
      <c r="C473" s="55" t="str">
        <v>TV1N1607962077334429696</v>
      </c>
      <c r="D473" s="5" t="str">
        <v>中国</v>
      </c>
      <c r="E473" s="5" t="str">
        <v>北京</v>
      </c>
      <c r="F473" s="35" t="str">
        <v>美国-EVUS</v>
      </c>
      <c r="G473" s="5" t="str">
        <v>商务</v>
      </c>
      <c r="H473" s="5" t="str">
        <v>已预约</v>
      </c>
      <c r="I473" s="34">
        <v>0</v>
      </c>
      <c r="L473" s="34">
        <v>100</v>
      </c>
      <c r="M473" s="34">
        <v>18</v>
      </c>
      <c r="N473" s="5" t="str">
        <v>快递费</v>
      </c>
      <c r="P473" s="34">
        <v>18</v>
      </c>
      <c r="R473" s="2">
        <f>M473*1.06</f>
      </c>
      <c r="S473" s="2">
        <f>I473+L473+R473</f>
      </c>
      <c r="T473" s="2">
        <f>I473+(L473+R473)*1.06</f>
      </c>
      <c r="U473" s="2">
        <f>(R473+L473)*0.06</f>
      </c>
      <c r="V473" s="2">
        <f>T473-U473</f>
      </c>
      <c r="W473" s="1">
        <f>I473</f>
      </c>
      <c r="X473" s="2">
        <f>(R473+L473)*1.06</f>
      </c>
      <c r="Y473" s="2">
        <f>P473</f>
      </c>
      <c r="Z473" s="34">
        <v>20</v>
      </c>
      <c r="AA473" s="2">
        <f>(L473+R473)-Y473-Z473</f>
      </c>
      <c r="AB473" s="2">
        <f>AA473/2</f>
      </c>
      <c r="AC473" s="2">
        <f>AA473/2</f>
      </c>
    </row>
    <row r="474">
      <c r="A474" s="1">
        <v>472</v>
      </c>
      <c r="B474" s="35" t="str">
        <v>马佳敏</v>
      </c>
      <c r="C474" s="55" t="str">
        <v>TV1N1599735560493871104</v>
      </c>
      <c r="D474" s="5" t="str">
        <v>中国</v>
      </c>
      <c r="E474" s="5" t="str">
        <v>北京</v>
      </c>
      <c r="F474" s="35" t="str">
        <v>美国-EVUS</v>
      </c>
      <c r="G474" s="5" t="str">
        <v>商务</v>
      </c>
      <c r="H474" s="5" t="str">
        <v>已预约</v>
      </c>
      <c r="I474" s="34">
        <v>0</v>
      </c>
      <c r="L474" s="34">
        <v>100</v>
      </c>
      <c r="M474" s="34">
        <v>18</v>
      </c>
      <c r="N474" s="5" t="str">
        <v>快递费</v>
      </c>
      <c r="P474" s="34">
        <v>18</v>
      </c>
      <c r="R474" s="2">
        <f>M474*1.06</f>
      </c>
      <c r="S474" s="2">
        <f>I474+L474+R474</f>
      </c>
      <c r="T474" s="2">
        <f>I474+(L474+R474)*1.06</f>
      </c>
      <c r="U474" s="2">
        <f>(R474+L474)*0.06</f>
      </c>
      <c r="V474" s="2">
        <f>T474-U474</f>
      </c>
      <c r="W474" s="1">
        <f>I474</f>
      </c>
      <c r="X474" s="2">
        <f>(R474+L474)*1.06</f>
      </c>
      <c r="Y474" s="2">
        <f>P474</f>
      </c>
      <c r="Z474" s="34">
        <v>20</v>
      </c>
      <c r="AA474" s="2">
        <f>(L474+R474)-Y474-Z474</f>
      </c>
      <c r="AB474" s="2">
        <f>AA474/2</f>
      </c>
      <c r="AC474" s="2">
        <f>AA474/2</f>
      </c>
    </row>
    <row r="475">
      <c r="A475" s="1">
        <v>473</v>
      </c>
      <c r="B475" s="35" t="str">
        <v>顾尉琳</v>
      </c>
      <c r="C475" s="55" t="str">
        <v>TV1N1611622040116596736</v>
      </c>
      <c r="D475" s="5" t="str">
        <v>中国</v>
      </c>
      <c r="E475" s="5" t="str">
        <v>北京</v>
      </c>
      <c r="F475" s="35" t="str">
        <v>美国-EVUS</v>
      </c>
      <c r="G475" s="5" t="str">
        <v>商务</v>
      </c>
      <c r="H475" s="5" t="str">
        <v>已预约</v>
      </c>
      <c r="I475" s="34">
        <v>0</v>
      </c>
      <c r="L475" s="34">
        <v>100</v>
      </c>
      <c r="M475" s="34">
        <v>15</v>
      </c>
      <c r="N475" s="5" t="str">
        <v>快递费</v>
      </c>
      <c r="P475" s="34">
        <v>15</v>
      </c>
      <c r="R475" s="2">
        <f>M475*1.06</f>
      </c>
      <c r="S475" s="2">
        <f>I475+L475+R475</f>
      </c>
      <c r="T475" s="2">
        <f>I475+(L475+R475)*1.06</f>
      </c>
      <c r="U475" s="2">
        <f>(R475+L475)*0.06</f>
      </c>
      <c r="V475" s="2">
        <f>T475-U475</f>
      </c>
      <c r="W475" s="1">
        <f>I475</f>
      </c>
      <c r="X475" s="2">
        <f>(R475+L475)*1.06</f>
      </c>
      <c r="Y475" s="2">
        <f>P475</f>
      </c>
      <c r="Z475" s="34">
        <v>20</v>
      </c>
      <c r="AA475" s="2">
        <f>(L475+R475)-Y475-Z475</f>
      </c>
      <c r="AB475" s="2">
        <f>AA475/2</f>
      </c>
      <c r="AC475" s="2">
        <f>AA475/2</f>
      </c>
    </row>
    <row r="476">
      <c r="A476" s="1">
        <v>474</v>
      </c>
      <c r="B476" s="35" t="str">
        <v>许冉</v>
      </c>
      <c r="C476" s="55" t="str">
        <v>TV1N1613010751257513984</v>
      </c>
      <c r="D476" s="5" t="str">
        <v>中国</v>
      </c>
      <c r="E476" s="5" t="str">
        <v>北京</v>
      </c>
      <c r="F476" s="35" t="str">
        <v>美国-EVUS</v>
      </c>
      <c r="G476" s="5" t="str">
        <v>商务</v>
      </c>
      <c r="H476" s="5" t="str">
        <v>已预约</v>
      </c>
      <c r="I476" s="34">
        <v>0</v>
      </c>
      <c r="L476" s="34">
        <v>100</v>
      </c>
      <c r="M476" s="34">
        <v>18</v>
      </c>
      <c r="N476" s="5" t="str">
        <v>快递费</v>
      </c>
      <c r="P476" s="34">
        <v>18</v>
      </c>
      <c r="R476" s="2">
        <f>M476*1.06</f>
      </c>
      <c r="S476" s="2">
        <f>I476+L476+R476</f>
      </c>
      <c r="T476" s="2">
        <f>I476+(L476+R476)*1.06</f>
      </c>
      <c r="U476" s="2">
        <f>(R476+L476)*0.06</f>
      </c>
      <c r="V476" s="2">
        <f>T476-U476</f>
      </c>
      <c r="W476" s="1">
        <f>I476</f>
      </c>
      <c r="X476" s="2">
        <f>(R476+L476)*1.06</f>
      </c>
      <c r="Y476" s="2">
        <f>P476</f>
      </c>
      <c r="Z476" s="34">
        <v>20</v>
      </c>
      <c r="AA476" s="2">
        <f>(L476+R476)-Y476-Z476</f>
      </c>
      <c r="AB476" s="2">
        <f>AA476/2</f>
      </c>
      <c r="AC476" s="2">
        <f>AA476/2</f>
      </c>
    </row>
    <row r="477">
      <c r="A477" s="1">
        <v>475</v>
      </c>
      <c r="B477" s="35" t="str">
        <v>武冲斌</v>
      </c>
      <c r="C477" s="55" t="str">
        <v>TV1N1608302592504512512</v>
      </c>
      <c r="D477" s="5" t="str">
        <v>中国</v>
      </c>
      <c r="E477" s="5" t="str">
        <v>北京</v>
      </c>
      <c r="F477" s="35" t="str">
        <v>美国-EVUS</v>
      </c>
      <c r="G477" s="5" t="str">
        <v>商务</v>
      </c>
      <c r="H477" s="5" t="str">
        <v>已预约</v>
      </c>
      <c r="I477" s="34">
        <v>0</v>
      </c>
      <c r="L477" s="34">
        <v>100</v>
      </c>
      <c r="M477" s="34">
        <v>18</v>
      </c>
      <c r="N477" s="5" t="str">
        <v>快递费</v>
      </c>
      <c r="P477" s="34">
        <v>18</v>
      </c>
      <c r="R477" s="2">
        <f>M477*1.06</f>
      </c>
      <c r="S477" s="2">
        <f>I477+L477+R477</f>
      </c>
      <c r="T477" s="2">
        <f>I477+(L477+R477)*1.06</f>
      </c>
      <c r="U477" s="2">
        <f>(R477+L477)*0.06</f>
      </c>
      <c r="V477" s="2">
        <f>T477-U477</f>
      </c>
      <c r="W477" s="1">
        <f>I477</f>
      </c>
      <c r="X477" s="2">
        <f>(R477+L477)*1.06</f>
      </c>
      <c r="Y477" s="2">
        <f>P477</f>
      </c>
      <c r="Z477" s="34">
        <v>20</v>
      </c>
      <c r="AA477" s="2">
        <f>(L477+R477)-Y477-Z477</f>
      </c>
      <c r="AB477" s="2">
        <f>AA477/2</f>
      </c>
      <c r="AC477" s="2">
        <f>AA477/2</f>
      </c>
    </row>
    <row r="478">
      <c r="A478" s="1">
        <v>476</v>
      </c>
      <c r="B478" s="35" t="str">
        <v>刘宁</v>
      </c>
      <c r="C478" s="55" t="str">
        <v>TV1N1612446812824166400</v>
      </c>
      <c r="D478" s="5" t="str">
        <v>中国</v>
      </c>
      <c r="E478" s="5" t="str">
        <v>北京</v>
      </c>
      <c r="F478" s="35" t="str">
        <v>美国-EVUS</v>
      </c>
      <c r="G478" s="5" t="str">
        <v>商务</v>
      </c>
      <c r="H478" s="5" t="str">
        <v>已预约</v>
      </c>
      <c r="I478" s="34">
        <v>0</v>
      </c>
      <c r="L478" s="34">
        <v>100</v>
      </c>
      <c r="M478" s="34">
        <v>15</v>
      </c>
      <c r="N478" s="5" t="str">
        <v>快递费</v>
      </c>
      <c r="P478" s="34">
        <v>15</v>
      </c>
      <c r="R478" s="2">
        <f>M478*1.06</f>
      </c>
      <c r="S478" s="2">
        <f>I478+L478+R478</f>
      </c>
      <c r="T478" s="2">
        <f>I478+(L478+R478)*1.06</f>
      </c>
      <c r="U478" s="2">
        <f>(R478+L478)*0.06</f>
      </c>
      <c r="V478" s="2">
        <f>T478-U478</f>
      </c>
      <c r="W478" s="1">
        <f>I478</f>
      </c>
      <c r="X478" s="2">
        <f>(R478+L478)*1.06</f>
      </c>
      <c r="Y478" s="2">
        <f>P478</f>
      </c>
      <c r="Z478" s="34">
        <v>20</v>
      </c>
      <c r="AA478" s="2">
        <f>(L478+R478)-Y478-Z478</f>
      </c>
      <c r="AB478" s="2">
        <f>AA478/2</f>
      </c>
      <c r="AC478" s="2">
        <f>AA478/2</f>
      </c>
    </row>
    <row r="479">
      <c r="A479" s="1">
        <v>477</v>
      </c>
      <c r="B479" s="35" t="str">
        <v>陈梓琪</v>
      </c>
      <c r="C479" s="55" t="str">
        <v>TV1N1608410971805810688</v>
      </c>
      <c r="D479" s="5" t="str">
        <v>中国</v>
      </c>
      <c r="E479" s="5" t="str">
        <v>北京</v>
      </c>
      <c r="F479" s="35" t="str">
        <v>美国-EVUS</v>
      </c>
      <c r="G479" s="5" t="str">
        <v>商务</v>
      </c>
      <c r="H479" s="5" t="str">
        <v>已预约</v>
      </c>
      <c r="I479" s="34">
        <v>0</v>
      </c>
      <c r="L479" s="34">
        <v>100</v>
      </c>
      <c r="M479" s="34">
        <v>18</v>
      </c>
      <c r="N479" s="5" t="str">
        <v>快递费</v>
      </c>
      <c r="P479" s="34">
        <v>18</v>
      </c>
      <c r="R479" s="2">
        <f>M479*1.06</f>
      </c>
      <c r="S479" s="2">
        <f>I479+L479+R479</f>
      </c>
      <c r="T479" s="2">
        <f>I479+(L479+R479)*1.06</f>
      </c>
      <c r="U479" s="2">
        <f>(R479+L479)*0.06</f>
      </c>
      <c r="V479" s="2">
        <f>T479-U479</f>
      </c>
      <c r="W479" s="1">
        <f>I479</f>
      </c>
      <c r="X479" s="2">
        <f>(R479+L479)*1.06</f>
      </c>
      <c r="Y479" s="2">
        <f>P479</f>
      </c>
      <c r="Z479" s="34">
        <v>20</v>
      </c>
      <c r="AA479" s="2">
        <f>(L479+R479)-Y479-Z479</f>
      </c>
      <c r="AB479" s="2">
        <f>AA479/2</f>
      </c>
      <c r="AC479" s="2">
        <f>AA479/2</f>
      </c>
    </row>
    <row r="480">
      <c r="A480" s="1">
        <v>478</v>
      </c>
      <c r="B480" s="35" t="str">
        <v>张其池</v>
      </c>
      <c r="C480" s="55" t="str">
        <v>TV1N1613374298194026496</v>
      </c>
      <c r="D480" s="5" t="str">
        <v>中国</v>
      </c>
      <c r="E480" s="5" t="str">
        <v>北京</v>
      </c>
      <c r="F480" s="35" t="str">
        <v>美国-EVUS</v>
      </c>
      <c r="G480" s="5" t="str">
        <v>商务</v>
      </c>
      <c r="H480" s="5" t="str">
        <v>已预约</v>
      </c>
      <c r="I480" s="34">
        <v>0</v>
      </c>
      <c r="L480" s="34">
        <v>100</v>
      </c>
      <c r="M480" s="34">
        <v>18</v>
      </c>
      <c r="N480" s="5" t="str">
        <v>快递费</v>
      </c>
      <c r="P480" s="34">
        <v>18</v>
      </c>
      <c r="R480" s="2">
        <f>M480*1.06</f>
      </c>
      <c r="S480" s="2">
        <f>I480+L480+R480</f>
      </c>
      <c r="T480" s="2">
        <f>I480+(L480+R480)*1.06</f>
      </c>
      <c r="U480" s="2">
        <f>(R480+L480)*0.06</f>
      </c>
      <c r="V480" s="2">
        <f>T480-U480</f>
      </c>
      <c r="W480" s="1">
        <f>I480</f>
      </c>
      <c r="X480" s="2">
        <f>(R480+L480)*1.06</f>
      </c>
      <c r="Y480" s="2">
        <f>P480</f>
      </c>
      <c r="Z480" s="34">
        <v>20</v>
      </c>
      <c r="AA480" s="2">
        <f>(L480+R480)-Y480-Z480</f>
      </c>
      <c r="AB480" s="2">
        <f>AA480/2</f>
      </c>
      <c r="AC480" s="2">
        <f>AA480/2</f>
      </c>
    </row>
    <row r="481">
      <c r="A481" s="1">
        <v>479</v>
      </c>
      <c r="B481" s="35" t="str">
        <v>康蕊</v>
      </c>
      <c r="C481" s="55" t="str">
        <v>TV1N1592122316475928576</v>
      </c>
      <c r="D481" s="5" t="str">
        <v>中国</v>
      </c>
      <c r="E481" s="5" t="str">
        <v>北京</v>
      </c>
      <c r="F481" s="35" t="str">
        <v>美国-EVUS</v>
      </c>
      <c r="G481" s="5" t="str">
        <v>商务</v>
      </c>
      <c r="H481" s="5" t="str">
        <v>已预约</v>
      </c>
      <c r="I481" s="34">
        <v>0</v>
      </c>
      <c r="L481" s="34">
        <v>100</v>
      </c>
      <c r="M481" s="34">
        <v>15</v>
      </c>
      <c r="N481" s="5" t="str">
        <v>快递费</v>
      </c>
      <c r="P481" s="34">
        <v>15</v>
      </c>
      <c r="R481" s="2">
        <f>M481*1.06</f>
      </c>
      <c r="S481" s="2">
        <f>I481+L481+R481</f>
      </c>
      <c r="T481" s="2">
        <f>I481+(L481+R481)*1.06</f>
      </c>
      <c r="U481" s="2">
        <f>(R481+L481)*0.06</f>
      </c>
      <c r="V481" s="2">
        <f>T481-U481</f>
      </c>
      <c r="W481" s="1">
        <f>I481</f>
      </c>
      <c r="X481" s="2">
        <f>(R481+L481)*1.06</f>
      </c>
      <c r="Y481" s="2">
        <f>P481</f>
      </c>
      <c r="Z481" s="34">
        <v>20</v>
      </c>
      <c r="AA481" s="2">
        <f>(L481+R481)-Y481-Z481</f>
      </c>
      <c r="AB481" s="2">
        <f>AA481/2</f>
      </c>
      <c r="AC481" s="2">
        <f>AA481/2</f>
      </c>
    </row>
    <row r="482">
      <c r="A482" s="1">
        <v>480</v>
      </c>
      <c r="B482" s="35" t="str">
        <v>王宇欢</v>
      </c>
      <c r="C482" s="55" t="str">
        <v>TV1N1610568214437650432</v>
      </c>
      <c r="D482" s="5" t="str">
        <v>中国</v>
      </c>
      <c r="E482" s="5" t="str">
        <v>北京</v>
      </c>
      <c r="F482" s="35" t="str">
        <v>美国-EVUS</v>
      </c>
      <c r="G482" s="5" t="str">
        <v>商务</v>
      </c>
      <c r="H482" s="5" t="str">
        <v>已预约</v>
      </c>
      <c r="I482" s="34">
        <v>0</v>
      </c>
      <c r="L482" s="34">
        <v>100</v>
      </c>
      <c r="M482" s="34">
        <v>15</v>
      </c>
      <c r="N482" s="5" t="str">
        <v>快递费</v>
      </c>
      <c r="P482" s="34">
        <v>15</v>
      </c>
      <c r="R482" s="2">
        <f>M482*1.06</f>
      </c>
      <c r="S482" s="2">
        <f>I482+L482+R482</f>
      </c>
      <c r="T482" s="2">
        <f>I482+(L482+R482)*1.06</f>
      </c>
      <c r="U482" s="2">
        <f>(R482+L482)*0.06</f>
      </c>
      <c r="V482" s="2">
        <f>T482-U482</f>
      </c>
      <c r="W482" s="1">
        <f>I482</f>
      </c>
      <c r="X482" s="2">
        <f>(R482+L482)*1.06</f>
      </c>
      <c r="Y482" s="2">
        <f>P482</f>
      </c>
      <c r="Z482" s="34">
        <v>20</v>
      </c>
      <c r="AA482" s="2">
        <f>(L482+R482)-Y482-Z482</f>
      </c>
      <c r="AB482" s="2">
        <f>AA482/2</f>
      </c>
      <c r="AC482" s="2">
        <f>AA482/2</f>
      </c>
    </row>
    <row r="483">
      <c r="A483" s="1">
        <v>481</v>
      </c>
      <c r="B483" s="35" t="str">
        <v>矫欣蕊</v>
      </c>
      <c r="C483" s="55" t="str">
        <v>TV1N1612317542508314624</v>
      </c>
      <c r="D483" s="5" t="str">
        <v>中国</v>
      </c>
      <c r="E483" s="5" t="str">
        <v>北京</v>
      </c>
      <c r="F483" s="35" t="str">
        <v>美国-EVUS</v>
      </c>
      <c r="G483" s="5" t="str">
        <v>商务</v>
      </c>
      <c r="H483" s="5" t="str">
        <v>已预约</v>
      </c>
      <c r="I483" s="34">
        <v>0</v>
      </c>
      <c r="L483" s="34">
        <v>100</v>
      </c>
      <c r="M483" s="34">
        <v>18</v>
      </c>
      <c r="N483" s="5" t="str">
        <v>快递费</v>
      </c>
      <c r="P483" s="34">
        <v>18</v>
      </c>
      <c r="R483" s="2">
        <f>M483*1.06</f>
      </c>
      <c r="S483" s="2">
        <f>I483+L483+R483</f>
      </c>
      <c r="T483" s="2">
        <f>I483+(L483+R483)*1.06</f>
      </c>
      <c r="U483" s="2">
        <f>(R483+L483)*0.06</f>
      </c>
      <c r="V483" s="2">
        <f>T483-U483</f>
      </c>
      <c r="W483" s="1">
        <f>I483</f>
      </c>
      <c r="X483" s="2">
        <f>(R483+L483)*1.06</f>
      </c>
      <c r="Y483" s="2">
        <f>P483</f>
      </c>
      <c r="Z483" s="34">
        <v>20</v>
      </c>
      <c r="AA483" s="2">
        <f>(L483+R483)-Y483-Z483</f>
      </c>
      <c r="AB483" s="2">
        <f>AA483/2</f>
      </c>
      <c r="AC483" s="2">
        <f>AA483/2</f>
      </c>
    </row>
    <row r="484">
      <c r="A484" s="1">
        <v>482</v>
      </c>
      <c r="B484" s="35" t="str">
        <v>赵子健</v>
      </c>
      <c r="C484" s="55" t="str">
        <v>TV1N1610862295701282816</v>
      </c>
      <c r="D484" s="5" t="str">
        <v>中国</v>
      </c>
      <c r="E484" s="5" t="str">
        <v>北京</v>
      </c>
      <c r="F484" s="35" t="str">
        <v>美国-EVUS</v>
      </c>
      <c r="G484" s="5" t="str">
        <v>商务</v>
      </c>
      <c r="H484" s="5" t="str">
        <v>已预约</v>
      </c>
      <c r="I484" s="34">
        <v>0</v>
      </c>
      <c r="L484" s="34">
        <v>100</v>
      </c>
      <c r="M484" s="34">
        <v>15</v>
      </c>
      <c r="N484" s="5" t="str">
        <v>快递费</v>
      </c>
      <c r="P484" s="34">
        <v>15</v>
      </c>
      <c r="R484" s="2">
        <f>M484*1.06</f>
      </c>
      <c r="S484" s="2">
        <f>I484+L484+R484</f>
      </c>
      <c r="T484" s="2">
        <f>I484+(L484+R484)*1.06</f>
      </c>
      <c r="U484" s="2">
        <f>(R484+L484)*0.06</f>
      </c>
      <c r="V484" s="2">
        <f>T484-U484</f>
      </c>
      <c r="W484" s="1">
        <f>I484</f>
      </c>
      <c r="X484" s="2">
        <f>(R484+L484)*1.06</f>
      </c>
      <c r="Y484" s="2">
        <f>P484</f>
      </c>
      <c r="Z484" s="34">
        <v>20</v>
      </c>
      <c r="AA484" s="2">
        <f>(L484+R484)-Y484-Z484</f>
      </c>
      <c r="AB484" s="2">
        <f>AA484/2</f>
      </c>
      <c r="AC484" s="2">
        <f>AA484/2</f>
      </c>
    </row>
    <row r="485">
      <c r="A485" s="1">
        <v>483</v>
      </c>
      <c r="B485" s="35" t="str">
        <v>韩楚虹</v>
      </c>
      <c r="C485" s="55" t="str">
        <v>TV1N1613804755897380864</v>
      </c>
      <c r="D485" s="5" t="str">
        <v>中国</v>
      </c>
      <c r="E485" s="5" t="str">
        <v>北京</v>
      </c>
      <c r="F485" s="35" t="str">
        <v>美国-EVUS</v>
      </c>
      <c r="G485" s="5" t="str">
        <v>商务</v>
      </c>
      <c r="H485" s="5" t="str">
        <v>已预约</v>
      </c>
      <c r="I485" s="34">
        <v>0</v>
      </c>
      <c r="L485" s="34">
        <v>100</v>
      </c>
      <c r="M485" s="34">
        <v>15</v>
      </c>
      <c r="N485" s="5" t="str">
        <v>快递费</v>
      </c>
      <c r="P485" s="34">
        <v>15</v>
      </c>
      <c r="R485" s="2">
        <f>M485*1.06</f>
      </c>
      <c r="S485" s="2">
        <f>I485+L485+R485</f>
      </c>
      <c r="T485" s="2">
        <f>I485+(L485+R485)*1.06</f>
      </c>
      <c r="U485" s="2">
        <f>(R485+L485)*0.06</f>
      </c>
      <c r="V485" s="2">
        <f>T485-U485</f>
      </c>
      <c r="W485" s="1">
        <f>I485</f>
      </c>
      <c r="X485" s="2">
        <f>(R485+L485)*1.06</f>
      </c>
      <c r="Y485" s="2">
        <f>P485</f>
      </c>
      <c r="Z485" s="34">
        <v>20</v>
      </c>
      <c r="AA485" s="2">
        <f>(L485+R485)-Y485-Z485</f>
      </c>
      <c r="AB485" s="2">
        <f>AA485/2</f>
      </c>
      <c r="AC485" s="2">
        <f>AA485/2</f>
      </c>
    </row>
    <row r="486">
      <c r="A486" s="1">
        <v>484</v>
      </c>
      <c r="B486" s="35" t="str">
        <v>许傲东</v>
      </c>
      <c r="C486" s="55" t="str">
        <v>TV1N1610156832550301696</v>
      </c>
      <c r="D486" s="5" t="str">
        <v>中国</v>
      </c>
      <c r="E486" s="5" t="str">
        <v>北京</v>
      </c>
      <c r="F486" s="35" t="str">
        <v>美国-EVUS</v>
      </c>
      <c r="G486" s="5" t="str">
        <v>商务</v>
      </c>
      <c r="H486" s="5" t="str">
        <v>已预约</v>
      </c>
      <c r="I486" s="34">
        <v>0</v>
      </c>
      <c r="L486" s="34">
        <v>100</v>
      </c>
      <c r="M486" s="34">
        <v>18</v>
      </c>
      <c r="N486" s="5" t="str">
        <v>快递费</v>
      </c>
      <c r="P486" s="34">
        <v>18</v>
      </c>
      <c r="R486" s="2">
        <f>M486*1.06</f>
      </c>
      <c r="S486" s="2">
        <f>I486+L486+R486</f>
      </c>
      <c r="T486" s="2">
        <f>I486+(L486+R486)*1.06</f>
      </c>
      <c r="U486" s="2">
        <f>(R486+L486)*0.06</f>
      </c>
      <c r="V486" s="2">
        <f>T486-U486</f>
      </c>
      <c r="W486" s="1">
        <f>I486</f>
      </c>
      <c r="X486" s="2">
        <f>(R486+L486)*1.06</f>
      </c>
      <c r="Y486" s="2">
        <f>P486</f>
      </c>
      <c r="Z486" s="34">
        <v>20</v>
      </c>
      <c r="AA486" s="2">
        <f>(L486+R486)-Y486-Z486</f>
      </c>
      <c r="AB486" s="2">
        <f>AA486/2</f>
      </c>
      <c r="AC486" s="2">
        <f>AA486/2</f>
      </c>
    </row>
    <row r="487">
      <c r="A487" s="1">
        <v>485</v>
      </c>
      <c r="B487" s="35" t="str">
        <v>刘森</v>
      </c>
      <c r="C487" s="55" t="str">
        <v>TV1N1610151978851348480</v>
      </c>
      <c r="D487" s="5" t="str">
        <v>中国</v>
      </c>
      <c r="E487" s="5" t="str">
        <v>北京</v>
      </c>
      <c r="F487" s="35" t="str">
        <v>美国-EVUS</v>
      </c>
      <c r="G487" s="5" t="str">
        <v>商务</v>
      </c>
      <c r="H487" s="5" t="str">
        <v>已预约</v>
      </c>
      <c r="I487" s="34">
        <v>0</v>
      </c>
      <c r="L487" s="34">
        <v>100</v>
      </c>
      <c r="M487" s="34">
        <v>15</v>
      </c>
      <c r="N487" s="5" t="str">
        <v>快递费</v>
      </c>
      <c r="P487" s="34">
        <v>15</v>
      </c>
      <c r="R487" s="2">
        <f>M487*1.06</f>
      </c>
      <c r="S487" s="2">
        <f>I487+L487+R487</f>
      </c>
      <c r="T487" s="2">
        <f>I487+(L487+R487)*1.06</f>
      </c>
      <c r="U487" s="2">
        <f>(R487+L487)*0.06</f>
      </c>
      <c r="V487" s="2">
        <f>T487-U487</f>
      </c>
      <c r="W487" s="1">
        <f>I487</f>
      </c>
      <c r="X487" s="2">
        <f>(R487+L487)*1.06</f>
      </c>
      <c r="Y487" s="2">
        <f>P487</f>
      </c>
      <c r="Z487" s="34">
        <v>20</v>
      </c>
      <c r="AA487" s="2">
        <f>(L487+R487)-Y487-Z487</f>
      </c>
      <c r="AB487" s="2">
        <f>AA487/2</f>
      </c>
      <c r="AC487" s="2">
        <f>AA487/2</f>
      </c>
    </row>
    <row r="488">
      <c r="A488" s="1">
        <v>486</v>
      </c>
      <c r="B488" s="35" t="str">
        <v>朱丹</v>
      </c>
      <c r="C488" s="55" t="str">
        <v>TV1N1612759964996624384</v>
      </c>
      <c r="D488" s="5" t="str">
        <v>中国</v>
      </c>
      <c r="E488" s="5" t="str">
        <v>北京</v>
      </c>
      <c r="F488" s="35" t="str">
        <v>美国-EVUS</v>
      </c>
      <c r="G488" s="5" t="str">
        <v>商务</v>
      </c>
      <c r="H488" s="5" t="str">
        <v>已预约</v>
      </c>
      <c r="I488" s="34">
        <v>0</v>
      </c>
      <c r="L488" s="34">
        <v>100</v>
      </c>
      <c r="M488" s="34">
        <v>15</v>
      </c>
      <c r="N488" s="5" t="str">
        <v>快递费</v>
      </c>
      <c r="P488" s="34">
        <v>15</v>
      </c>
      <c r="R488" s="2">
        <f>M488*1.06</f>
      </c>
      <c r="S488" s="2">
        <f>I488+L488+R488</f>
      </c>
      <c r="T488" s="2">
        <f>I488+(L488+R488)*1.06</f>
      </c>
      <c r="U488" s="2">
        <f>(R488+L488)*0.06</f>
      </c>
      <c r="V488" s="2">
        <f>T488-U488</f>
      </c>
      <c r="W488" s="1">
        <f>I488</f>
      </c>
      <c r="X488" s="2">
        <f>(R488+L488)*1.06</f>
      </c>
      <c r="Y488" s="2">
        <f>P488</f>
      </c>
      <c r="Z488" s="34">
        <v>20</v>
      </c>
      <c r="AA488" s="2">
        <f>(L488+R488)-Y488-Z488</f>
      </c>
      <c r="AB488" s="2">
        <f>AA488/2</f>
      </c>
      <c r="AC488" s="2">
        <f>AA488/2</f>
      </c>
    </row>
    <row r="489">
      <c r="A489" s="1">
        <v>487</v>
      </c>
      <c r="B489" s="35" t="str">
        <v>李元浩</v>
      </c>
      <c r="C489" s="55" t="str">
        <v>TV1N1600478884863451136</v>
      </c>
      <c r="D489" s="5" t="str">
        <v>中国</v>
      </c>
      <c r="E489" s="5" t="str">
        <v>北京</v>
      </c>
      <c r="F489" s="35" t="str">
        <v>美国-EVUS</v>
      </c>
      <c r="G489" s="5" t="str">
        <v>商务</v>
      </c>
      <c r="H489" s="5" t="str">
        <v>已预约</v>
      </c>
      <c r="I489" s="34">
        <v>0</v>
      </c>
      <c r="L489" s="34">
        <v>100</v>
      </c>
      <c r="M489" s="34">
        <v>15</v>
      </c>
      <c r="N489" s="5" t="str">
        <v>快递费</v>
      </c>
      <c r="P489" s="34">
        <v>15</v>
      </c>
      <c r="R489" s="2">
        <f>M489*1.06</f>
      </c>
      <c r="S489" s="2">
        <f>I489+L489+R489</f>
      </c>
      <c r="T489" s="2">
        <f>I489+(L489+R489)*1.06</f>
      </c>
      <c r="U489" s="2">
        <f>(R489+L489)*0.06</f>
      </c>
      <c r="V489" s="2">
        <f>T489-U489</f>
      </c>
      <c r="W489" s="1">
        <f>I489</f>
      </c>
      <c r="X489" s="2">
        <f>(R489+L489)*1.06</f>
      </c>
      <c r="Y489" s="2">
        <f>P489</f>
      </c>
      <c r="Z489" s="34">
        <v>20</v>
      </c>
      <c r="AA489" s="2">
        <f>(L489+R489)-Y489-Z489</f>
      </c>
      <c r="AB489" s="2">
        <f>AA489/2</f>
      </c>
      <c r="AC489" s="2">
        <f>AA489/2</f>
      </c>
    </row>
    <row r="490">
      <c r="A490" s="1">
        <v>488</v>
      </c>
      <c r="B490" s="35" t="str">
        <v>孟真</v>
      </c>
      <c r="C490" s="55" t="str">
        <v>TV1N1610091800411996160</v>
      </c>
      <c r="D490" s="5" t="str">
        <v>中国</v>
      </c>
      <c r="E490" s="5" t="str">
        <v>北京</v>
      </c>
      <c r="F490" s="35" t="str">
        <v>美国-EVUS</v>
      </c>
      <c r="G490" s="5" t="str">
        <v>商务</v>
      </c>
      <c r="H490" s="5" t="str">
        <v>已预约</v>
      </c>
      <c r="I490" s="34">
        <v>0</v>
      </c>
      <c r="L490" s="34">
        <v>100</v>
      </c>
      <c r="M490" s="34">
        <v>18</v>
      </c>
      <c r="N490" s="5" t="str">
        <v>快递费</v>
      </c>
      <c r="P490" s="34">
        <v>18</v>
      </c>
      <c r="R490" s="2">
        <f>M490*1.06</f>
      </c>
      <c r="S490" s="2">
        <f>I490+L490+R490</f>
      </c>
      <c r="T490" s="2">
        <f>I490+(L490+R490)*1.06</f>
      </c>
      <c r="U490" s="2">
        <f>(R490+L490)*0.06</f>
      </c>
      <c r="V490" s="2">
        <f>T490-U490</f>
      </c>
      <c r="W490" s="1">
        <f>I490</f>
      </c>
      <c r="X490" s="2">
        <f>(R490+L490)*1.06</f>
      </c>
      <c r="Y490" s="2">
        <f>P490</f>
      </c>
      <c r="Z490" s="34">
        <v>20</v>
      </c>
      <c r="AA490" s="2">
        <f>(L490+R490)-Y490-Z490</f>
      </c>
      <c r="AB490" s="2">
        <f>AA490/2</f>
      </c>
      <c r="AC490" s="2">
        <f>AA490/2</f>
      </c>
    </row>
    <row r="491">
      <c r="A491" s="1">
        <v>489</v>
      </c>
      <c r="B491" s="35" t="str">
        <v>宋芳</v>
      </c>
      <c r="C491" s="55" t="str">
        <v>TV1N1612446399882362880</v>
      </c>
      <c r="D491" s="5" t="str">
        <v>中国</v>
      </c>
      <c r="E491" s="5" t="str">
        <v>北京</v>
      </c>
      <c r="F491" s="35" t="str">
        <v>美国-EVUS</v>
      </c>
      <c r="G491" s="5" t="str">
        <v>商务</v>
      </c>
      <c r="H491" s="5" t="str">
        <v>已预约</v>
      </c>
      <c r="I491" s="34">
        <v>0</v>
      </c>
      <c r="L491" s="34">
        <v>100</v>
      </c>
      <c r="M491" s="34">
        <v>15</v>
      </c>
      <c r="N491" s="5" t="str">
        <v>快递费</v>
      </c>
      <c r="P491" s="34">
        <v>15</v>
      </c>
      <c r="R491" s="2">
        <f>M491*1.06</f>
      </c>
      <c r="S491" s="2">
        <f>I491+L491+R491</f>
      </c>
      <c r="T491" s="2">
        <f>I491+(L491+R491)*1.06</f>
      </c>
      <c r="U491" s="2">
        <f>(R491+L491)*0.06</f>
      </c>
      <c r="V491" s="2">
        <f>T491-U491</f>
      </c>
      <c r="W491" s="1">
        <f>I491</f>
      </c>
      <c r="X491" s="2">
        <f>(R491+L491)*1.06</f>
      </c>
      <c r="Y491" s="2">
        <f>P491</f>
      </c>
      <c r="Z491" s="34">
        <v>20</v>
      </c>
      <c r="AA491" s="2">
        <f>(L491+R491)-Y491-Z491</f>
      </c>
      <c r="AB491" s="2">
        <f>AA491/2</f>
      </c>
      <c r="AC491" s="2">
        <f>AA491/2</f>
      </c>
    </row>
    <row r="492">
      <c r="A492" s="1">
        <v>490</v>
      </c>
      <c r="B492" s="35" t="str">
        <v>官兵-加急自约</v>
      </c>
      <c r="C492" s="55" t="str">
        <v>TV1N1625387352751046656</v>
      </c>
      <c r="D492" s="5" t="str">
        <v>中国</v>
      </c>
      <c r="E492" s="5" t="str">
        <v>北京</v>
      </c>
      <c r="F492" s="5" t="str">
        <v>美国</v>
      </c>
      <c r="G492" s="5" t="str">
        <v>商务</v>
      </c>
      <c r="H492" s="5" t="str">
        <v>已预约</v>
      </c>
      <c r="I492" s="34">
        <v>1120</v>
      </c>
      <c r="L492" s="34">
        <v>300</v>
      </c>
      <c r="M492" s="34"/>
      <c r="N492" s="5"/>
      <c r="P492" s="34"/>
      <c r="R492" s="2">
        <f>M492*1.06</f>
      </c>
      <c r="S492" s="2">
        <f>I492+L492+R492</f>
      </c>
      <c r="T492" s="2">
        <f>I492+(L492+R492)*1.06</f>
      </c>
      <c r="U492" s="2">
        <f>(R492+L492)*0.06</f>
      </c>
      <c r="V492" s="2">
        <f>T492-U492</f>
      </c>
      <c r="W492" s="1">
        <f>I492</f>
      </c>
      <c r="X492" s="2">
        <f>(R492+L492)*1.06</f>
      </c>
      <c r="Y492" s="2">
        <f>P492</f>
      </c>
      <c r="Z492" s="34">
        <v>60</v>
      </c>
      <c r="AA492" s="2">
        <f>(L492+R492)-Y492-Z492</f>
      </c>
      <c r="AB492" s="2">
        <f>AA492/2</f>
      </c>
      <c r="AC492" s="2">
        <f>AA492/2</f>
      </c>
    </row>
    <row r="493">
      <c r="A493" s="1">
        <v>491</v>
      </c>
      <c r="B493" s="35" t="str">
        <v>刘智灵</v>
      </c>
      <c r="C493" s="55" t="str">
        <v>TV1N1625374000943230976</v>
      </c>
      <c r="D493" s="5" t="str">
        <v>中国</v>
      </c>
      <c r="E493" s="5" t="str">
        <v>北京</v>
      </c>
      <c r="F493" s="5" t="str">
        <v>美国</v>
      </c>
      <c r="G493" s="5" t="str">
        <v>商务</v>
      </c>
      <c r="H493" s="5" t="str">
        <v>已预约</v>
      </c>
      <c r="I493" s="34">
        <v>1120</v>
      </c>
      <c r="L493" s="34">
        <v>300</v>
      </c>
      <c r="M493" s="34">
        <v>1300</v>
      </c>
      <c r="N493" s="5" t="str">
        <v>加急</v>
      </c>
      <c r="P493" s="34">
        <v>900</v>
      </c>
      <c r="R493" s="2">
        <f>M493*1.06</f>
      </c>
      <c r="S493" s="2">
        <f>I493+L493+R493</f>
      </c>
      <c r="T493" s="2">
        <f>I493+(L493+R493)*1.06</f>
      </c>
      <c r="U493" s="2">
        <f>(R493+L493)*0.06</f>
      </c>
      <c r="V493" s="2">
        <f>T493-U493</f>
      </c>
      <c r="W493" s="1">
        <f>I493</f>
      </c>
      <c r="X493" s="2">
        <f>(R493+L493)*1.06</f>
      </c>
      <c r="Y493" s="2">
        <f>P493</f>
      </c>
      <c r="Z493" s="34">
        <v>60</v>
      </c>
      <c r="AA493" s="2">
        <f>(L493+R493)-Y493-Z493</f>
      </c>
      <c r="AB493" s="2">
        <f>AA493/2</f>
      </c>
      <c r="AC493" s="2">
        <f>AA493/2</f>
      </c>
    </row>
    <row r="494">
      <c r="A494" s="1">
        <v>492</v>
      </c>
      <c r="B494" s="35" t="str">
        <v>陈正宇</v>
      </c>
      <c r="C494" s="55" t="str">
        <v>TV1N1625387352751046656</v>
      </c>
      <c r="D494" s="5" t="str">
        <v>中国</v>
      </c>
      <c r="E494" s="5" t="str">
        <v>北京</v>
      </c>
      <c r="F494" s="5" t="str">
        <v>美国</v>
      </c>
      <c r="G494" s="5" t="str">
        <v>商务</v>
      </c>
      <c r="H494" s="5" t="str">
        <v>已预约</v>
      </c>
      <c r="I494" s="34">
        <v>1120</v>
      </c>
      <c r="L494" s="34">
        <v>300</v>
      </c>
      <c r="M494" s="34">
        <v>0</v>
      </c>
      <c r="N494" s="5"/>
      <c r="P494" s="34">
        <v>0</v>
      </c>
      <c r="R494" s="2">
        <f>M494*1.06</f>
      </c>
      <c r="S494" s="2">
        <f>I494+L494+R494</f>
      </c>
      <c r="T494" s="2">
        <f>I494+(L494+R494)*1.06</f>
      </c>
      <c r="U494" s="2">
        <f>(R494+L494)*0.06</f>
      </c>
      <c r="V494" s="2">
        <f>T494-U494</f>
      </c>
      <c r="W494" s="1">
        <f>I494</f>
      </c>
      <c r="X494" s="2">
        <f>(R494+L494)*1.06</f>
      </c>
      <c r="Y494" s="2">
        <f>P494</f>
      </c>
      <c r="Z494" s="34">
        <v>60</v>
      </c>
      <c r="AA494" s="2">
        <f>(L494+R494)-Y494-Z494</f>
      </c>
      <c r="AB494" s="2">
        <f>AA494/2</f>
      </c>
      <c r="AC494" s="2">
        <f>AA494/2</f>
      </c>
    </row>
    <row r="495">
      <c r="A495" s="1">
        <v>493</v>
      </c>
      <c r="B495" s="35" t="str">
        <v>金英俊</v>
      </c>
      <c r="C495" s="55" t="str">
        <v>TV1N1625387352751046656</v>
      </c>
      <c r="D495" s="5" t="str">
        <v>中国</v>
      </c>
      <c r="E495" s="5" t="str">
        <v>北京</v>
      </c>
      <c r="F495" s="5" t="str">
        <v>美国</v>
      </c>
      <c r="G495" s="5" t="str">
        <v>商务</v>
      </c>
      <c r="H495" s="5" t="str">
        <v>已预约</v>
      </c>
      <c r="I495" s="34">
        <v>1120</v>
      </c>
      <c r="L495" s="34">
        <v>300</v>
      </c>
      <c r="M495" s="34">
        <v>1300</v>
      </c>
      <c r="N495" s="5" t="str">
        <v>加急</v>
      </c>
      <c r="P495" s="34">
        <v>900</v>
      </c>
      <c r="R495" s="2">
        <f>M495*1.06</f>
      </c>
      <c r="S495" s="2">
        <f>I495+L495+R495</f>
      </c>
      <c r="T495" s="2">
        <f>I495+(L495+R495)*1.06</f>
      </c>
      <c r="U495" s="2">
        <f>(R495+L495)*0.06</f>
      </c>
      <c r="V495" s="2">
        <f>T495-U495</f>
      </c>
      <c r="W495" s="1">
        <f>I495</f>
      </c>
      <c r="X495" s="2">
        <f>(R495+L495)*1.06</f>
      </c>
      <c r="Y495" s="2">
        <f>P495</f>
      </c>
      <c r="Z495" s="34">
        <v>60</v>
      </c>
      <c r="AA495" s="2">
        <f>(L495+R495)-Y495-Z495</f>
      </c>
      <c r="AB495" s="2">
        <f>AA495/2</f>
      </c>
      <c r="AC495" s="2">
        <f>AA495/2</f>
      </c>
    </row>
    <row r="496">
      <c r="A496" s="1">
        <v>494</v>
      </c>
      <c r="B496" s="35" t="str">
        <v>李赛</v>
      </c>
      <c r="C496" s="55" t="str">
        <v>TV1N1587720741715906560</v>
      </c>
      <c r="D496" s="5" t="str">
        <v>中国</v>
      </c>
      <c r="E496" s="5" t="str">
        <v>北京</v>
      </c>
      <c r="F496" s="5" t="str">
        <v>美国</v>
      </c>
      <c r="G496" s="5" t="str">
        <v>商务</v>
      </c>
      <c r="H496" s="5" t="str">
        <v>已预约</v>
      </c>
      <c r="I496" s="34">
        <v>1120</v>
      </c>
      <c r="L496" s="34">
        <v>300</v>
      </c>
      <c r="M496" s="34">
        <v>0</v>
      </c>
      <c r="N496" s="5"/>
      <c r="P496" s="34">
        <v>0</v>
      </c>
      <c r="R496" s="2">
        <f>M496*1.06</f>
      </c>
      <c r="S496" s="2">
        <f>I496+L496+R496</f>
      </c>
      <c r="T496" s="2">
        <f>I496+(L496+R496)*1.06</f>
      </c>
      <c r="U496" s="2">
        <f>(R496+L496)*0.06</f>
      </c>
      <c r="V496" s="2">
        <f>T496-U496</f>
      </c>
      <c r="W496" s="1">
        <f>I496</f>
      </c>
      <c r="X496" s="2">
        <f>(R496+L496)*1.06</f>
      </c>
      <c r="Y496" s="2">
        <f>P496</f>
      </c>
      <c r="Z496" s="34">
        <v>60</v>
      </c>
      <c r="AA496" s="2">
        <f>(L496+R496)-Y496-Z496</f>
      </c>
      <c r="AB496" s="2">
        <f>AA496/2</f>
      </c>
      <c r="AC496" s="2">
        <f>AA496/2</f>
      </c>
    </row>
    <row r="497">
      <c r="A497" s="1">
        <v>495</v>
      </c>
      <c r="B497" s="35" t="str">
        <v>郑世浩</v>
      </c>
      <c r="C497" s="55" t="str">
        <v>TV1N1625115759269191680</v>
      </c>
      <c r="D497" s="5" t="str">
        <v>中国</v>
      </c>
      <c r="E497" s="5" t="str">
        <v>北京</v>
      </c>
      <c r="F497" s="5" t="str">
        <v>美国</v>
      </c>
      <c r="G497" s="5" t="str">
        <v>商务</v>
      </c>
      <c r="H497" s="5" t="str">
        <v>已预约</v>
      </c>
      <c r="I497" s="34">
        <v>1120</v>
      </c>
      <c r="L497" s="34">
        <v>300</v>
      </c>
      <c r="M497" s="34">
        <v>0</v>
      </c>
      <c r="N497" s="5"/>
      <c r="P497" s="34">
        <v>0</v>
      </c>
      <c r="R497" s="2">
        <f>M497*1.06</f>
      </c>
      <c r="S497" s="2">
        <f>I497+L497+R497</f>
      </c>
      <c r="T497" s="2">
        <f>I497+(L497+R497)*1.06</f>
      </c>
      <c r="U497" s="2">
        <f>(R497+L497)*0.06</f>
      </c>
      <c r="V497" s="2">
        <f>T497-U497</f>
      </c>
      <c r="W497" s="1">
        <f>I497</f>
      </c>
      <c r="X497" s="2">
        <f>(R497+L497)*1.06</f>
      </c>
      <c r="Y497" s="2">
        <f>P497</f>
      </c>
      <c r="Z497" s="34">
        <v>60</v>
      </c>
      <c r="AA497" s="2">
        <f>(L497+R497)-Y497-Z497</f>
      </c>
      <c r="AB497" s="2">
        <f>AA497/2</f>
      </c>
      <c r="AC497" s="2">
        <f>AA497/2</f>
      </c>
    </row>
    <row r="498">
      <c r="A498" s="1">
        <v>496</v>
      </c>
      <c r="B498" s="35" t="str">
        <v>杨帅</v>
      </c>
      <c r="C498" s="55" t="str">
        <v>TV1N1626533841066041344</v>
      </c>
      <c r="D498" s="5" t="str">
        <v>中国</v>
      </c>
      <c r="E498" s="5" t="str">
        <v>北京</v>
      </c>
      <c r="F498" s="5" t="str">
        <v>美国</v>
      </c>
      <c r="G498" s="5" t="str">
        <v>商务</v>
      </c>
      <c r="H498" s="5" t="str">
        <v>已预约</v>
      </c>
      <c r="I498" s="34">
        <v>1120</v>
      </c>
      <c r="L498" s="34">
        <v>300</v>
      </c>
      <c r="M498" s="34">
        <v>0</v>
      </c>
      <c r="N498" s="5"/>
      <c r="P498" s="34">
        <v>0</v>
      </c>
      <c r="R498" s="2">
        <f>M498*1.06</f>
      </c>
      <c r="S498" s="2">
        <f>I498+L498+R498</f>
      </c>
      <c r="T498" s="2">
        <f>I498+(L498+R498)*1.06</f>
      </c>
      <c r="U498" s="2">
        <f>(R498+L498)*0.06</f>
      </c>
      <c r="V498" s="2">
        <f>T498-U498</f>
      </c>
      <c r="W498" s="1">
        <f>I498</f>
      </c>
      <c r="X498" s="2">
        <f>(R498+L498)*1.06</f>
      </c>
      <c r="Y498" s="2">
        <f>P498</f>
      </c>
      <c r="Z498" s="34">
        <v>60</v>
      </c>
      <c r="AA498" s="2">
        <f>(L498+R498)-Y498-Z498</f>
      </c>
      <c r="AB498" s="2">
        <f>AA498/2</f>
      </c>
      <c r="AC498" s="2">
        <f>AA498/2</f>
      </c>
    </row>
    <row r="499">
      <c r="A499" s="1">
        <v>497</v>
      </c>
      <c r="B499" s="35" t="str">
        <v>陈聪</v>
      </c>
      <c r="C499" s="55" t="str">
        <v>TV1N1627176096575578112</v>
      </c>
      <c r="D499" s="5" t="str">
        <v>中国</v>
      </c>
      <c r="E499" s="5" t="str">
        <v>北京</v>
      </c>
      <c r="F499" s="5" t="str">
        <v>美国</v>
      </c>
      <c r="G499" s="5" t="str">
        <v>商务</v>
      </c>
      <c r="H499" s="5" t="str">
        <v>已预约</v>
      </c>
      <c r="I499" s="34">
        <v>1120</v>
      </c>
      <c r="L499" s="34">
        <v>300</v>
      </c>
      <c r="M499" s="34">
        <v>0</v>
      </c>
      <c r="N499" s="5"/>
      <c r="P499" s="34">
        <v>0</v>
      </c>
      <c r="R499" s="2">
        <f>M499*1.06</f>
      </c>
      <c r="S499" s="2">
        <f>I499+L499+R499</f>
      </c>
      <c r="T499" s="2">
        <f>I499+(L499+R499)*1.06</f>
      </c>
      <c r="U499" s="2">
        <f>(R499+L499)*0.06</f>
      </c>
      <c r="V499" s="2">
        <f>T499-U499</f>
      </c>
      <c r="W499" s="1">
        <f>I499</f>
      </c>
      <c r="X499" s="2">
        <f>(R499+L499)*1.06</f>
      </c>
      <c r="Y499" s="2">
        <f>P499</f>
      </c>
      <c r="Z499" s="34">
        <v>60</v>
      </c>
      <c r="AA499" s="2">
        <f>(L499+R499)-Y499-Z499</f>
      </c>
      <c r="AB499" s="2">
        <f>AA499/2</f>
      </c>
      <c r="AC499" s="2">
        <f>AA499/2</f>
      </c>
    </row>
    <row r="500">
      <c r="A500" s="1">
        <v>498</v>
      </c>
      <c r="B500" s="35" t="str">
        <v>赵思婷</v>
      </c>
      <c r="C500" s="55" t="str">
        <v>TV1N1626100781153316864</v>
      </c>
      <c r="D500" s="5" t="str">
        <v>中国</v>
      </c>
      <c r="E500" s="5" t="str">
        <v>北京</v>
      </c>
      <c r="F500" s="5" t="str">
        <v>美国</v>
      </c>
      <c r="G500" s="5" t="str">
        <v>商务</v>
      </c>
      <c r="H500" s="5" t="str">
        <v>已预约</v>
      </c>
      <c r="I500" s="34">
        <v>1120</v>
      </c>
      <c r="L500" s="34">
        <v>300</v>
      </c>
      <c r="M500" s="34">
        <v>1300</v>
      </c>
      <c r="N500" s="5" t="str">
        <v>加急</v>
      </c>
      <c r="P500" s="34">
        <v>900</v>
      </c>
      <c r="R500" s="2">
        <f>M500*1.06</f>
      </c>
      <c r="S500" s="2">
        <f>I500+L500+R500</f>
      </c>
      <c r="T500" s="2">
        <f>I500+(L500+R500)*1.06</f>
      </c>
      <c r="U500" s="2">
        <f>(R500+L500)*0.06</f>
      </c>
      <c r="V500" s="2">
        <f>T500-U500</f>
      </c>
      <c r="W500" s="1">
        <f>I500</f>
      </c>
      <c r="X500" s="2">
        <f>(R500+L500)*1.06</f>
      </c>
      <c r="Y500" s="2">
        <f>P500</f>
      </c>
      <c r="Z500" s="34">
        <v>60</v>
      </c>
      <c r="AA500" s="2">
        <f>(L500+R500)-Y500-Z500</f>
      </c>
      <c r="AB500" s="2">
        <f>AA500/2</f>
      </c>
      <c r="AC500" s="2">
        <f>AA500/2</f>
      </c>
    </row>
    <row r="501">
      <c r="A501" s="1">
        <v>499</v>
      </c>
      <c r="B501" s="35" t="str">
        <v>程若琳</v>
      </c>
      <c r="C501" s="55" t="str">
        <v>TV1N1615545857302364160</v>
      </c>
      <c r="D501" s="5" t="str">
        <v>中国</v>
      </c>
      <c r="E501" s="5" t="str">
        <v>北京</v>
      </c>
      <c r="F501" s="5" t="str">
        <v>美国</v>
      </c>
      <c r="G501" s="5" t="str">
        <v>商务</v>
      </c>
      <c r="H501" s="5" t="str">
        <v>已预约</v>
      </c>
      <c r="I501" s="34">
        <v>1120</v>
      </c>
      <c r="L501" s="34">
        <v>300</v>
      </c>
      <c r="M501" s="34">
        <v>1300</v>
      </c>
      <c r="N501" s="5" t="str">
        <v>加急</v>
      </c>
      <c r="P501" s="34"/>
      <c r="R501" s="2">
        <f>M501*1.06</f>
      </c>
      <c r="S501" s="2">
        <f>I501+L501+R501</f>
      </c>
      <c r="T501" s="2">
        <f>I501+(L501+R501)*1.06</f>
      </c>
      <c r="U501" s="2">
        <f>(R501+L501)*0.06</f>
      </c>
      <c r="V501" s="2">
        <f>T501-U501</f>
      </c>
      <c r="W501" s="1">
        <f>I501</f>
      </c>
      <c r="X501" s="2">
        <f>(R501+L501)*1.06</f>
      </c>
      <c r="Y501" s="2">
        <f>P501</f>
      </c>
      <c r="Z501" s="34">
        <v>60</v>
      </c>
      <c r="AA501" s="2">
        <f>(L501+R501)-Y501-Z501</f>
      </c>
      <c r="AB501" s="2">
        <f>AA501/2</f>
      </c>
      <c r="AC501" s="2">
        <f>AA501/2</f>
      </c>
    </row>
    <row r="502">
      <c r="A502" s="1">
        <v>500</v>
      </c>
      <c r="B502" s="35" t="str">
        <v>樊欲文</v>
      </c>
      <c r="C502" s="55" t="str">
        <v>TV1N1625374000943230976</v>
      </c>
      <c r="D502" s="5" t="str">
        <v>中国</v>
      </c>
      <c r="E502" s="5" t="str">
        <v>北京</v>
      </c>
      <c r="F502" s="5" t="str">
        <v>美国</v>
      </c>
      <c r="G502" s="5" t="str">
        <v>商务</v>
      </c>
      <c r="H502" s="5" t="str">
        <v>已预约</v>
      </c>
      <c r="I502" s="34">
        <v>1120</v>
      </c>
      <c r="L502" s="34">
        <v>300</v>
      </c>
      <c r="M502" s="34">
        <v>1300</v>
      </c>
      <c r="N502" s="5" t="str">
        <v>加急</v>
      </c>
      <c r="P502" s="34">
        <v>900</v>
      </c>
      <c r="R502" s="2">
        <f>M502*1.06</f>
      </c>
      <c r="S502" s="2">
        <f>I502+L502+R502</f>
      </c>
      <c r="T502" s="2">
        <f>I502+(L502+R502)*1.06</f>
      </c>
      <c r="U502" s="2">
        <f>(R502+L502)*0.06</f>
      </c>
      <c r="V502" s="2">
        <f>T502-U502</f>
      </c>
      <c r="W502" s="1">
        <f>I502</f>
      </c>
      <c r="X502" s="2">
        <f>(R502+L502)*1.06</f>
      </c>
      <c r="Y502" s="2">
        <f>P502</f>
      </c>
      <c r="Z502" s="34">
        <v>60</v>
      </c>
      <c r="AA502" s="2">
        <f>(L502+R502)-Y502-Z502</f>
      </c>
      <c r="AB502" s="2">
        <f>AA502/2</f>
      </c>
      <c r="AC502" s="2">
        <f>AA502/2</f>
      </c>
    </row>
    <row r="503">
      <c r="A503" s="1">
        <v>501</v>
      </c>
      <c r="B503" s="35" t="str">
        <v>张雷</v>
      </c>
      <c r="C503" s="55" t="str">
        <v>TV1N1592418333255520256</v>
      </c>
      <c r="D503" s="5" t="str">
        <v>中国</v>
      </c>
      <c r="E503" s="5" t="str">
        <v>北京</v>
      </c>
      <c r="F503" s="5" t="str">
        <v>美国</v>
      </c>
      <c r="G503" s="5" t="str">
        <v>商务</v>
      </c>
      <c r="H503" s="5" t="str">
        <v>已预约</v>
      </c>
      <c r="I503" s="34">
        <v>1120</v>
      </c>
      <c r="L503" s="34">
        <v>300</v>
      </c>
      <c r="M503" s="34">
        <v>1300</v>
      </c>
      <c r="N503" s="5" t="str">
        <v>加急</v>
      </c>
      <c r="P503" s="34">
        <v>900</v>
      </c>
      <c r="R503" s="2">
        <f>M503*1.06</f>
      </c>
      <c r="S503" s="2">
        <f>I503+L503+R503</f>
      </c>
      <c r="T503" s="2">
        <f>I503+(L503+R503)*1.06</f>
      </c>
      <c r="U503" s="2">
        <f>(R503+L503)*0.06</f>
      </c>
      <c r="V503" s="2">
        <f>T503-U503</f>
      </c>
      <c r="W503" s="1">
        <f>I503</f>
      </c>
      <c r="X503" s="2">
        <f>(R503+L503)*1.06</f>
      </c>
      <c r="Y503" s="2">
        <f>P503</f>
      </c>
      <c r="Z503" s="34">
        <v>60</v>
      </c>
      <c r="AA503" s="2">
        <f>(L503+R503)-Y503-Z503</f>
      </c>
      <c r="AB503" s="2">
        <f>AA503/2</f>
      </c>
      <c r="AC503" s="2">
        <f>AA503/2</f>
      </c>
    </row>
    <row r="504">
      <c r="A504" s="1">
        <v>502</v>
      </c>
      <c r="B504" s="35" t="str">
        <v>沈扬-制作后取消</v>
      </c>
      <c r="C504" s="55" t="str">
        <v>TV1N1623598923909943296</v>
      </c>
      <c r="D504" s="5" t="str">
        <v>中国</v>
      </c>
      <c r="E504" s="5" t="str">
        <v>北京</v>
      </c>
      <c r="F504" s="5" t="str">
        <v>美国</v>
      </c>
      <c r="G504" s="5" t="str">
        <v>商务</v>
      </c>
      <c r="H504" s="5" t="str">
        <v>已预约</v>
      </c>
      <c r="I504" s="34">
        <v>0</v>
      </c>
      <c r="L504" s="34">
        <v>300</v>
      </c>
      <c r="M504" s="34">
        <v>0</v>
      </c>
      <c r="N504" s="5"/>
      <c r="P504" s="34">
        <v>0</v>
      </c>
      <c r="R504" s="2">
        <f>M504*1.06</f>
      </c>
      <c r="S504" s="2">
        <f>I504+L504+R504</f>
      </c>
      <c r="T504" s="2">
        <f>I504+(L504+R504)*1.06</f>
      </c>
      <c r="U504" s="2">
        <f>(R504+L504)*0.06</f>
      </c>
      <c r="V504" s="2">
        <f>T504-U504</f>
      </c>
      <c r="W504" s="1">
        <f>I504</f>
      </c>
      <c r="X504" s="2">
        <f>(R504+L504)*1.06</f>
      </c>
      <c r="Y504" s="2">
        <f>P504</f>
      </c>
      <c r="Z504" s="34">
        <v>60</v>
      </c>
      <c r="AA504" s="2">
        <f>(L504+R504)-Y504-Z504</f>
      </c>
      <c r="AB504" s="2">
        <f>AA504/2</f>
      </c>
      <c r="AC504" s="2">
        <f>AA504/2</f>
      </c>
    </row>
    <row r="505">
      <c r="A505" s="1">
        <v>503</v>
      </c>
      <c r="B505" s="35" t="str">
        <v>赵伟-加急自约</v>
      </c>
      <c r="C505" s="55" t="str">
        <v>TV1N1626108758513971200</v>
      </c>
      <c r="D505" s="5" t="str">
        <v>中国</v>
      </c>
      <c r="E505" s="5" t="str">
        <v>北京</v>
      </c>
      <c r="F505" s="5" t="str">
        <v>美国</v>
      </c>
      <c r="G505" s="5" t="str">
        <v>商务</v>
      </c>
      <c r="H505" s="5" t="str">
        <v>已预约</v>
      </c>
      <c r="I505" s="34">
        <v>1120</v>
      </c>
      <c r="L505" s="34">
        <v>300</v>
      </c>
      <c r="M505" s="34">
        <v>1300</v>
      </c>
      <c r="N505" s="5" t="str">
        <v>加急</v>
      </c>
      <c r="P505" s="34">
        <v>900</v>
      </c>
      <c r="R505" s="2">
        <f>M505*1.06</f>
      </c>
      <c r="S505" s="2">
        <f>I505+L505+R505</f>
      </c>
      <c r="T505" s="2">
        <f>I505+(L505+R505)*1.06</f>
      </c>
      <c r="U505" s="2">
        <f>(R505+L505)*0.06</f>
      </c>
      <c r="V505" s="2">
        <f>T505-U505</f>
      </c>
      <c r="W505" s="1">
        <f>I505</f>
      </c>
      <c r="X505" s="2">
        <f>(R505+L505)*1.06</f>
      </c>
      <c r="Y505" s="2">
        <f>P505</f>
      </c>
      <c r="Z505" s="34">
        <v>60</v>
      </c>
      <c r="AA505" s="2">
        <f>(L505+R505)-Y505-Z505</f>
      </c>
      <c r="AB505" s="2">
        <f>AA505/2</f>
      </c>
      <c r="AC505" s="2">
        <f>AA505/2</f>
      </c>
    </row>
    <row r="506">
      <c r="A506" s="1">
        <v>504</v>
      </c>
      <c r="B506" s="35" t="str">
        <v>张飞虎</v>
      </c>
      <c r="C506" s="55" t="str">
        <v>TV1N1625810398209097728</v>
      </c>
      <c r="D506" s="5" t="str">
        <v>中国</v>
      </c>
      <c r="E506" s="5" t="str">
        <v>北京</v>
      </c>
      <c r="F506" s="5" t="str">
        <v>美国</v>
      </c>
      <c r="G506" s="5" t="str">
        <v>商务</v>
      </c>
      <c r="H506" s="5" t="str">
        <v>已预约</v>
      </c>
      <c r="I506" s="34">
        <v>1120</v>
      </c>
      <c r="L506" s="34">
        <v>300</v>
      </c>
      <c r="M506" s="34">
        <v>1300</v>
      </c>
      <c r="N506" s="5" t="str">
        <v>加急</v>
      </c>
      <c r="P506" s="34">
        <v>900</v>
      </c>
      <c r="R506" s="2">
        <f>M506*1.06</f>
      </c>
      <c r="S506" s="2">
        <f>I506+L506+R506</f>
      </c>
      <c r="T506" s="2">
        <f>I506+(L506+R506)*1.06</f>
      </c>
      <c r="U506" s="2">
        <f>(R506+L506)*0.06</f>
      </c>
      <c r="V506" s="2">
        <f>T506-U506</f>
      </c>
      <c r="W506" s="1">
        <f>I506</f>
      </c>
      <c r="X506" s="2">
        <f>(R506+L506)*1.06</f>
      </c>
      <c r="Y506" s="2">
        <f>P506</f>
      </c>
      <c r="Z506" s="34">
        <v>60</v>
      </c>
      <c r="AA506" s="2">
        <f>(L506+R506)-Y506-Z506</f>
      </c>
      <c r="AB506" s="2">
        <f>AA506/2</f>
      </c>
      <c r="AC506" s="2">
        <f>AA506/2</f>
      </c>
    </row>
    <row r="507">
      <c r="A507" s="1">
        <v>505</v>
      </c>
      <c r="B507" s="35" t="str">
        <v>杨晓璇-加急自约</v>
      </c>
      <c r="C507" s="55" t="str">
        <v>TV1N1620711056179146752</v>
      </c>
      <c r="D507" s="5" t="str">
        <v>中国</v>
      </c>
      <c r="E507" s="5" t="str">
        <v>北京</v>
      </c>
      <c r="F507" s="5" t="str">
        <v>美国</v>
      </c>
      <c r="G507" s="5" t="str">
        <v>商务</v>
      </c>
      <c r="H507" s="5" t="str">
        <v>已预约</v>
      </c>
      <c r="I507" s="34">
        <v>1120</v>
      </c>
      <c r="L507" s="34">
        <v>300</v>
      </c>
      <c r="M507" s="34"/>
      <c r="N507" s="5"/>
      <c r="P507" s="34"/>
      <c r="R507" s="2">
        <f>M507*1.06</f>
      </c>
      <c r="S507" s="2">
        <f>I507+L507+R507</f>
      </c>
      <c r="T507" s="2">
        <f>I507+(L507+R507)*1.06</f>
      </c>
      <c r="U507" s="2">
        <f>(R507+L507)*0.06</f>
      </c>
      <c r="V507" s="2">
        <f>T507-U507</f>
      </c>
      <c r="W507" s="1">
        <f>I507</f>
      </c>
      <c r="X507" s="2">
        <f>(R507+L507)*1.06</f>
      </c>
      <c r="Y507" s="2">
        <f>P507</f>
      </c>
      <c r="Z507" s="34">
        <v>60</v>
      </c>
      <c r="AA507" s="2">
        <f>(L507+R507)-Y507-Z507</f>
      </c>
      <c r="AB507" s="2">
        <f>AA507/2</f>
      </c>
      <c r="AC507" s="2">
        <f>AA507/2</f>
      </c>
    </row>
    <row r="508">
      <c r="A508" s="1">
        <v>506</v>
      </c>
      <c r="B508" s="35" t="str">
        <v>谢旻晖</v>
      </c>
      <c r="C508" s="55" t="str">
        <v>TV1N1625329830371315712</v>
      </c>
      <c r="D508" s="5" t="str">
        <v>中国</v>
      </c>
      <c r="E508" s="5" t="str">
        <v>北京</v>
      </c>
      <c r="F508" s="5" t="str">
        <v>美国</v>
      </c>
      <c r="G508" s="5" t="str">
        <v>商务</v>
      </c>
      <c r="H508" s="5" t="str">
        <v>已预约</v>
      </c>
      <c r="I508" s="34">
        <v>1120</v>
      </c>
      <c r="L508" s="34">
        <v>300</v>
      </c>
      <c r="M508" s="34">
        <v>1300</v>
      </c>
      <c r="N508" s="5" t="str">
        <v>加急</v>
      </c>
      <c r="P508" s="34">
        <v>900</v>
      </c>
      <c r="R508" s="2">
        <f>M508*1.06</f>
      </c>
      <c r="S508" s="2">
        <f>I508+L508+R508</f>
      </c>
      <c r="T508" s="2">
        <f>I508+(L508+R508)*1.06</f>
      </c>
      <c r="U508" s="2">
        <f>(R508+L508)*0.06</f>
      </c>
      <c r="V508" s="2">
        <f>T508-U508</f>
      </c>
      <c r="W508" s="1">
        <f>I508</f>
      </c>
      <c r="X508" s="2">
        <f>(R508+L508)*1.06</f>
      </c>
      <c r="Y508" s="2">
        <f>P508</f>
      </c>
      <c r="Z508" s="34">
        <v>60</v>
      </c>
      <c r="AA508" s="2">
        <f>(L508+R508)-Y508-Z508</f>
      </c>
      <c r="AB508" s="2">
        <f>AA508/2</f>
      </c>
      <c r="AC508" s="2">
        <f>AA508/2</f>
      </c>
    </row>
    <row r="509">
      <c r="A509" s="1">
        <v>507</v>
      </c>
      <c r="B509" s="35" t="str">
        <v>孙炜程</v>
      </c>
      <c r="C509" s="55" t="str">
        <v>TV1N1627598572333830144</v>
      </c>
      <c r="D509" s="5" t="str">
        <v>中国</v>
      </c>
      <c r="E509" s="5" t="str">
        <v>北京</v>
      </c>
      <c r="F509" s="5" t="str">
        <v>美国</v>
      </c>
      <c r="G509" s="5" t="str">
        <v>商务</v>
      </c>
      <c r="H509" s="5" t="str">
        <v>已预约</v>
      </c>
      <c r="I509" s="34">
        <v>1120</v>
      </c>
      <c r="L509" s="34">
        <v>300</v>
      </c>
      <c r="M509" s="34">
        <v>1300</v>
      </c>
      <c r="N509" s="5" t="str">
        <v>加急</v>
      </c>
      <c r="P509" s="34">
        <v>900</v>
      </c>
      <c r="R509" s="2">
        <f>M509*1.06</f>
      </c>
      <c r="S509" s="2">
        <f>I509+L509+R509</f>
      </c>
      <c r="T509" s="2">
        <f>I509+(L509+R509)*1.06</f>
      </c>
      <c r="U509" s="2">
        <f>(R509+L509)*0.06</f>
      </c>
      <c r="V509" s="2">
        <f>T509-U509</f>
      </c>
      <c r="W509" s="1">
        <f>I509</f>
      </c>
      <c r="X509" s="2">
        <f>(R509+L509)*1.06</f>
      </c>
      <c r="Y509" s="2">
        <f>P509</f>
      </c>
      <c r="Z509" s="34">
        <v>60</v>
      </c>
      <c r="AA509" s="2">
        <f>(L509+R509)-Y509-Z509</f>
      </c>
      <c r="AB509" s="2">
        <f>AA509/2</f>
      </c>
      <c r="AC509" s="2">
        <f>AA509/2</f>
      </c>
    </row>
    <row r="510">
      <c r="A510" s="1">
        <v>508</v>
      </c>
      <c r="B510" s="35" t="str">
        <v>张雯磊</v>
      </c>
      <c r="C510" s="55" t="str">
        <v>TV1N1625012177379340288</v>
      </c>
      <c r="D510" s="5" t="str">
        <v>中国</v>
      </c>
      <c r="E510" s="5" t="str">
        <v>北京</v>
      </c>
      <c r="F510" s="5" t="str">
        <v>美国</v>
      </c>
      <c r="G510" s="5" t="str">
        <v>商务</v>
      </c>
      <c r="H510" s="5" t="str">
        <v>已预约</v>
      </c>
      <c r="I510" s="34">
        <v>1120</v>
      </c>
      <c r="L510" s="34">
        <v>300</v>
      </c>
      <c r="M510" s="34">
        <v>1300</v>
      </c>
      <c r="N510" s="5" t="str">
        <v>加急</v>
      </c>
      <c r="P510" s="34">
        <v>900</v>
      </c>
      <c r="R510" s="2">
        <f>M510*1.06</f>
      </c>
      <c r="S510" s="2">
        <f>I510+L510+R510</f>
      </c>
      <c r="T510" s="2">
        <f>I510+(L510+R510)*1.06</f>
      </c>
      <c r="U510" s="2">
        <f>(R510+L510)*0.06</f>
      </c>
      <c r="V510" s="2">
        <f>T510-U510</f>
      </c>
      <c r="W510" s="1">
        <f>I510</f>
      </c>
      <c r="X510" s="2">
        <f>(R510+L510)*1.06</f>
      </c>
      <c r="Y510" s="2">
        <f>P510</f>
      </c>
      <c r="Z510" s="34">
        <v>60</v>
      </c>
      <c r="AA510" s="2">
        <f>(L510+R510)-Y510-Z510</f>
      </c>
      <c r="AB510" s="2">
        <f>AA510/2</f>
      </c>
      <c r="AC510" s="2">
        <f>AA510/2</f>
      </c>
    </row>
    <row r="511">
      <c r="A511" s="1">
        <v>509</v>
      </c>
      <c r="B511" s="35" t="str">
        <v>黄亦辰</v>
      </c>
      <c r="C511" s="55" t="str">
        <v>TV1N1624006710440042496</v>
      </c>
      <c r="D511" s="5" t="str">
        <v>中国</v>
      </c>
      <c r="E511" s="5" t="str">
        <v>北京</v>
      </c>
      <c r="F511" s="5" t="str">
        <v>美国</v>
      </c>
      <c r="G511" s="5" t="str">
        <v>商务</v>
      </c>
      <c r="H511" s="5" t="str">
        <v>已预约</v>
      </c>
      <c r="I511" s="34">
        <v>1120</v>
      </c>
      <c r="L511" s="34">
        <v>300</v>
      </c>
      <c r="M511" s="34">
        <v>1300</v>
      </c>
      <c r="N511" s="5" t="str">
        <v>加急</v>
      </c>
      <c r="P511" s="34">
        <v>900</v>
      </c>
      <c r="R511" s="2">
        <f>M511*1.06</f>
      </c>
      <c r="S511" s="2">
        <f>I511+L511+R511</f>
      </c>
      <c r="T511" s="2">
        <f>I511+(L511+R511)*1.06</f>
      </c>
      <c r="U511" s="2">
        <f>(R511+L511)*0.06</f>
      </c>
      <c r="V511" s="2">
        <f>T511-U511</f>
      </c>
      <c r="W511" s="1">
        <f>I511</f>
      </c>
      <c r="X511" s="2">
        <f>(R511+L511)*1.06</f>
      </c>
      <c r="Y511" s="2">
        <f>P511</f>
      </c>
      <c r="Z511" s="34">
        <v>60</v>
      </c>
      <c r="AA511" s="2">
        <f>(L511+R511)-Y511-Z511</f>
      </c>
      <c r="AB511" s="2">
        <f>AA511/2</f>
      </c>
      <c r="AC511" s="2">
        <f>AA511/2</f>
      </c>
    </row>
    <row r="512">
      <c r="A512" s="1">
        <v>510</v>
      </c>
      <c r="B512" s="57" t="str">
        <v>冯伟国</v>
      </c>
      <c r="C512" s="55" t="str">
        <v>TV1N1613800668573298688</v>
      </c>
      <c r="D512" s="5" t="str">
        <v>中国</v>
      </c>
      <c r="E512" s="5" t="str">
        <v>北京</v>
      </c>
      <c r="F512" s="5" t="str">
        <v>美国</v>
      </c>
      <c r="G512" s="5" t="str">
        <v>商务</v>
      </c>
      <c r="H512" s="5" t="str">
        <v>已预约</v>
      </c>
      <c r="I512" s="34">
        <v>1120</v>
      </c>
      <c r="K512" s="57"/>
      <c r="L512" s="34">
        <v>300</v>
      </c>
      <c r="M512" s="34">
        <v>1300</v>
      </c>
      <c r="N512" s="5" t="str">
        <v>加急</v>
      </c>
      <c r="P512" s="34">
        <v>900</v>
      </c>
      <c r="R512" s="2">
        <f>M512*1.06</f>
      </c>
      <c r="S512" s="2">
        <f>I512+L512+R512</f>
      </c>
      <c r="T512" s="2">
        <f>I512+(L512+R512)*1.06</f>
      </c>
      <c r="U512" s="2">
        <f>(R512+L512)*0.06</f>
      </c>
      <c r="V512" s="2">
        <f>T512-U512</f>
      </c>
      <c r="W512" s="1">
        <f>I512</f>
      </c>
      <c r="X512" s="2">
        <f>(R512+L512)*1.06</f>
      </c>
      <c r="Y512" s="2">
        <f>P512</f>
      </c>
      <c r="Z512" s="34">
        <v>60</v>
      </c>
      <c r="AA512" s="2">
        <f>(L512+R512)-Y512-Z512</f>
      </c>
      <c r="AB512" s="2">
        <f>AA512/2</f>
      </c>
      <c r="AC512" s="2">
        <f>AA512/2</f>
      </c>
    </row>
    <row r="513">
      <c r="A513" s="1">
        <v>511</v>
      </c>
      <c r="B513" s="35" t="str">
        <v>魏冲</v>
      </c>
      <c r="C513" s="55" t="str">
        <v>TV1N1625672827164323840</v>
      </c>
      <c r="D513" s="5" t="str">
        <v>中国</v>
      </c>
      <c r="E513" s="5" t="str">
        <v>北京</v>
      </c>
      <c r="F513" s="5" t="str">
        <v>美国</v>
      </c>
      <c r="G513" s="5" t="str">
        <v>商务</v>
      </c>
      <c r="H513" s="5" t="str">
        <v>已预约</v>
      </c>
      <c r="I513" s="34">
        <v>1120</v>
      </c>
      <c r="L513" s="34">
        <v>300</v>
      </c>
      <c r="M513" s="34">
        <v>1300</v>
      </c>
      <c r="N513" s="5" t="str">
        <v>加急</v>
      </c>
      <c r="P513" s="34">
        <v>900</v>
      </c>
      <c r="R513" s="2">
        <f>M513*1.06</f>
      </c>
      <c r="S513" s="2">
        <f>I513+L513+R513</f>
      </c>
      <c r="T513" s="2">
        <f>I513+(L513+R513)*1.06</f>
      </c>
      <c r="U513" s="2">
        <f>(R513+L513)*0.06</f>
      </c>
      <c r="V513" s="2">
        <f>T513-U513</f>
      </c>
      <c r="W513" s="1">
        <f>I513</f>
      </c>
      <c r="X513" s="2">
        <f>(R513+L513)*1.06</f>
      </c>
      <c r="Y513" s="2">
        <f>P513</f>
      </c>
      <c r="Z513" s="34">
        <v>60</v>
      </c>
      <c r="AA513" s="2">
        <f>(L513+R513)-Y513-Z513</f>
      </c>
      <c r="AB513" s="2">
        <f>AA513/2</f>
      </c>
      <c r="AC513" s="2">
        <f>AA513/2</f>
      </c>
    </row>
    <row r="514">
      <c r="A514" s="1">
        <v>512</v>
      </c>
      <c r="B514" s="35" t="str">
        <v>康铭全</v>
      </c>
      <c r="C514" s="55" t="str">
        <v>TV1N1620672563809824768</v>
      </c>
      <c r="D514" s="5" t="str">
        <v>中国</v>
      </c>
      <c r="E514" s="5" t="str">
        <v>北京</v>
      </c>
      <c r="F514" s="5" t="str">
        <v>美国</v>
      </c>
      <c r="G514" s="5" t="str">
        <v>商务</v>
      </c>
      <c r="H514" s="5" t="str">
        <v>已预约</v>
      </c>
      <c r="I514" s="34">
        <v>1120</v>
      </c>
      <c r="L514" s="34">
        <v>300</v>
      </c>
      <c r="M514" s="34">
        <v>0</v>
      </c>
      <c r="N514" s="5"/>
      <c r="P514" s="34">
        <v>0</v>
      </c>
      <c r="R514" s="2">
        <f>M514*1.06</f>
      </c>
      <c r="S514" s="2">
        <f>I514+L514+R514</f>
      </c>
      <c r="T514" s="2">
        <f>I514+(L514+R514)*1.06</f>
      </c>
      <c r="U514" s="2">
        <f>(R514+L514)*0.06</f>
      </c>
      <c r="V514" s="2">
        <f>T514-U514</f>
      </c>
      <c r="W514" s="1">
        <f>I514</f>
      </c>
      <c r="X514" s="2">
        <f>(R514+L514)*1.06</f>
      </c>
      <c r="Y514" s="2">
        <f>P514</f>
      </c>
      <c r="Z514" s="34">
        <v>60</v>
      </c>
      <c r="AA514" s="2">
        <f>(L514+R514)-Y514-Z514</f>
      </c>
      <c r="AB514" s="2">
        <f>AA514/2</f>
      </c>
      <c r="AC514" s="2">
        <f>AA514/2</f>
      </c>
    </row>
    <row r="515">
      <c r="A515" s="1">
        <v>513</v>
      </c>
      <c r="B515" s="35" t="str">
        <v>马格格二签</v>
      </c>
      <c r="C515" s="55" t="str">
        <v>TV1N1627899286033653760</v>
      </c>
      <c r="D515" s="5" t="str">
        <v>中国</v>
      </c>
      <c r="E515" s="5" t="str">
        <v>北京</v>
      </c>
      <c r="F515" s="5" t="str">
        <v>美国</v>
      </c>
      <c r="G515" s="5" t="str">
        <v>商务</v>
      </c>
      <c r="H515" s="5" t="str">
        <v>已预约</v>
      </c>
      <c r="I515" s="34">
        <v>1120</v>
      </c>
      <c r="L515" s="34">
        <v>300</v>
      </c>
      <c r="M515" s="34">
        <v>1300</v>
      </c>
      <c r="N515" s="5" t="str">
        <v>加急</v>
      </c>
      <c r="P515" s="34">
        <v>900</v>
      </c>
      <c r="R515" s="2">
        <f>M515*1.06</f>
      </c>
      <c r="S515" s="2">
        <f>I515+L515+R515</f>
      </c>
      <c r="T515" s="2">
        <f>I515+(L515+R515)*1.06</f>
      </c>
      <c r="U515" s="2">
        <f>(R515+L515)*0.06</f>
      </c>
      <c r="V515" s="2">
        <f>T515-U515</f>
      </c>
      <c r="W515" s="1">
        <f>I515</f>
      </c>
      <c r="X515" s="2">
        <f>(R515+L515)*1.06</f>
      </c>
      <c r="Y515" s="2">
        <f>P515</f>
      </c>
      <c r="Z515" s="34">
        <v>60</v>
      </c>
      <c r="AA515" s="2">
        <f>(L515+R515)-Y515-Z515</f>
      </c>
      <c r="AB515" s="2">
        <f>AA515/2</f>
      </c>
      <c r="AC515" s="2">
        <f>AA515/2</f>
      </c>
    </row>
    <row r="516">
      <c r="A516" s="1">
        <v>514</v>
      </c>
      <c r="B516" s="35" t="str">
        <v>张荷露</v>
      </c>
      <c r="C516" s="55" t="str">
        <v>TV1N1602939944409350144</v>
      </c>
      <c r="D516" s="5" t="str">
        <v>中国</v>
      </c>
      <c r="E516" s="5" t="str">
        <v>北京</v>
      </c>
      <c r="F516" s="5" t="str">
        <v>美国</v>
      </c>
      <c r="G516" s="5" t="str">
        <v>商务</v>
      </c>
      <c r="H516" s="5" t="str">
        <v>已预约</v>
      </c>
      <c r="I516" s="34">
        <v>1120</v>
      </c>
      <c r="L516" s="34">
        <v>300</v>
      </c>
      <c r="M516" s="34">
        <v>0</v>
      </c>
      <c r="N516" s="5"/>
      <c r="P516" s="34">
        <v>0</v>
      </c>
      <c r="R516" s="2">
        <f>M516*1.06</f>
      </c>
      <c r="S516" s="2">
        <f>I516+L516+R516</f>
      </c>
      <c r="T516" s="2">
        <f>I516+(L516+R516)*1.06</f>
      </c>
      <c r="U516" s="2">
        <f>(R516+L516)*0.06</f>
      </c>
      <c r="V516" s="2">
        <f>T516-U516</f>
      </c>
      <c r="W516" s="1">
        <f>I516</f>
      </c>
      <c r="X516" s="2">
        <f>(R516+L516)*1.06</f>
      </c>
      <c r="Y516" s="2">
        <f>P516</f>
      </c>
      <c r="Z516" s="34">
        <v>60</v>
      </c>
      <c r="AA516" s="2">
        <f>(L516+R516)-Y516-Z516</f>
      </c>
      <c r="AB516" s="2">
        <f>AA516/2</f>
      </c>
      <c r="AC516" s="2">
        <f>AA516/2</f>
      </c>
    </row>
    <row r="517">
      <c r="A517" s="1">
        <v>515</v>
      </c>
      <c r="B517" s="35" t="str">
        <v>赵克农</v>
      </c>
      <c r="C517" s="55" t="str">
        <v>TV1N1626105095565422592</v>
      </c>
      <c r="D517" s="5" t="str">
        <v>中国</v>
      </c>
      <c r="E517" s="5" t="str">
        <v>北京</v>
      </c>
      <c r="F517" s="5" t="str">
        <v>美国</v>
      </c>
      <c r="G517" s="5" t="str">
        <v>商务</v>
      </c>
      <c r="H517" s="5" t="str">
        <v>已预约</v>
      </c>
      <c r="I517" s="34">
        <v>1120</v>
      </c>
      <c r="L517" s="34">
        <v>300</v>
      </c>
      <c r="M517" s="34">
        <v>0</v>
      </c>
      <c r="N517" s="5"/>
      <c r="P517" s="34">
        <v>0</v>
      </c>
      <c r="R517" s="2">
        <f>M517*1.06</f>
      </c>
      <c r="S517" s="2">
        <f>I517+L517+R517</f>
      </c>
      <c r="T517" s="2">
        <f>I517+(L517+R517)*1.06</f>
      </c>
      <c r="U517" s="2">
        <f>(R517+L517)*0.06</f>
      </c>
      <c r="V517" s="2">
        <f>T517-U517</f>
      </c>
      <c r="W517" s="1">
        <f>I517</f>
      </c>
      <c r="X517" s="2">
        <f>(R517+L517)*1.06</f>
      </c>
      <c r="Y517" s="2">
        <f>P517</f>
      </c>
      <c r="Z517" s="34">
        <v>60</v>
      </c>
      <c r="AA517" s="2">
        <f>(L517+R517)-Y517-Z517</f>
      </c>
      <c r="AB517" s="2">
        <f>AA517/2</f>
      </c>
      <c r="AC517" s="2">
        <f>AA517/2</f>
      </c>
    </row>
    <row r="518">
      <c r="A518" s="1">
        <v>516</v>
      </c>
      <c r="B518" s="35" t="str">
        <v>夏志豪</v>
      </c>
      <c r="C518" s="55" t="str">
        <v>TV1N1624077866023022592</v>
      </c>
      <c r="D518" s="5" t="str">
        <v>中国</v>
      </c>
      <c r="E518" s="5" t="str">
        <v>北京</v>
      </c>
      <c r="F518" s="5" t="str">
        <v>美国</v>
      </c>
      <c r="G518" s="5" t="str">
        <v>商务</v>
      </c>
      <c r="H518" s="5" t="str">
        <v>已预约</v>
      </c>
      <c r="I518" s="34">
        <v>1120</v>
      </c>
      <c r="L518" s="34">
        <v>300</v>
      </c>
      <c r="M518" s="34">
        <v>1300</v>
      </c>
      <c r="N518" s="5" t="str">
        <v>加急</v>
      </c>
      <c r="P518" s="34">
        <v>900</v>
      </c>
      <c r="R518" s="2">
        <f>M518*1.06</f>
      </c>
      <c r="S518" s="2">
        <f>I518+L518+R518</f>
      </c>
      <c r="T518" s="2">
        <f>I518+(L518+R518)*1.06</f>
      </c>
      <c r="U518" s="2">
        <f>(R518+L518)*0.06</f>
      </c>
      <c r="V518" s="2">
        <f>T518-U518</f>
      </c>
      <c r="W518" s="1">
        <f>I518</f>
      </c>
      <c r="X518" s="2">
        <f>(R518+L518)*1.06</f>
      </c>
      <c r="Y518" s="2">
        <f>P518</f>
      </c>
      <c r="Z518" s="34">
        <v>60</v>
      </c>
      <c r="AA518" s="2">
        <f>(L518+R518)-Y518-Z518</f>
      </c>
      <c r="AB518" s="2">
        <f>AA518/2</f>
      </c>
      <c r="AC518" s="2">
        <f>AA518/2</f>
      </c>
    </row>
    <row r="519">
      <c r="A519" s="1">
        <v>517</v>
      </c>
      <c r="B519" s="35" t="str">
        <v>李孟颖</v>
      </c>
      <c r="C519" s="55" t="str">
        <v>TV1N1626105095565422592</v>
      </c>
      <c r="D519" s="5" t="str">
        <v>中国</v>
      </c>
      <c r="E519" s="5" t="str">
        <v>北京</v>
      </c>
      <c r="F519" s="5" t="str">
        <v>美国</v>
      </c>
      <c r="G519" s="5" t="str">
        <v>商务</v>
      </c>
      <c r="H519" s="5" t="str">
        <v>已预约</v>
      </c>
      <c r="I519" s="34">
        <v>1120</v>
      </c>
      <c r="L519" s="34">
        <v>300</v>
      </c>
      <c r="M519" s="34">
        <v>1300</v>
      </c>
      <c r="N519" s="5" t="str">
        <v>加急</v>
      </c>
      <c r="P519" s="34">
        <v>900</v>
      </c>
      <c r="R519" s="2">
        <f>M519*1.06</f>
      </c>
      <c r="S519" s="2">
        <f>I519+L519+R519</f>
      </c>
      <c r="T519" s="2">
        <f>I519+(L519+R519)*1.06</f>
      </c>
      <c r="U519" s="2">
        <f>(R519+L519)*0.06</f>
      </c>
      <c r="V519" s="2">
        <f>T519-U519</f>
      </c>
      <c r="W519" s="1">
        <f>I519</f>
      </c>
      <c r="X519" s="2">
        <f>(R519+L519)*1.06</f>
      </c>
      <c r="Y519" s="2">
        <f>P519</f>
      </c>
      <c r="Z519" s="34">
        <v>60</v>
      </c>
      <c r="AA519" s="2">
        <f>(L519+R519)-Y519-Z519</f>
      </c>
      <c r="AB519" s="2">
        <f>AA519/2</f>
      </c>
      <c r="AC519" s="2">
        <f>AA519/2</f>
      </c>
    </row>
    <row r="520">
      <c r="A520" s="1">
        <v>518</v>
      </c>
      <c r="B520" s="35" t="str">
        <v>付莹</v>
      </c>
      <c r="C520" s="55" t="str">
        <v>TV1N1600691778699948032</v>
      </c>
      <c r="D520" s="5" t="str">
        <v>中国</v>
      </c>
      <c r="E520" s="5" t="str">
        <v>北京</v>
      </c>
      <c r="F520" s="35" t="str">
        <v>美国-EVUS</v>
      </c>
      <c r="G520" s="5" t="str">
        <v>商务</v>
      </c>
      <c r="H520" s="5" t="str">
        <v>已预约</v>
      </c>
      <c r="I520" s="34">
        <v>0</v>
      </c>
      <c r="L520" s="34">
        <v>100</v>
      </c>
      <c r="M520" s="34">
        <v>18</v>
      </c>
      <c r="N520" s="5" t="str">
        <v>快递费</v>
      </c>
      <c r="P520" s="34">
        <v>18</v>
      </c>
      <c r="R520" s="2">
        <f>M520*1.06</f>
      </c>
      <c r="S520" s="2">
        <f>I520+L520+R520</f>
      </c>
      <c r="T520" s="2">
        <f>I520+(L520+R520)*1.06</f>
      </c>
      <c r="U520" s="2">
        <f>(R520+L520)*0.06</f>
      </c>
      <c r="V520" s="2">
        <f>T520-U520</f>
      </c>
      <c r="W520" s="1">
        <f>I520</f>
      </c>
      <c r="X520" s="2">
        <f>(R520+L520)*1.06</f>
      </c>
      <c r="Y520" s="2">
        <f>P520</f>
      </c>
      <c r="Z520" s="34">
        <v>20</v>
      </c>
      <c r="AA520" s="2">
        <f>(L520+R520)-Y520-Z520</f>
      </c>
      <c r="AB520" s="2">
        <f>AA520/2</f>
      </c>
      <c r="AC520" s="2">
        <f>AA520/2</f>
      </c>
    </row>
    <row r="521">
      <c r="A521" s="1">
        <v>519</v>
      </c>
      <c r="B521" s="35" t="str">
        <v>王智</v>
      </c>
      <c r="C521" s="55" t="str">
        <v>TV1N1596055356197699584</v>
      </c>
      <c r="D521" s="5" t="str">
        <v>中国</v>
      </c>
      <c r="E521" s="5" t="str">
        <v>北京</v>
      </c>
      <c r="F521" s="35" t="str">
        <v>美国-EVUS</v>
      </c>
      <c r="G521" s="5" t="str">
        <v>商务</v>
      </c>
      <c r="H521" s="5" t="str">
        <v>已预约</v>
      </c>
      <c r="I521" s="34">
        <v>0</v>
      </c>
      <c r="L521" s="34">
        <v>100</v>
      </c>
      <c r="M521" s="34">
        <v>18</v>
      </c>
      <c r="N521" s="5" t="str">
        <v>快递费</v>
      </c>
      <c r="P521" s="34">
        <v>18</v>
      </c>
      <c r="R521" s="2">
        <f>M521*1.06</f>
      </c>
      <c r="S521" s="2">
        <f>I521+L521+R521</f>
      </c>
      <c r="T521" s="2">
        <f>I521+(L521+R521)*1.06</f>
      </c>
      <c r="U521" s="2">
        <f>(R521+L521)*0.06</f>
      </c>
      <c r="V521" s="2">
        <f>T521-U521</f>
      </c>
      <c r="W521" s="1">
        <f>I521</f>
      </c>
      <c r="X521" s="2">
        <f>(R521+L521)*1.06</f>
      </c>
      <c r="Y521" s="2">
        <f>P521</f>
      </c>
      <c r="Z521" s="34">
        <v>20</v>
      </c>
      <c r="AA521" s="2">
        <f>(L521+R521)-Y521-Z521</f>
      </c>
      <c r="AB521" s="2">
        <f>AA521/2</f>
      </c>
      <c r="AC521" s="2">
        <f>AA521/2</f>
      </c>
    </row>
    <row r="522">
      <c r="A522" s="1">
        <v>520</v>
      </c>
      <c r="B522" s="35" t="str">
        <v>钟轶霖</v>
      </c>
      <c r="C522" s="55" t="str">
        <v>TV1N1611299033468870656</v>
      </c>
      <c r="D522" s="5" t="str">
        <v>中国</v>
      </c>
      <c r="E522" s="5" t="str">
        <v>北京</v>
      </c>
      <c r="F522" s="35" t="str">
        <v>美国-EVUS</v>
      </c>
      <c r="G522" s="5" t="str">
        <v>商务</v>
      </c>
      <c r="H522" s="5" t="str">
        <v>已预约</v>
      </c>
      <c r="I522" s="34">
        <v>0</v>
      </c>
      <c r="L522" s="34">
        <v>100</v>
      </c>
      <c r="M522" s="34">
        <v>18</v>
      </c>
      <c r="N522" s="5" t="str">
        <v>快递费</v>
      </c>
      <c r="P522" s="34">
        <v>18</v>
      </c>
      <c r="R522" s="2">
        <f>M522*1.06</f>
      </c>
      <c r="S522" s="2">
        <f>I522+L522+R522</f>
      </c>
      <c r="T522" s="2">
        <f>I522+(L522+R522)*1.06</f>
      </c>
      <c r="U522" s="2">
        <f>(R522+L522)*0.06</f>
      </c>
      <c r="V522" s="2">
        <f>T522-U522</f>
      </c>
      <c r="W522" s="1">
        <f>I522</f>
      </c>
      <c r="X522" s="2">
        <f>(R522+L522)*1.06</f>
      </c>
      <c r="Y522" s="2">
        <f>P522</f>
      </c>
      <c r="Z522" s="34">
        <v>20</v>
      </c>
      <c r="AA522" s="2">
        <f>(L522+R522)-Y522-Z522</f>
      </c>
      <c r="AB522" s="2">
        <f>AA522/2</f>
      </c>
      <c r="AC522" s="2">
        <f>AA522/2</f>
      </c>
    </row>
    <row r="523">
      <c r="A523" s="1">
        <v>521</v>
      </c>
      <c r="B523" s="35" t="str">
        <v>张倩</v>
      </c>
      <c r="C523" s="55" t="str">
        <v>TV1N1604804754730332160</v>
      </c>
      <c r="D523" s="5" t="str">
        <v>中国</v>
      </c>
      <c r="E523" s="5" t="str">
        <v>北京</v>
      </c>
      <c r="F523" s="35" t="str">
        <v>美国-EVUS</v>
      </c>
      <c r="G523" s="5" t="str">
        <v>商务</v>
      </c>
      <c r="H523" s="5" t="str">
        <v>已预约</v>
      </c>
      <c r="I523" s="34">
        <v>0</v>
      </c>
      <c r="L523" s="34">
        <v>100</v>
      </c>
      <c r="M523" s="34">
        <v>18</v>
      </c>
      <c r="N523" s="5" t="str">
        <v>快递费</v>
      </c>
      <c r="P523" s="34">
        <v>18</v>
      </c>
      <c r="R523" s="2">
        <f>M523*1.06</f>
      </c>
      <c r="S523" s="2">
        <f>I523+L523+R523</f>
      </c>
      <c r="T523" s="2">
        <f>I523+(L523+R523)*1.06</f>
      </c>
      <c r="U523" s="2">
        <f>(R523+L523)*0.06</f>
      </c>
      <c r="V523" s="2">
        <f>T523-U523</f>
      </c>
      <c r="W523" s="1">
        <f>I523</f>
      </c>
      <c r="X523" s="2">
        <f>(R523+L523)*1.06</f>
      </c>
      <c r="Y523" s="2">
        <f>P523</f>
      </c>
      <c r="Z523" s="34">
        <v>20</v>
      </c>
      <c r="AA523" s="2">
        <f>(L523+R523)-Y523-Z523</f>
      </c>
      <c r="AB523" s="2">
        <f>AA523/2</f>
      </c>
      <c r="AC523" s="2">
        <f>AA523/2</f>
      </c>
    </row>
    <row r="524">
      <c r="A524" s="1">
        <v>522</v>
      </c>
      <c r="B524" s="35" t="str">
        <v>王秉慧</v>
      </c>
      <c r="C524" s="55" t="str">
        <v>TV1N1583408173773692928</v>
      </c>
      <c r="D524" s="5" t="str">
        <v>中国</v>
      </c>
      <c r="E524" s="5" t="str">
        <v>北京</v>
      </c>
      <c r="F524" s="35" t="str">
        <v>美国-EVUS</v>
      </c>
      <c r="G524" s="5" t="str">
        <v>商务</v>
      </c>
      <c r="H524" s="5" t="str">
        <v>已预约</v>
      </c>
      <c r="I524" s="34">
        <v>0</v>
      </c>
      <c r="L524" s="34">
        <v>100</v>
      </c>
      <c r="M524" s="34">
        <v>18</v>
      </c>
      <c r="N524" s="5" t="str">
        <v>快递费</v>
      </c>
      <c r="P524" s="34">
        <v>18</v>
      </c>
      <c r="R524" s="2">
        <f>M524*1.06</f>
      </c>
      <c r="S524" s="2">
        <f>I524+L524+R524</f>
      </c>
      <c r="T524" s="2">
        <f>I524+(L524+R524)*1.06</f>
      </c>
      <c r="U524" s="2">
        <f>(R524+L524)*0.06</f>
      </c>
      <c r="V524" s="2">
        <f>T524-U524</f>
      </c>
      <c r="W524" s="1">
        <f>I524</f>
      </c>
      <c r="X524" s="2">
        <f>(R524+L524)*1.06</f>
      </c>
      <c r="Y524" s="2">
        <f>P524</f>
      </c>
      <c r="Z524" s="34">
        <v>20</v>
      </c>
      <c r="AA524" s="2">
        <f>(L524+R524)-Y524-Z524</f>
      </c>
      <c r="AB524" s="2">
        <f>AA524/2</f>
      </c>
      <c r="AC524" s="2">
        <f>AA524/2</f>
      </c>
    </row>
    <row r="525">
      <c r="A525" s="1">
        <v>523</v>
      </c>
      <c r="B525" s="35" t="str">
        <v>王咏今</v>
      </c>
      <c r="C525" s="55" t="str">
        <v>TV1N1620410832969826304</v>
      </c>
      <c r="D525" s="5" t="str">
        <v>中国</v>
      </c>
      <c r="E525" s="5" t="str">
        <v>北京</v>
      </c>
      <c r="F525" s="5" t="str">
        <v>美国</v>
      </c>
      <c r="G525" s="5" t="str">
        <v>商务</v>
      </c>
      <c r="H525" s="5" t="str">
        <v>已预约</v>
      </c>
      <c r="I525" s="34">
        <v>1120</v>
      </c>
      <c r="L525" s="34">
        <v>300</v>
      </c>
      <c r="M525" s="34">
        <v>0</v>
      </c>
      <c r="N525" s="5"/>
      <c r="P525" s="34">
        <v>0</v>
      </c>
      <c r="R525" s="2">
        <f>M525*1.06</f>
      </c>
      <c r="S525" s="2">
        <f>I525+L525+R525</f>
      </c>
      <c r="T525" s="2">
        <f>I525+(L525+R525)*1.06</f>
      </c>
      <c r="U525" s="2">
        <f>(R525+L525)*0.06</f>
      </c>
      <c r="V525" s="2">
        <f>T525-U525</f>
      </c>
      <c r="W525" s="1">
        <f>I525</f>
      </c>
      <c r="X525" s="2">
        <f>(R525+L525)*1.06</f>
      </c>
      <c r="Y525" s="2">
        <f>P525</f>
      </c>
      <c r="Z525" s="34">
        <v>60</v>
      </c>
      <c r="AA525" s="2">
        <f>(L525+R525)-Y525-Z525</f>
      </c>
      <c r="AB525" s="2">
        <f>AA525/2</f>
      </c>
      <c r="AC525" s="2">
        <f>AA525/2</f>
      </c>
    </row>
    <row r="526">
      <c r="A526" s="1">
        <v>524</v>
      </c>
      <c r="B526" s="35" t="str">
        <v>霍玉明</v>
      </c>
      <c r="C526" s="55" t="str">
        <v>TV1N1612606422067372032</v>
      </c>
      <c r="D526" s="5" t="str">
        <v>中国</v>
      </c>
      <c r="E526" s="5" t="str">
        <v>北京</v>
      </c>
      <c r="F526" s="5" t="str">
        <v>美国</v>
      </c>
      <c r="G526" s="5" t="str">
        <v>商务</v>
      </c>
      <c r="H526" s="5" t="str">
        <v>已预约</v>
      </c>
      <c r="I526" s="34">
        <v>1120</v>
      </c>
      <c r="L526" s="34">
        <v>300</v>
      </c>
      <c r="M526" s="34">
        <v>0</v>
      </c>
      <c r="N526" s="5"/>
      <c r="P526" s="34">
        <v>0</v>
      </c>
      <c r="R526" s="2">
        <f>M526*1.06</f>
      </c>
      <c r="S526" s="2">
        <f>I526+L526+R526</f>
      </c>
      <c r="T526" s="2">
        <f>I526+(L526+R526)*1.06</f>
      </c>
      <c r="U526" s="2">
        <f>(R526+L526)*0.06</f>
      </c>
      <c r="V526" s="2">
        <f>T526-U526</f>
      </c>
      <c r="W526" s="1">
        <f>I526</f>
      </c>
      <c r="X526" s="2">
        <f>(R526+L526)*1.06</f>
      </c>
      <c r="Y526" s="2">
        <f>P526</f>
      </c>
      <c r="Z526" s="34">
        <v>60</v>
      </c>
      <c r="AA526" s="2">
        <f>(L526+R526)-Y526-Z526</f>
      </c>
      <c r="AB526" s="2">
        <f>AA526/2</f>
      </c>
      <c r="AC526" s="2">
        <f>AA526/2</f>
      </c>
    </row>
    <row r="527">
      <c r="A527" s="1">
        <v>525</v>
      </c>
      <c r="B527" s="35" t="str">
        <v>周佳俊</v>
      </c>
      <c r="C527" s="55" t="str">
        <v>TV1N1627553840211812352</v>
      </c>
      <c r="D527" s="5" t="str">
        <v>中国</v>
      </c>
      <c r="E527" s="5" t="str">
        <v>北京</v>
      </c>
      <c r="F527" s="5" t="str">
        <v>美国</v>
      </c>
      <c r="G527" s="5" t="str">
        <v>商务</v>
      </c>
      <c r="H527" s="5" t="str">
        <v>已预约</v>
      </c>
      <c r="I527" s="34">
        <v>1120</v>
      </c>
      <c r="L527" s="34">
        <v>300</v>
      </c>
      <c r="M527" s="34">
        <v>0</v>
      </c>
      <c r="N527" s="5"/>
      <c r="P527" s="34">
        <v>0</v>
      </c>
      <c r="R527" s="2">
        <f>M527*1.06</f>
      </c>
      <c r="S527" s="2">
        <f>I527+L527+R527</f>
      </c>
      <c r="T527" s="2">
        <f>I527+(L527+R527)*1.06</f>
      </c>
      <c r="U527" s="2">
        <f>(R527+L527)*0.06</f>
      </c>
      <c r="V527" s="2">
        <f>T527-U527</f>
      </c>
      <c r="W527" s="1">
        <f>I527</f>
      </c>
      <c r="X527" s="2">
        <f>(R527+L527)*1.06</f>
      </c>
      <c r="Y527" s="2">
        <f>P527</f>
      </c>
      <c r="Z527" s="34">
        <v>60</v>
      </c>
      <c r="AA527" s="2">
        <f>(L527+R527)-Y527-Z527</f>
      </c>
      <c r="AB527" s="2">
        <f>AA527/2</f>
      </c>
      <c r="AC527" s="2">
        <f>AA527/2</f>
      </c>
    </row>
    <row r="528">
      <c r="A528" s="1">
        <v>526</v>
      </c>
      <c r="B528" s="35" t="str">
        <v>敖鹏飞</v>
      </c>
      <c r="C528" s="55" t="str">
        <v>TV1N1626272682333179904</v>
      </c>
      <c r="D528" s="5" t="str">
        <v>中国</v>
      </c>
      <c r="E528" s="5" t="str">
        <v>北京</v>
      </c>
      <c r="F528" s="5" t="str">
        <v>美国</v>
      </c>
      <c r="G528" s="5" t="str">
        <v>商务</v>
      </c>
      <c r="H528" s="5" t="str">
        <v>已预约</v>
      </c>
      <c r="I528" s="34">
        <v>1120</v>
      </c>
      <c r="L528" s="34">
        <v>300</v>
      </c>
      <c r="M528" s="34">
        <v>1300</v>
      </c>
      <c r="N528" s="5" t="str">
        <v>加急</v>
      </c>
      <c r="P528" s="34">
        <v>900</v>
      </c>
      <c r="R528" s="2">
        <f>M528*1.06</f>
      </c>
      <c r="S528" s="2">
        <f>I528+L528+R528</f>
      </c>
      <c r="T528" s="2">
        <f>I528+(L528+R528)*1.06</f>
      </c>
      <c r="U528" s="2">
        <f>(R528+L528)*0.06</f>
      </c>
      <c r="V528" s="2">
        <f>T528-U528</f>
      </c>
      <c r="W528" s="1">
        <f>I528</f>
      </c>
      <c r="X528" s="2">
        <f>(R528+L528)*1.06</f>
      </c>
      <c r="Y528" s="2">
        <f>P528</f>
      </c>
      <c r="Z528" s="34">
        <v>60</v>
      </c>
      <c r="AA528" s="2">
        <f>(L528+R528)-Y528-Z528</f>
      </c>
      <c r="AB528" s="2">
        <f>AA528/2</f>
      </c>
      <c r="AC528" s="2">
        <f>AA528/2</f>
      </c>
    </row>
    <row r="529">
      <c r="A529" s="1">
        <v>527</v>
      </c>
      <c r="B529" s="35" t="str">
        <v>叶涵</v>
      </c>
      <c r="C529" s="55" t="str">
        <v>TV1N1627574043611918336</v>
      </c>
      <c r="D529" s="5" t="str">
        <v>中国</v>
      </c>
      <c r="E529" s="5" t="str">
        <v>北京</v>
      </c>
      <c r="F529" s="5" t="str">
        <v>美国</v>
      </c>
      <c r="G529" s="5" t="str">
        <v>商务</v>
      </c>
      <c r="H529" s="5" t="str">
        <v>已预约</v>
      </c>
      <c r="I529" s="34">
        <v>1120</v>
      </c>
      <c r="L529" s="34">
        <v>300</v>
      </c>
      <c r="M529" s="34">
        <v>1300</v>
      </c>
      <c r="N529" s="5" t="str">
        <v>加急</v>
      </c>
      <c r="P529" s="34">
        <v>900</v>
      </c>
      <c r="R529" s="2">
        <f>M529*1.06</f>
      </c>
      <c r="S529" s="2">
        <f>I529+L529+R529</f>
      </c>
      <c r="T529" s="2">
        <f>I529+(L529+R529)*1.06</f>
      </c>
      <c r="U529" s="2">
        <f>(R529+L529)*0.06</f>
      </c>
      <c r="V529" s="2">
        <f>T529-U529</f>
      </c>
      <c r="W529" s="1">
        <f>I529</f>
      </c>
      <c r="X529" s="2">
        <f>(R529+L529)*1.06</f>
      </c>
      <c r="Y529" s="2">
        <f>P529</f>
      </c>
      <c r="Z529" s="34">
        <v>60</v>
      </c>
      <c r="AA529" s="2">
        <f>(L529+R529)-Y529-Z529</f>
      </c>
      <c r="AB529" s="2">
        <f>AA529/2</f>
      </c>
      <c r="AC529" s="2">
        <f>AA529/2</f>
      </c>
    </row>
    <row r="530">
      <c r="A530" s="1">
        <v>528</v>
      </c>
      <c r="B530" s="35" t="str">
        <v>孙路明</v>
      </c>
      <c r="C530" s="55" t="str">
        <v>TV1N1628209067365634048</v>
      </c>
      <c r="D530" s="5" t="str">
        <v>中国</v>
      </c>
      <c r="E530" s="5" t="str">
        <v>北京</v>
      </c>
      <c r="F530" s="5" t="str">
        <v>美国</v>
      </c>
      <c r="G530" s="5" t="str">
        <v>商务</v>
      </c>
      <c r="H530" s="5" t="str">
        <v>已预约</v>
      </c>
      <c r="I530" s="34">
        <v>1120</v>
      </c>
      <c r="K530" s="35"/>
      <c r="L530" s="34">
        <v>300</v>
      </c>
      <c r="M530" s="34">
        <v>1300</v>
      </c>
      <c r="N530" s="5" t="str">
        <v>加急</v>
      </c>
      <c r="P530" s="34">
        <v>900</v>
      </c>
      <c r="R530" s="2">
        <f>M530*1.06</f>
      </c>
      <c r="S530" s="2">
        <f>I530+L530+R530</f>
      </c>
      <c r="T530" s="2">
        <f>I530+(L530+R530)*1.06</f>
      </c>
      <c r="U530" s="2">
        <f>(R530+L530)*0.06</f>
      </c>
      <c r="V530" s="2">
        <f>T530-U530</f>
      </c>
      <c r="W530" s="1">
        <f>I530</f>
      </c>
      <c r="X530" s="2">
        <f>(R530+L530)*1.06</f>
      </c>
      <c r="Y530" s="2">
        <f>P530</f>
      </c>
      <c r="Z530" s="34">
        <v>60</v>
      </c>
      <c r="AA530" s="2">
        <f>(L530+R530)-Y530-Z530</f>
      </c>
      <c r="AB530" s="2">
        <f>AA530/2</f>
      </c>
      <c r="AC530" s="2">
        <f>AA530/2</f>
      </c>
    </row>
    <row r="531">
      <c r="A531" s="1">
        <v>529</v>
      </c>
      <c r="B531" s="35" t="str">
        <v>詹克羽</v>
      </c>
      <c r="C531" s="55" t="str">
        <v>TV1N1627573860518162432</v>
      </c>
      <c r="D531" s="5" t="str">
        <v>中国</v>
      </c>
      <c r="E531" s="5" t="str">
        <v>北京</v>
      </c>
      <c r="F531" s="5" t="str">
        <v>美国</v>
      </c>
      <c r="G531" s="5" t="str">
        <v>商务</v>
      </c>
      <c r="H531" s="5" t="str">
        <v>已预约</v>
      </c>
      <c r="I531" s="34">
        <v>1120</v>
      </c>
      <c r="K531" s="35"/>
      <c r="L531" s="34">
        <v>300</v>
      </c>
      <c r="M531" s="34">
        <v>0</v>
      </c>
      <c r="N531" s="5"/>
      <c r="P531" s="34">
        <v>0</v>
      </c>
      <c r="R531" s="2">
        <f>M531*1.06</f>
      </c>
      <c r="S531" s="2">
        <f>I531+L531+R531</f>
      </c>
      <c r="T531" s="2">
        <f>I531+(L531+R531)*1.06</f>
      </c>
      <c r="U531" s="2">
        <f>(R531+L531)*0.06</f>
      </c>
      <c r="V531" s="2">
        <f>T531-U531</f>
      </c>
      <c r="W531" s="1">
        <f>I531</f>
      </c>
      <c r="X531" s="2">
        <f>(R531+L531)*1.06</f>
      </c>
      <c r="Y531" s="2">
        <f>P531</f>
      </c>
      <c r="Z531" s="34">
        <v>60</v>
      </c>
      <c r="AA531" s="2">
        <f>(L531+R531)-Y531-Z531</f>
      </c>
      <c r="AB531" s="2">
        <f>AA531/2</f>
      </c>
      <c r="AC531" s="2">
        <f>AA531/2</f>
      </c>
    </row>
    <row r="532">
      <c r="A532" s="1">
        <v>530</v>
      </c>
      <c r="B532" s="35" t="str">
        <v>吴雯君</v>
      </c>
      <c r="C532" s="55" t="str">
        <v>TV1N1628248297630404608</v>
      </c>
      <c r="D532" s="5" t="str">
        <v>中国</v>
      </c>
      <c r="E532" s="5" t="str">
        <v>北京</v>
      </c>
      <c r="F532" s="5" t="str">
        <v>美国</v>
      </c>
      <c r="G532" s="5" t="str">
        <v>商务</v>
      </c>
      <c r="H532" s="5" t="str">
        <v>已预约</v>
      </c>
      <c r="I532" s="34">
        <v>1120</v>
      </c>
      <c r="K532" s="35"/>
      <c r="L532" s="34">
        <v>300</v>
      </c>
      <c r="M532" s="34">
        <v>0</v>
      </c>
      <c r="N532" s="5"/>
      <c r="P532" s="34">
        <v>0</v>
      </c>
      <c r="R532" s="2">
        <f>M532*1.06</f>
      </c>
      <c r="S532" s="2">
        <f>I532+L532+R532</f>
      </c>
      <c r="T532" s="2">
        <f>I532+(L532+R532)*1.06</f>
      </c>
      <c r="U532" s="2">
        <f>(R532+L532)*0.06</f>
      </c>
      <c r="V532" s="2">
        <f>T532-U532</f>
      </c>
      <c r="W532" s="1">
        <f>I532</f>
      </c>
      <c r="X532" s="2">
        <f>(R532+L532)*1.06</f>
      </c>
      <c r="Y532" s="2">
        <f>P532</f>
      </c>
      <c r="Z532" s="34">
        <v>60</v>
      </c>
      <c r="AA532" s="2">
        <f>(L532+R532)-Y532-Z532</f>
      </c>
      <c r="AB532" s="2">
        <f>AA532/2</f>
      </c>
      <c r="AC532" s="2">
        <f>AA532/2</f>
      </c>
    </row>
    <row r="533">
      <c r="A533" s="1">
        <v>531</v>
      </c>
      <c r="B533" s="35" t="str">
        <v>汪含</v>
      </c>
      <c r="C533" s="55" t="str">
        <v>TV1N1626795448782274560</v>
      </c>
      <c r="D533" s="5" t="str">
        <v>中国</v>
      </c>
      <c r="E533" s="5" t="str">
        <v>北京</v>
      </c>
      <c r="F533" s="5" t="str">
        <v>美国</v>
      </c>
      <c r="G533" s="5" t="str">
        <v>商务</v>
      </c>
      <c r="H533" s="5" t="str">
        <v>已预约</v>
      </c>
      <c r="I533" s="34">
        <v>1120</v>
      </c>
      <c r="K533" s="35"/>
      <c r="L533" s="34">
        <v>300</v>
      </c>
      <c r="M533" s="34">
        <v>1300</v>
      </c>
      <c r="N533" s="5" t="str">
        <v>加急</v>
      </c>
      <c r="P533" s="34">
        <v>900</v>
      </c>
      <c r="R533" s="2">
        <f>M533*1.06</f>
      </c>
      <c r="S533" s="2">
        <f>I533+L533+R533</f>
      </c>
      <c r="T533" s="2">
        <f>I533+(L533+R533)*1.06</f>
      </c>
      <c r="U533" s="2">
        <f>(R533+L533)*0.06</f>
      </c>
      <c r="V533" s="2">
        <f>T533-U533</f>
      </c>
      <c r="W533" s="1">
        <f>I533</f>
      </c>
      <c r="X533" s="2">
        <f>(R533+L533)*1.06</f>
      </c>
      <c r="Y533" s="2">
        <f>P533</f>
      </c>
      <c r="Z533" s="34">
        <v>60</v>
      </c>
      <c r="AA533" s="2">
        <f>(L533+R533)-Y533-Z533</f>
      </c>
      <c r="AB533" s="2">
        <f>AA533/2</f>
      </c>
      <c r="AC533" s="2">
        <f>AA533/2</f>
      </c>
    </row>
    <row r="534">
      <c r="A534" s="1">
        <v>532</v>
      </c>
      <c r="B534" s="35" t="str">
        <v>施柳雄</v>
      </c>
      <c r="C534" s="55" t="str">
        <v>TV1N1625832656465862656</v>
      </c>
      <c r="D534" s="5" t="str">
        <v>中国</v>
      </c>
      <c r="E534" s="5" t="str">
        <v>北京</v>
      </c>
      <c r="F534" s="5" t="str">
        <v>美国</v>
      </c>
      <c r="G534" s="5" t="str">
        <v>商务</v>
      </c>
      <c r="H534" s="5" t="str">
        <v>已预约</v>
      </c>
      <c r="I534" s="34">
        <v>1120</v>
      </c>
      <c r="K534" s="35"/>
      <c r="L534" s="34">
        <v>300</v>
      </c>
      <c r="M534" s="34">
        <v>1300</v>
      </c>
      <c r="N534" s="5" t="str">
        <v>加急</v>
      </c>
      <c r="P534" s="34">
        <v>900</v>
      </c>
      <c r="R534" s="2">
        <f>M534*1.06</f>
      </c>
      <c r="S534" s="2">
        <f>I534+L534+R534</f>
      </c>
      <c r="T534" s="2">
        <f>I534+(L534+R534)*1.06</f>
      </c>
      <c r="U534" s="2">
        <f>(R534+L534)*0.06</f>
      </c>
      <c r="V534" s="2">
        <f>T534-U534</f>
      </c>
      <c r="W534" s="1">
        <f>I534</f>
      </c>
      <c r="X534" s="2">
        <f>(R534+L534)*1.06</f>
      </c>
      <c r="Y534" s="2">
        <f>P534</f>
      </c>
      <c r="Z534" s="34">
        <v>60</v>
      </c>
      <c r="AA534" s="2">
        <f>(L534+R534)-Y534-Z534</f>
      </c>
      <c r="AB534" s="2">
        <f>AA534/2</f>
      </c>
      <c r="AC534" s="2">
        <f>AA534/2</f>
      </c>
    </row>
    <row r="535">
      <c r="A535" s="1">
        <v>533</v>
      </c>
      <c r="B535" s="35" t="str">
        <v>黄金源</v>
      </c>
      <c r="C535" s="55" t="str">
        <v>TV1N1627529313293529088</v>
      </c>
      <c r="D535" s="5" t="str">
        <v>中国</v>
      </c>
      <c r="E535" s="5" t="str">
        <v>北京</v>
      </c>
      <c r="F535" s="5" t="str">
        <v>美国</v>
      </c>
      <c r="G535" s="5" t="str">
        <v>商务</v>
      </c>
      <c r="H535" s="5" t="str">
        <v>已预约</v>
      </c>
      <c r="I535" s="34">
        <v>1120</v>
      </c>
      <c r="K535" s="35"/>
      <c r="L535" s="34">
        <v>300</v>
      </c>
      <c r="M535" s="34">
        <v>0</v>
      </c>
      <c r="N535" s="5"/>
      <c r="P535" s="34">
        <v>0</v>
      </c>
      <c r="R535" s="2">
        <f>M535*1.06</f>
      </c>
      <c r="S535" s="2">
        <f>I535+L535+R535</f>
      </c>
      <c r="T535" s="2">
        <f>I535+(L535+R535)*1.06</f>
      </c>
      <c r="U535" s="2">
        <f>(R535+L535)*0.06</f>
      </c>
      <c r="V535" s="2">
        <f>T535-U535</f>
      </c>
      <c r="W535" s="1">
        <f>I535</f>
      </c>
      <c r="X535" s="2">
        <f>(R535+L535)*1.06</f>
      </c>
      <c r="Y535" s="2">
        <f>P535</f>
      </c>
      <c r="Z535" s="34">
        <v>60</v>
      </c>
      <c r="AA535" s="2">
        <f>(L535+R535)-Y535-Z535</f>
      </c>
      <c r="AB535" s="2">
        <f>AA535/2</f>
      </c>
      <c r="AC535" s="2">
        <f>AA535/2</f>
      </c>
    </row>
    <row r="536">
      <c r="A536" s="1">
        <v>534</v>
      </c>
      <c r="B536" s="35" t="str">
        <v>宋洋</v>
      </c>
      <c r="C536" s="55" t="str">
        <v>TV1N1623491017206157312</v>
      </c>
      <c r="D536" s="5" t="str">
        <v>中国</v>
      </c>
      <c r="E536" s="5" t="str">
        <v>北京</v>
      </c>
      <c r="F536" s="5" t="str">
        <v>美国</v>
      </c>
      <c r="G536" s="5" t="str">
        <v>商务</v>
      </c>
      <c r="H536" s="5" t="str">
        <v>已预约</v>
      </c>
      <c r="I536" s="34">
        <v>1120</v>
      </c>
      <c r="K536" s="35"/>
      <c r="L536" s="34">
        <v>300</v>
      </c>
      <c r="M536" s="34">
        <v>1300</v>
      </c>
      <c r="N536" s="5" t="str">
        <v>加急</v>
      </c>
      <c r="P536" s="34">
        <v>900</v>
      </c>
      <c r="R536" s="2">
        <f>M536*1.06</f>
      </c>
      <c r="S536" s="2">
        <f>I536+L536+R536</f>
      </c>
      <c r="T536" s="2">
        <f>I536+(L536+R536)*1.06</f>
      </c>
      <c r="U536" s="2">
        <f>(R536+L536)*0.06</f>
      </c>
      <c r="V536" s="2">
        <f>T536-U536</f>
      </c>
      <c r="W536" s="1">
        <f>I536</f>
      </c>
      <c r="X536" s="2">
        <f>(R536+L536)*1.06</f>
      </c>
      <c r="Y536" s="2">
        <f>P536</f>
      </c>
      <c r="Z536" s="34">
        <v>60</v>
      </c>
      <c r="AA536" s="2">
        <f>(L536+R536)-Y536-Z536</f>
      </c>
      <c r="AB536" s="2">
        <f>AA536/2</f>
      </c>
      <c r="AC536" s="2">
        <f>AA536/2</f>
      </c>
    </row>
    <row r="537">
      <c r="A537" s="1">
        <v>535</v>
      </c>
      <c r="B537" s="35" t="str">
        <v>徐荣阳</v>
      </c>
      <c r="C537" s="55" t="str">
        <v>TV1N1625722709182894080</v>
      </c>
      <c r="D537" s="5" t="str">
        <v>中国</v>
      </c>
      <c r="E537" s="5" t="str">
        <v>北京</v>
      </c>
      <c r="F537" s="5" t="str">
        <v>美国</v>
      </c>
      <c r="G537" s="5" t="str">
        <v>商务</v>
      </c>
      <c r="H537" s="5" t="str">
        <v>已预约</v>
      </c>
      <c r="I537" s="34">
        <v>1120</v>
      </c>
      <c r="K537" s="35"/>
      <c r="L537" s="34">
        <v>300</v>
      </c>
      <c r="M537" s="34">
        <v>1300</v>
      </c>
      <c r="N537" s="5" t="str">
        <v>加急</v>
      </c>
      <c r="P537" s="34">
        <v>900</v>
      </c>
      <c r="R537" s="2">
        <f>M537*1.06</f>
      </c>
      <c r="S537" s="2">
        <f>I537+L537+R537</f>
      </c>
      <c r="T537" s="2">
        <f>I537+(L537+R537)*1.06</f>
      </c>
      <c r="U537" s="2">
        <f>(R537+L537)*0.06</f>
      </c>
      <c r="V537" s="2">
        <f>T537-U537</f>
      </c>
      <c r="W537" s="1">
        <f>I537</f>
      </c>
      <c r="X537" s="2">
        <f>(R537+L537)*1.06</f>
      </c>
      <c r="Y537" s="2">
        <f>P537</f>
      </c>
      <c r="Z537" s="34">
        <v>60</v>
      </c>
      <c r="AA537" s="2">
        <f>(L537+R537)-Y537-Z537</f>
      </c>
      <c r="AB537" s="2">
        <f>AA537/2</f>
      </c>
      <c r="AC537" s="2">
        <f>AA537/2</f>
      </c>
    </row>
    <row r="538">
      <c r="A538" s="1">
        <v>536</v>
      </c>
      <c r="B538" s="35" t="str">
        <v>陈旭东-加急自约</v>
      </c>
      <c r="C538" s="55" t="str">
        <v>TV1N1625011345585618944</v>
      </c>
      <c r="D538" s="5" t="str">
        <v>中国</v>
      </c>
      <c r="E538" s="5" t="str">
        <v>北京</v>
      </c>
      <c r="F538" s="5" t="str">
        <v>美国</v>
      </c>
      <c r="G538" s="5" t="str">
        <v>商务</v>
      </c>
      <c r="H538" s="5" t="str">
        <v>已预约</v>
      </c>
      <c r="I538" s="34">
        <v>1120</v>
      </c>
      <c r="K538" s="35"/>
      <c r="L538" s="34">
        <v>300</v>
      </c>
      <c r="M538" s="34"/>
      <c r="N538" s="5"/>
      <c r="P538" s="34"/>
      <c r="R538" s="2">
        <f>M538*1.06</f>
      </c>
      <c r="S538" s="2">
        <f>I538+L538+R538</f>
      </c>
      <c r="T538" s="2">
        <f>I538+(L538+R538)*1.06</f>
      </c>
      <c r="U538" s="2">
        <f>(R538+L538)*0.06</f>
      </c>
      <c r="V538" s="2">
        <f>T538-U538</f>
      </c>
      <c r="W538" s="1">
        <f>I538</f>
      </c>
      <c r="X538" s="2">
        <f>(R538+L538)*1.06</f>
      </c>
      <c r="Y538" s="2">
        <f>P538</f>
      </c>
      <c r="Z538" s="34">
        <v>60</v>
      </c>
      <c r="AA538" s="2">
        <f>(L538+R538)-Y538-Z538</f>
      </c>
      <c r="AB538" s="2">
        <f>AA538/2</f>
      </c>
      <c r="AC538" s="2">
        <f>AA538/2</f>
      </c>
    </row>
    <row r="539">
      <c r="A539" s="1">
        <v>537</v>
      </c>
      <c r="B539" s="35" t="str">
        <v>徐潇</v>
      </c>
      <c r="C539" s="55" t="str">
        <v>TV1N1620270874615316480</v>
      </c>
      <c r="D539" s="5" t="str">
        <v>中国</v>
      </c>
      <c r="E539" s="5" t="str">
        <v>北京</v>
      </c>
      <c r="F539" s="5" t="str">
        <v>美国</v>
      </c>
      <c r="G539" s="5" t="str">
        <v>商务</v>
      </c>
      <c r="H539" s="5" t="str">
        <v>已预约</v>
      </c>
      <c r="I539" s="34">
        <v>1120</v>
      </c>
      <c r="K539" s="35"/>
      <c r="L539" s="34">
        <v>300</v>
      </c>
      <c r="M539" s="34">
        <v>1300</v>
      </c>
      <c r="N539" s="5" t="str">
        <v>加急</v>
      </c>
      <c r="P539" s="34">
        <v>900</v>
      </c>
      <c r="R539" s="2">
        <f>M539*1.06</f>
      </c>
      <c r="S539" s="2">
        <f>I539+L539+R539</f>
      </c>
      <c r="T539" s="2">
        <f>I539+(L539+R539)*1.06</f>
      </c>
      <c r="U539" s="2">
        <f>(R539+L539)*0.06</f>
      </c>
      <c r="V539" s="2">
        <f>T539-U539</f>
      </c>
      <c r="W539" s="1">
        <f>I539</f>
      </c>
      <c r="X539" s="2">
        <f>(R539+L539)*1.06</f>
      </c>
      <c r="Y539" s="2">
        <f>P539</f>
      </c>
      <c r="Z539" s="34">
        <v>60</v>
      </c>
      <c r="AA539" s="2">
        <f>(L539+R539)-Y539-Z539</f>
      </c>
      <c r="AB539" s="2">
        <f>AA539/2</f>
      </c>
      <c r="AC539" s="2">
        <f>AA539/2</f>
      </c>
    </row>
    <row r="540">
      <c r="A540" s="1">
        <v>538</v>
      </c>
      <c r="B540" s="35" t="str">
        <v>刘薇</v>
      </c>
      <c r="C540" s="55" t="str">
        <v>TV1N1626787146459410432</v>
      </c>
      <c r="D540" s="5" t="str">
        <v>中国</v>
      </c>
      <c r="E540" s="5" t="str">
        <v>北京</v>
      </c>
      <c r="F540" s="5" t="str">
        <v>美国</v>
      </c>
      <c r="G540" s="5" t="str">
        <v>商务</v>
      </c>
      <c r="H540" s="5" t="str">
        <v>已预约</v>
      </c>
      <c r="I540" s="34">
        <v>1120</v>
      </c>
      <c r="K540" s="35"/>
      <c r="L540" s="34">
        <v>300</v>
      </c>
      <c r="M540" s="34">
        <v>1300</v>
      </c>
      <c r="N540" s="5" t="str">
        <v>加急</v>
      </c>
      <c r="P540" s="34">
        <v>900</v>
      </c>
      <c r="R540" s="2">
        <f>M540*1.06</f>
      </c>
      <c r="S540" s="2">
        <f>I540+L540+R540</f>
      </c>
      <c r="T540" s="2">
        <f>I540+(L540+R540)*1.06</f>
      </c>
      <c r="U540" s="2">
        <f>(R540+L540)*0.06</f>
      </c>
      <c r="V540" s="2">
        <f>T540-U540</f>
      </c>
      <c r="W540" s="1">
        <f>I540</f>
      </c>
      <c r="X540" s="2">
        <f>(R540+L540)*1.06</f>
      </c>
      <c r="Y540" s="2">
        <f>P540</f>
      </c>
      <c r="Z540" s="34">
        <v>60</v>
      </c>
      <c r="AA540" s="2">
        <f>(L540+R540)-Y540-Z540</f>
      </c>
      <c r="AB540" s="2">
        <f>AA540/2</f>
      </c>
      <c r="AC540" s="2">
        <f>AA540/2</f>
      </c>
    </row>
    <row r="541">
      <c r="A541" s="1">
        <v>539</v>
      </c>
      <c r="B541" s="35" t="str">
        <v>孔德义</v>
      </c>
      <c r="C541" s="55" t="str">
        <v>TV1N1626871534186754048</v>
      </c>
      <c r="D541" s="5" t="str">
        <v>中国</v>
      </c>
      <c r="E541" s="5" t="str">
        <v>北京</v>
      </c>
      <c r="F541" s="5" t="str">
        <v>美国</v>
      </c>
      <c r="G541" s="5" t="str">
        <v>商务</v>
      </c>
      <c r="H541" s="5" t="str">
        <v>已预约</v>
      </c>
      <c r="I541" s="34">
        <v>1120</v>
      </c>
      <c r="K541" s="35"/>
      <c r="L541" s="34">
        <v>300</v>
      </c>
      <c r="M541" s="34">
        <v>0</v>
      </c>
      <c r="N541" s="5"/>
      <c r="P541" s="34">
        <v>0</v>
      </c>
      <c r="R541" s="2">
        <f>M541*1.06</f>
      </c>
      <c r="S541" s="2">
        <f>I541+L541+R541</f>
      </c>
      <c r="T541" s="2">
        <f>I541+(L541+R541)*1.06</f>
      </c>
      <c r="U541" s="2">
        <f>(R541+L541)*0.06</f>
      </c>
      <c r="V541" s="2">
        <f>T541-U541</f>
      </c>
      <c r="W541" s="1">
        <f>I541</f>
      </c>
      <c r="X541" s="2">
        <f>(R541+L541)*1.06</f>
      </c>
      <c r="Y541" s="2">
        <f>P541</f>
      </c>
      <c r="Z541" s="34">
        <v>60</v>
      </c>
      <c r="AA541" s="2">
        <f>(L541+R541)-Y541-Z541</f>
      </c>
      <c r="AB541" s="2">
        <f>AA541/2</f>
      </c>
      <c r="AC541" s="2">
        <f>AA541/2</f>
      </c>
    </row>
    <row r="542">
      <c r="A542" s="1">
        <v>540</v>
      </c>
      <c r="B542" s="35" t="str">
        <v>何静</v>
      </c>
      <c r="C542" s="55" t="str">
        <v>TV1N1610955091061727232</v>
      </c>
      <c r="D542" s="5" t="str">
        <v>中国</v>
      </c>
      <c r="E542" s="5" t="str">
        <v>北京</v>
      </c>
      <c r="F542" s="35" t="str">
        <v>美国-EVUS</v>
      </c>
      <c r="G542" s="5" t="str">
        <v>商务</v>
      </c>
      <c r="H542" s="5" t="str">
        <v>已预约</v>
      </c>
      <c r="I542" s="34">
        <v>0</v>
      </c>
      <c r="K542" s="35"/>
      <c r="L542" s="34">
        <v>100</v>
      </c>
      <c r="M542" s="34">
        <v>18</v>
      </c>
      <c r="N542" s="5" t="str">
        <v>快递费</v>
      </c>
      <c r="P542" s="34">
        <v>18</v>
      </c>
      <c r="R542" s="2">
        <f>M542*1.06</f>
      </c>
      <c r="S542" s="2">
        <f>I542+L542+R542</f>
      </c>
      <c r="T542" s="2">
        <f>I542+(L542+R542)*1.06</f>
      </c>
      <c r="U542" s="2">
        <f>(R542+L542)*0.06</f>
      </c>
      <c r="V542" s="2">
        <f>T542-U542</f>
      </c>
      <c r="W542" s="1">
        <f>I542</f>
      </c>
      <c r="X542" s="2">
        <f>(R542+L542)*1.06</f>
      </c>
      <c r="Y542" s="2">
        <f>P542</f>
      </c>
      <c r="Z542" s="34">
        <v>20</v>
      </c>
      <c r="AA542" s="2">
        <f>(L542+R542)-Y542-Z542</f>
      </c>
      <c r="AB542" s="2">
        <f>AA542/2</f>
      </c>
      <c r="AC542" s="2">
        <f>AA542/2</f>
      </c>
    </row>
    <row r="543">
      <c r="A543" s="1">
        <v>541</v>
      </c>
      <c r="B543" s="35" t="str">
        <v>贾传庆</v>
      </c>
      <c r="C543" s="55" t="str">
        <v>TV1N1601849379689250816</v>
      </c>
      <c r="D543" s="5" t="str">
        <v>中国</v>
      </c>
      <c r="E543" s="5" t="str">
        <v>北京</v>
      </c>
      <c r="F543" s="35" t="str">
        <v>美国-EVUS</v>
      </c>
      <c r="G543" s="5" t="str">
        <v>商务</v>
      </c>
      <c r="H543" s="5" t="str">
        <v>已预约</v>
      </c>
      <c r="I543" s="34">
        <v>0</v>
      </c>
      <c r="K543" s="35"/>
      <c r="L543" s="34">
        <v>100</v>
      </c>
      <c r="M543" s="34">
        <v>18</v>
      </c>
      <c r="N543" s="5" t="str">
        <v>快递费</v>
      </c>
      <c r="P543" s="34">
        <v>18</v>
      </c>
      <c r="R543" s="2">
        <f>M543*1.06</f>
      </c>
      <c r="S543" s="2">
        <f>I543+L543+R543</f>
      </c>
      <c r="T543" s="2">
        <f>I543+(L543+R543)*1.06</f>
      </c>
      <c r="U543" s="2">
        <f>(R543+L543)*0.06</f>
      </c>
      <c r="V543" s="2">
        <f>T543-U543</f>
      </c>
      <c r="W543" s="1">
        <f>I543</f>
      </c>
      <c r="X543" s="2">
        <f>(R543+L543)*1.06</f>
      </c>
      <c r="Y543" s="2">
        <f>P543</f>
      </c>
      <c r="Z543" s="34">
        <v>20</v>
      </c>
      <c r="AA543" s="2">
        <f>(L543+R543)-Y543-Z543</f>
      </c>
      <c r="AB543" s="2">
        <f>AA543/2</f>
      </c>
      <c r="AC543" s="2">
        <f>AA543/2</f>
      </c>
    </row>
    <row r="544">
      <c r="A544" s="1">
        <v>542</v>
      </c>
      <c r="B544" s="35" t="str">
        <v>万发东</v>
      </c>
      <c r="C544" s="55" t="str">
        <v>TV1N1613535301728657408</v>
      </c>
      <c r="D544" s="5" t="str">
        <v>中国</v>
      </c>
      <c r="E544" s="5" t="str">
        <v>北京</v>
      </c>
      <c r="F544" s="35" t="str">
        <v>美国-EVUS</v>
      </c>
      <c r="G544" s="5" t="str">
        <v>商务</v>
      </c>
      <c r="H544" s="5" t="str">
        <v>已预约</v>
      </c>
      <c r="I544" s="34">
        <v>0</v>
      </c>
      <c r="K544" s="35"/>
      <c r="L544" s="34">
        <v>100</v>
      </c>
      <c r="M544" s="34">
        <v>18</v>
      </c>
      <c r="N544" s="5" t="str">
        <v>快递费</v>
      </c>
      <c r="P544" s="34">
        <v>18</v>
      </c>
      <c r="R544" s="2">
        <f>M544*1.06</f>
      </c>
      <c r="S544" s="2">
        <f>I544+L544+R544</f>
      </c>
      <c r="T544" s="2">
        <f>I544+(L544+R544)*1.06</f>
      </c>
      <c r="U544" s="2">
        <f>(R544+L544)*0.06</f>
      </c>
      <c r="V544" s="2">
        <f>T544-U544</f>
      </c>
      <c r="W544" s="1">
        <f>I544</f>
      </c>
      <c r="X544" s="2">
        <f>(R544+L544)*1.06</f>
      </c>
      <c r="Y544" s="2">
        <f>P544</f>
      </c>
      <c r="Z544" s="34">
        <v>20</v>
      </c>
      <c r="AA544" s="2">
        <f>(L544+R544)-Y544-Z544</f>
      </c>
      <c r="AB544" s="2">
        <f>AA544/2</f>
      </c>
      <c r="AC544" s="2">
        <f>AA544/2</f>
      </c>
    </row>
    <row r="545">
      <c r="A545" s="1">
        <v>543</v>
      </c>
      <c r="B545" s="35" t="str">
        <v>张军广</v>
      </c>
      <c r="C545" s="55" t="str">
        <v>TV1N1612390669787521024</v>
      </c>
      <c r="D545" s="5" t="str">
        <v>中国</v>
      </c>
      <c r="E545" s="5" t="str">
        <v>北京</v>
      </c>
      <c r="F545" s="35" t="str">
        <v>美国-EVUS</v>
      </c>
      <c r="G545" s="5" t="str">
        <v>商务</v>
      </c>
      <c r="H545" s="5" t="str">
        <v>已预约</v>
      </c>
      <c r="I545" s="34">
        <v>0</v>
      </c>
      <c r="K545" s="35"/>
      <c r="L545" s="34">
        <v>100</v>
      </c>
      <c r="M545" s="34">
        <v>18</v>
      </c>
      <c r="N545" s="5" t="str">
        <v>快递费</v>
      </c>
      <c r="P545" s="34">
        <v>18</v>
      </c>
      <c r="R545" s="2">
        <f>M545*1.06</f>
      </c>
      <c r="S545" s="2">
        <f>I545+L545+R545</f>
      </c>
      <c r="T545" s="2">
        <f>I545+(L545+R545)*1.06</f>
      </c>
      <c r="U545" s="2">
        <f>(R545+L545)*0.06</f>
      </c>
      <c r="V545" s="2">
        <f>T545-U545</f>
      </c>
      <c r="W545" s="1">
        <f>I545</f>
      </c>
      <c r="X545" s="2">
        <f>(R545+L545)*1.06</f>
      </c>
      <c r="Y545" s="2">
        <f>P545</f>
      </c>
      <c r="Z545" s="34">
        <v>20</v>
      </c>
      <c r="AA545" s="2">
        <f>(L545+R545)-Y545-Z545</f>
      </c>
      <c r="AB545" s="2">
        <f>AA545/2</f>
      </c>
      <c r="AC545" s="2">
        <f>AA545/2</f>
      </c>
    </row>
    <row r="546">
      <c r="A546" s="1">
        <v>544</v>
      </c>
      <c r="B546" s="35" t="str">
        <v>李莞琳</v>
      </c>
      <c r="C546" s="55" t="str">
        <v>TV1N1612433821005275136</v>
      </c>
      <c r="D546" s="5" t="str">
        <v>中国</v>
      </c>
      <c r="E546" s="5" t="str">
        <v>北京</v>
      </c>
      <c r="F546" s="35" t="str">
        <v>美国-EVUS</v>
      </c>
      <c r="G546" s="5" t="str">
        <v>商务</v>
      </c>
      <c r="H546" s="5" t="str">
        <v>已预约</v>
      </c>
      <c r="I546" s="34">
        <v>0</v>
      </c>
      <c r="K546" s="35"/>
      <c r="L546" s="34">
        <v>100</v>
      </c>
      <c r="M546" s="34">
        <v>18</v>
      </c>
      <c r="N546" s="5" t="str">
        <v>快递费</v>
      </c>
      <c r="P546" s="34">
        <v>18</v>
      </c>
      <c r="R546" s="2">
        <f>M546*1.06</f>
      </c>
      <c r="S546" s="2">
        <f>I546+L546+R546</f>
      </c>
      <c r="T546" s="2">
        <f>I546+(L546+R546)*1.06</f>
      </c>
      <c r="U546" s="2">
        <f>(R546+L546)*0.06</f>
      </c>
      <c r="V546" s="2">
        <f>T546-U546</f>
      </c>
      <c r="W546" s="1">
        <f>I546</f>
      </c>
      <c r="X546" s="2">
        <f>(R546+L546)*1.06</f>
      </c>
      <c r="Y546" s="2">
        <f>P546</f>
      </c>
      <c r="Z546" s="34">
        <v>20</v>
      </c>
      <c r="AA546" s="2">
        <f>(L546+R546)-Y546-Z546</f>
      </c>
      <c r="AB546" s="2">
        <f>AA546/2</f>
      </c>
      <c r="AC546" s="2">
        <f>AA546/2</f>
      </c>
    </row>
    <row r="547">
      <c r="A547" s="1">
        <v>545</v>
      </c>
      <c r="B547" s="35" t="str">
        <v>李明</v>
      </c>
      <c r="C547" s="55" t="str">
        <v>TV1N1607979231643586560</v>
      </c>
      <c r="D547" s="5" t="str">
        <v>中国</v>
      </c>
      <c r="E547" s="5" t="str">
        <v>北京</v>
      </c>
      <c r="F547" s="35" t="str">
        <v>美国-EVUS</v>
      </c>
      <c r="G547" s="5" t="str">
        <v>商务</v>
      </c>
      <c r="H547" s="5" t="str">
        <v>已预约</v>
      </c>
      <c r="I547" s="34">
        <v>0</v>
      </c>
      <c r="K547" s="35"/>
      <c r="L547" s="34">
        <v>100</v>
      </c>
      <c r="M547" s="34">
        <v>15</v>
      </c>
      <c r="N547" s="5" t="str">
        <v>快递费</v>
      </c>
      <c r="P547" s="34">
        <v>15</v>
      </c>
      <c r="R547" s="2">
        <f>M547*1.06</f>
      </c>
      <c r="S547" s="2">
        <f>I547+L547+R547</f>
      </c>
      <c r="T547" s="2">
        <f>I547+(L547+R547)*1.06</f>
      </c>
      <c r="U547" s="2">
        <f>(R547+L547)*0.06</f>
      </c>
      <c r="V547" s="2">
        <f>T547-U547</f>
      </c>
      <c r="W547" s="1">
        <f>I547</f>
      </c>
      <c r="X547" s="2">
        <f>(R547+L547)*1.06</f>
      </c>
      <c r="Y547" s="2">
        <f>P547</f>
      </c>
      <c r="Z547" s="34">
        <v>20</v>
      </c>
      <c r="AA547" s="2">
        <f>(L547+R547)-Y547-Z547</f>
      </c>
      <c r="AB547" s="2">
        <f>AA547/2</f>
      </c>
      <c r="AC547" s="2">
        <f>AA547/2</f>
      </c>
    </row>
    <row r="548">
      <c r="A548" s="1">
        <v>546</v>
      </c>
      <c r="B548" s="35" t="str">
        <v>苏丹霞</v>
      </c>
      <c r="C548" s="55" t="str">
        <v>TV1N1610128896153665536</v>
      </c>
      <c r="D548" s="5" t="str">
        <v>中国</v>
      </c>
      <c r="E548" s="5" t="str">
        <v>北京</v>
      </c>
      <c r="F548" s="35" t="str">
        <v>美国-EVUS</v>
      </c>
      <c r="G548" s="5" t="str">
        <v>商务</v>
      </c>
      <c r="H548" s="5" t="str">
        <v>已预约</v>
      </c>
      <c r="I548" s="34">
        <v>0</v>
      </c>
      <c r="K548" s="35"/>
      <c r="L548" s="34">
        <v>100</v>
      </c>
      <c r="M548" s="34">
        <v>18</v>
      </c>
      <c r="N548" s="5" t="str">
        <v>快递费</v>
      </c>
      <c r="P548" s="34">
        <v>18</v>
      </c>
      <c r="R548" s="2">
        <f>M548*1.06</f>
      </c>
      <c r="S548" s="2">
        <f>I548+L548+R548</f>
      </c>
      <c r="T548" s="2">
        <f>I548+(L548+R548)*1.06</f>
      </c>
      <c r="U548" s="2">
        <f>(R548+L548)*0.06</f>
      </c>
      <c r="V548" s="2">
        <f>T548-U548</f>
      </c>
      <c r="W548" s="1">
        <f>I548</f>
      </c>
      <c r="X548" s="2">
        <f>(R548+L548)*1.06</f>
      </c>
      <c r="Y548" s="2">
        <f>P548</f>
      </c>
      <c r="Z548" s="34">
        <v>20</v>
      </c>
      <c r="AA548" s="2">
        <f>(L548+R548)-Y548-Z548</f>
      </c>
      <c r="AB548" s="2">
        <f>AA548/2</f>
      </c>
      <c r="AC548" s="2">
        <f>AA548/2</f>
      </c>
    </row>
    <row r="549">
      <c r="A549" s="1">
        <v>547</v>
      </c>
      <c r="B549" s="35" t="str">
        <v>陈星</v>
      </c>
      <c r="C549" s="55" t="str">
        <v>TV1N1610432764850794496</v>
      </c>
      <c r="D549" s="5" t="str">
        <v>中国</v>
      </c>
      <c r="E549" s="5" t="str">
        <v>北京</v>
      </c>
      <c r="F549" s="35" t="str">
        <v>美国-EVUS</v>
      </c>
      <c r="G549" s="5" t="str">
        <v>商务</v>
      </c>
      <c r="H549" s="5" t="str">
        <v>已预约</v>
      </c>
      <c r="I549" s="34">
        <v>0</v>
      </c>
      <c r="K549" s="35"/>
      <c r="L549" s="34">
        <v>100</v>
      </c>
      <c r="M549" s="34">
        <v>15</v>
      </c>
      <c r="N549" s="5" t="str">
        <v>快递费</v>
      </c>
      <c r="P549" s="34">
        <v>15</v>
      </c>
      <c r="R549" s="2">
        <f>M549*1.06</f>
      </c>
      <c r="S549" s="2">
        <f>I549+L549+R549</f>
      </c>
      <c r="T549" s="2">
        <f>I549+(L549+R549)*1.06</f>
      </c>
      <c r="U549" s="2">
        <f>(R549+L549)*0.06</f>
      </c>
      <c r="V549" s="2">
        <f>T549-U549</f>
      </c>
      <c r="W549" s="1">
        <f>I549</f>
      </c>
      <c r="X549" s="2">
        <f>(R549+L549)*1.06</f>
      </c>
      <c r="Y549" s="2">
        <f>P549</f>
      </c>
      <c r="Z549" s="34">
        <v>20</v>
      </c>
      <c r="AA549" s="2">
        <f>(L549+R549)-Y549-Z549</f>
      </c>
      <c r="AB549" s="2">
        <f>AA549/2</f>
      </c>
      <c r="AC549" s="2">
        <f>AA549/2</f>
      </c>
    </row>
    <row r="550">
      <c r="A550" s="1">
        <v>548</v>
      </c>
      <c r="B550" s="35" t="str">
        <v>温翔</v>
      </c>
      <c r="C550" s="55" t="str">
        <v>TV1N1612711421799829504</v>
      </c>
      <c r="D550" s="5" t="str">
        <v>中国</v>
      </c>
      <c r="E550" s="5" t="str">
        <v>北京</v>
      </c>
      <c r="F550" s="35" t="str">
        <v>美国-EVUS</v>
      </c>
      <c r="G550" s="5" t="str">
        <v>商务</v>
      </c>
      <c r="H550" s="5" t="str">
        <v>已预约</v>
      </c>
      <c r="I550" s="34">
        <v>0</v>
      </c>
      <c r="K550" s="35"/>
      <c r="L550" s="34">
        <v>100</v>
      </c>
      <c r="M550" s="34">
        <v>18</v>
      </c>
      <c r="N550" s="5" t="str">
        <v>快递费</v>
      </c>
      <c r="P550" s="34">
        <v>18</v>
      </c>
      <c r="R550" s="2">
        <f>M550*1.06</f>
      </c>
      <c r="S550" s="2">
        <f>I550+L550+R550</f>
      </c>
      <c r="T550" s="2">
        <f>I550+(L550+R550)*1.06</f>
      </c>
      <c r="U550" s="2">
        <f>(R550+L550)*0.06</f>
      </c>
      <c r="V550" s="2">
        <f>T550-U550</f>
      </c>
      <c r="W550" s="1">
        <f>I550</f>
      </c>
      <c r="X550" s="2">
        <f>(R550+L550)*1.06</f>
      </c>
      <c r="Y550" s="2">
        <f>P550</f>
      </c>
      <c r="Z550" s="34">
        <v>20</v>
      </c>
      <c r="AA550" s="2">
        <f>(L550+R550)-Y550-Z550</f>
      </c>
      <c r="AB550" s="2">
        <f>AA550/2</f>
      </c>
      <c r="AC550" s="2">
        <f>AA550/2</f>
      </c>
    </row>
    <row r="551">
      <c r="A551" s="1">
        <v>549</v>
      </c>
      <c r="B551" s="35" t="str">
        <v>王祥庆</v>
      </c>
      <c r="C551" s="55" t="str">
        <v>TV1N1615913387221102592</v>
      </c>
      <c r="D551" s="5" t="str">
        <v>中国</v>
      </c>
      <c r="E551" s="5" t="str">
        <v>北京</v>
      </c>
      <c r="F551" s="35" t="str">
        <v>美国-EVUS</v>
      </c>
      <c r="G551" s="5" t="str">
        <v>商务</v>
      </c>
      <c r="H551" s="5" t="str">
        <v>已预约</v>
      </c>
      <c r="I551" s="34">
        <v>0</v>
      </c>
      <c r="K551" s="35"/>
      <c r="L551" s="34">
        <v>100</v>
      </c>
      <c r="M551" s="34">
        <v>18</v>
      </c>
      <c r="N551" s="5" t="str">
        <v>快递费</v>
      </c>
      <c r="P551" s="34">
        <v>18</v>
      </c>
      <c r="R551" s="2">
        <f>M551*1.06</f>
      </c>
      <c r="S551" s="2">
        <f>I551+L551+R551</f>
      </c>
      <c r="T551" s="2">
        <f>I551+(L551+R551)*1.06</f>
      </c>
      <c r="U551" s="2">
        <f>(R551+L551)*0.06</f>
      </c>
      <c r="V551" s="2">
        <f>T551-U551</f>
      </c>
      <c r="W551" s="1">
        <f>I551</f>
      </c>
      <c r="X551" s="2">
        <f>(R551+L551)*1.06</f>
      </c>
      <c r="Y551" s="2">
        <f>P551</f>
      </c>
      <c r="Z551" s="34">
        <v>20</v>
      </c>
      <c r="AA551" s="2">
        <f>(L551+R551)-Y551-Z551</f>
      </c>
      <c r="AB551" s="2">
        <f>AA551/2</f>
      </c>
      <c r="AC551" s="2">
        <f>AA551/2</f>
      </c>
    </row>
    <row r="552">
      <c r="A552" s="1">
        <v>550</v>
      </c>
      <c r="B552" s="35" t="str">
        <v>王宏凯</v>
      </c>
      <c r="C552" s="55" t="str">
        <v>TV1N1607691137451139072</v>
      </c>
      <c r="D552" s="5" t="str">
        <v>中国</v>
      </c>
      <c r="E552" s="5" t="str">
        <v>北京</v>
      </c>
      <c r="F552" s="35" t="str">
        <v>美国-EVUS</v>
      </c>
      <c r="G552" s="5" t="str">
        <v>商务</v>
      </c>
      <c r="H552" s="5" t="str">
        <v>已预约</v>
      </c>
      <c r="I552" s="34">
        <v>0</v>
      </c>
      <c r="K552" s="35"/>
      <c r="L552" s="34">
        <v>100</v>
      </c>
      <c r="M552" s="34">
        <v>18</v>
      </c>
      <c r="N552" s="5" t="str">
        <v>快递费</v>
      </c>
      <c r="P552" s="34">
        <v>18</v>
      </c>
      <c r="R552" s="2">
        <f>M552*1.06</f>
      </c>
      <c r="S552" s="2">
        <f>I552+L552+R552</f>
      </c>
      <c r="T552" s="2">
        <f>I552+(L552+R552)*1.06</f>
      </c>
      <c r="U552" s="2">
        <f>(R552+L552)*0.06</f>
      </c>
      <c r="V552" s="2">
        <f>T552-U552</f>
      </c>
      <c r="W552" s="1">
        <f>I552</f>
      </c>
      <c r="X552" s="2">
        <f>(R552+L552)*1.06</f>
      </c>
      <c r="Y552" s="2">
        <f>P552</f>
      </c>
      <c r="Z552" s="34">
        <v>20</v>
      </c>
      <c r="AA552" s="2">
        <f>(L552+R552)-Y552-Z552</f>
      </c>
      <c r="AB552" s="2">
        <f>AA552/2</f>
      </c>
      <c r="AC552" s="2">
        <f>AA552/2</f>
      </c>
    </row>
    <row r="553">
      <c r="A553" s="1">
        <v>551</v>
      </c>
      <c r="B553" s="35" t="str">
        <v>刘小艺</v>
      </c>
      <c r="C553" s="55" t="str">
        <v>TV1N1622905485111611392</v>
      </c>
      <c r="D553" s="5" t="str">
        <v>中国</v>
      </c>
      <c r="E553" s="5" t="str">
        <v>北京</v>
      </c>
      <c r="F553" s="5" t="str">
        <v>巴西</v>
      </c>
      <c r="G553" s="5" t="str">
        <v>商务</v>
      </c>
      <c r="H553" s="5" t="str">
        <v>已预约</v>
      </c>
      <c r="I553" s="34">
        <v>0</v>
      </c>
      <c r="K553" s="35"/>
      <c r="L553" s="34">
        <v>0</v>
      </c>
      <c r="M553" s="34">
        <v>380</v>
      </c>
      <c r="N553" s="37" t="str">
        <v>加急号380</v>
      </c>
      <c r="P553" s="34">
        <v>300</v>
      </c>
      <c r="R553" s="2">
        <f>M553*1.06</f>
      </c>
      <c r="S553" s="2">
        <f>I553+L553+R553</f>
      </c>
      <c r="T553" s="2">
        <f>I553+(L553+R553)*1.06</f>
      </c>
      <c r="U553" s="2">
        <f>(R553+L553)*0.06</f>
      </c>
      <c r="V553" s="2">
        <f>T553-U553</f>
      </c>
      <c r="W553" s="1">
        <f>I553</f>
      </c>
      <c r="X553" s="2">
        <f>(R553+L553)*1.06</f>
      </c>
      <c r="Y553" s="2">
        <f>P553</f>
      </c>
      <c r="Z553" s="5">
        <v>0</v>
      </c>
      <c r="AA553" s="2">
        <f>(L553+R553)-Y553-Z553</f>
      </c>
      <c r="AB553" s="2">
        <f>AA553/2</f>
      </c>
      <c r="AC553" s="2">
        <f>AA553/2</f>
      </c>
    </row>
    <row r="554">
      <c r="A554" s="1">
        <v>552</v>
      </c>
      <c r="B554" s="35" t="str">
        <v>李霆</v>
      </c>
      <c r="C554" s="55" t="str">
        <v>TV1N1621453006696079360</v>
      </c>
      <c r="D554" s="5" t="str">
        <v>中国</v>
      </c>
      <c r="E554" s="5" t="str">
        <v>北京</v>
      </c>
      <c r="F554" s="5" t="str">
        <v>巴西</v>
      </c>
      <c r="G554" s="5" t="str">
        <v>商务</v>
      </c>
      <c r="H554" s="5" t="str">
        <v>已预约</v>
      </c>
      <c r="I554" s="34">
        <v>0</v>
      </c>
      <c r="K554" s="35"/>
      <c r="L554" s="34">
        <v>0</v>
      </c>
      <c r="M554" s="34">
        <v>380</v>
      </c>
      <c r="N554" s="37" t="str">
        <v>加急号380</v>
      </c>
      <c r="P554" s="34">
        <v>300</v>
      </c>
      <c r="R554" s="2">
        <f>M554*1.06</f>
      </c>
      <c r="S554" s="2">
        <f>I554+L554+R554</f>
      </c>
      <c r="T554" s="2">
        <f>I554+(L554+R554)*1.06</f>
      </c>
      <c r="U554" s="2">
        <f>(R554+L554)*0.06</f>
      </c>
      <c r="V554" s="2">
        <f>T554-U554</f>
      </c>
      <c r="W554" s="1">
        <f>I554</f>
      </c>
      <c r="X554" s="2">
        <f>(R554+L554)*1.06</f>
      </c>
      <c r="Y554" s="2">
        <f>P554</f>
      </c>
      <c r="Z554" s="5">
        <v>0</v>
      </c>
      <c r="AA554" s="2">
        <f>(L554+R554)-Y554-Z554</f>
      </c>
      <c r="AB554" s="2">
        <f>AA554/2</f>
      </c>
      <c r="AC554" s="2">
        <f>AA554/2</f>
      </c>
    </row>
    <row r="555">
      <c r="A555" s="1">
        <v>553</v>
      </c>
      <c r="B555" s="35" t="str">
        <v>吴倩倩</v>
      </c>
      <c r="C555" s="55" t="str">
        <v>TV1N1623574237104824320</v>
      </c>
      <c r="D555" s="5" t="str">
        <v>中国</v>
      </c>
      <c r="E555" s="5" t="str">
        <v>北京</v>
      </c>
      <c r="F555" s="5" t="str">
        <v>巴西</v>
      </c>
      <c r="G555" s="5" t="str">
        <v>商务</v>
      </c>
      <c r="H555" s="5" t="str">
        <v>已预约</v>
      </c>
      <c r="I555" s="34">
        <v>0</v>
      </c>
      <c r="K555" s="35"/>
      <c r="L555" s="34">
        <v>0</v>
      </c>
      <c r="M555" s="34">
        <v>380</v>
      </c>
      <c r="N555" s="37" t="str">
        <v>加急号380</v>
      </c>
      <c r="P555" s="34">
        <v>300</v>
      </c>
      <c r="R555" s="2">
        <f>M555*1.06</f>
      </c>
      <c r="S555" s="2">
        <f>I555+L555+R555</f>
      </c>
      <c r="T555" s="2">
        <f>I555+(L555+R555)*1.06</f>
      </c>
      <c r="U555" s="2">
        <f>(R555+L555)*0.06</f>
      </c>
      <c r="V555" s="2">
        <f>T555-U555</f>
      </c>
      <c r="W555" s="1">
        <f>I555</f>
      </c>
      <c r="X555" s="2">
        <f>(R555+L555)*1.06</f>
      </c>
      <c r="Y555" s="2">
        <f>P555</f>
      </c>
      <c r="Z555" s="5">
        <v>0</v>
      </c>
      <c r="AA555" s="2">
        <f>(L555+R555)-Y555-Z555</f>
      </c>
      <c r="AB555" s="2">
        <f>AA555/2</f>
      </c>
      <c r="AC555" s="2">
        <f>AA555/2</f>
      </c>
    </row>
    <row r="556">
      <c r="A556" s="1">
        <v>554</v>
      </c>
      <c r="B556" s="35" t="str">
        <v>严寒</v>
      </c>
      <c r="C556" s="55" t="str">
        <v>TV1N1623565164208697344</v>
      </c>
      <c r="D556" s="5" t="str">
        <v>中国</v>
      </c>
      <c r="E556" s="5" t="str">
        <v>北京</v>
      </c>
      <c r="F556" s="5" t="str">
        <v>巴西</v>
      </c>
      <c r="G556" s="5" t="str">
        <v>商务</v>
      </c>
      <c r="H556" s="5" t="str">
        <v>已预约</v>
      </c>
      <c r="I556" s="34">
        <v>0</v>
      </c>
      <c r="K556" s="35"/>
      <c r="L556" s="34">
        <v>0</v>
      </c>
      <c r="M556" s="34">
        <v>380</v>
      </c>
      <c r="N556" s="37" t="str">
        <v>加急号380</v>
      </c>
      <c r="P556" s="34">
        <v>300</v>
      </c>
      <c r="R556" s="2">
        <f>M556*1.06</f>
      </c>
      <c r="S556" s="2">
        <f>I556+L556+R556</f>
      </c>
      <c r="T556" s="2">
        <f>I556+(L556+R556)*1.06</f>
      </c>
      <c r="U556" s="2">
        <f>(R556+L556)*0.06</f>
      </c>
      <c r="V556" s="2">
        <f>T556-U556</f>
      </c>
      <c r="W556" s="1">
        <f>I556</f>
      </c>
      <c r="X556" s="2">
        <f>(R556+L556)*1.06</f>
      </c>
      <c r="Y556" s="2">
        <f>P556</f>
      </c>
      <c r="Z556" s="5">
        <v>0</v>
      </c>
      <c r="AA556" s="2">
        <f>(L556+R556)-Y556-Z556</f>
      </c>
      <c r="AB556" s="2">
        <f>AA556/2</f>
      </c>
      <c r="AC556" s="2">
        <f>AA556/2</f>
      </c>
    </row>
    <row r="557">
      <c r="A557" s="1">
        <v>555</v>
      </c>
      <c r="B557" s="35" t="str">
        <v>陈冠桥</v>
      </c>
      <c r="C557" s="55" t="str">
        <v>TV1N1626062389183029248</v>
      </c>
      <c r="D557" s="5" t="str">
        <v>中国</v>
      </c>
      <c r="E557" s="5" t="str">
        <v>北京</v>
      </c>
      <c r="F557" s="5" t="str">
        <v>巴西</v>
      </c>
      <c r="G557" s="5" t="str">
        <v>商务</v>
      </c>
      <c r="H557" s="5" t="str">
        <v>已预约</v>
      </c>
      <c r="I557" s="34">
        <v>0</v>
      </c>
      <c r="K557" s="35"/>
      <c r="L557" s="34">
        <v>0</v>
      </c>
      <c r="M557" s="34">
        <v>380</v>
      </c>
      <c r="N557" s="37" t="str">
        <v>加急号380</v>
      </c>
      <c r="P557" s="34">
        <v>300</v>
      </c>
      <c r="R557" s="2">
        <f>M557*1.06</f>
      </c>
      <c r="S557" s="2">
        <f>I557+L557+R557</f>
      </c>
      <c r="T557" s="2">
        <f>I557+(L557+R557)*1.06</f>
      </c>
      <c r="U557" s="2">
        <f>(R557+L557)*0.06</f>
      </c>
      <c r="V557" s="2">
        <f>T557-U557</f>
      </c>
      <c r="W557" s="1">
        <f>I557</f>
      </c>
      <c r="X557" s="2">
        <f>(R557+L557)*1.06</f>
      </c>
      <c r="Y557" s="2">
        <f>P557</f>
      </c>
      <c r="Z557" s="5">
        <v>0</v>
      </c>
      <c r="AA557" s="2">
        <f>(L557+R557)-Y557-Z557</f>
      </c>
      <c r="AB557" s="2">
        <f>AA557/2</f>
      </c>
      <c r="AC557" s="2">
        <f>AA557/2</f>
      </c>
    </row>
    <row r="558">
      <c r="A558" s="1">
        <v>556</v>
      </c>
      <c r="B558" s="35" t="str">
        <v>孙樱</v>
      </c>
      <c r="C558" s="55" t="str">
        <v>TV1N1612696044881645568</v>
      </c>
      <c r="D558" s="5" t="str">
        <v>中国</v>
      </c>
      <c r="E558" s="5" t="str">
        <v>北京</v>
      </c>
      <c r="F558" s="5" t="str">
        <v>巴西</v>
      </c>
      <c r="G558" s="5" t="str">
        <v>商务</v>
      </c>
      <c r="H558" s="5" t="str">
        <v>已预约</v>
      </c>
      <c r="I558" s="34">
        <v>0</v>
      </c>
      <c r="J558" s="35"/>
      <c r="K558" s="35"/>
      <c r="L558" s="34">
        <v>0</v>
      </c>
      <c r="M558" s="34">
        <v>380</v>
      </c>
      <c r="N558" s="37" t="str">
        <v>加急号380</v>
      </c>
      <c r="P558" s="34">
        <v>300</v>
      </c>
      <c r="R558" s="2">
        <f>M558*1.06</f>
      </c>
      <c r="S558" s="2">
        <f>I558+L558+R558</f>
      </c>
      <c r="T558" s="2">
        <f>I558+(L558+R558)*1.06</f>
      </c>
      <c r="U558" s="2">
        <f>(R558+L558)*0.06</f>
      </c>
      <c r="V558" s="2">
        <f>T558-U558</f>
      </c>
      <c r="W558" s="1">
        <f>I558</f>
      </c>
      <c r="X558" s="2">
        <f>(R558+L558)*1.06</f>
      </c>
      <c r="Y558" s="2">
        <f>P558</f>
      </c>
      <c r="Z558" s="5">
        <v>0</v>
      </c>
      <c r="AA558" s="2">
        <f>(L558+R558)-Y558-Z558</f>
      </c>
      <c r="AB558" s="2">
        <f>AA558/2</f>
      </c>
      <c r="AC558" s="2">
        <f>AA558/2</f>
      </c>
    </row>
    <row r="559">
      <c r="A559" s="1">
        <v>557</v>
      </c>
      <c r="B559" s="35" t="str">
        <v>郭平</v>
      </c>
      <c r="C559" s="55" t="str">
        <v>TV1N1623920945286668288</v>
      </c>
      <c r="D559" s="5" t="str">
        <v>中国</v>
      </c>
      <c r="E559" s="5" t="str">
        <v>北京</v>
      </c>
      <c r="F559" s="5" t="str">
        <v>巴西</v>
      </c>
      <c r="G559" s="5" t="str">
        <v>商务</v>
      </c>
      <c r="H559" s="5" t="str">
        <v>已预约</v>
      </c>
      <c r="I559" s="34">
        <v>0</v>
      </c>
      <c r="K559" s="35"/>
      <c r="L559" s="34">
        <v>0</v>
      </c>
      <c r="M559" s="34">
        <v>380</v>
      </c>
      <c r="N559" s="37" t="str">
        <v>加急号380</v>
      </c>
      <c r="P559" s="34">
        <v>300</v>
      </c>
      <c r="R559" s="2">
        <f>M559*1.06</f>
      </c>
      <c r="S559" s="2">
        <f>I559+L559+R559</f>
      </c>
      <c r="T559" s="2">
        <f>I559+(L559+R559)*1.06</f>
      </c>
      <c r="U559" s="2">
        <f>(R559+L559)*0.06</f>
      </c>
      <c r="V559" s="2">
        <f>T559-U559</f>
      </c>
      <c r="W559" s="1">
        <f>I559</f>
      </c>
      <c r="X559" s="2">
        <f>(R559+L559)*1.06</f>
      </c>
      <c r="Y559" s="2">
        <f>P559</f>
      </c>
      <c r="Z559" s="5">
        <v>0</v>
      </c>
      <c r="AA559" s="2">
        <f>(L559+R559)-Y559-Z559</f>
      </c>
      <c r="AB559" s="2">
        <f>AA559/2</f>
      </c>
      <c r="AC559" s="2">
        <f>AA559/2</f>
      </c>
    </row>
    <row r="560">
      <c r="A560" s="1">
        <v>558</v>
      </c>
      <c r="B560" s="35" t="str">
        <v>港澳通行证</v>
      </c>
      <c r="C560" s="55"/>
      <c r="D560" s="5" t="str">
        <v>中国</v>
      </c>
      <c r="E560" s="5" t="str">
        <v>北京</v>
      </c>
      <c r="F560" s="5" t="str">
        <v>港澳</v>
      </c>
      <c r="G560" s="5" t="str">
        <v>商务</v>
      </c>
      <c r="H560" s="5" t="str">
        <v>已预约</v>
      </c>
      <c r="I560" s="34">
        <v>0</v>
      </c>
      <c r="K560" s="35"/>
      <c r="L560" s="34">
        <v>30</v>
      </c>
      <c r="M560" s="34">
        <v>220</v>
      </c>
      <c r="N560" s="5" t="str">
        <v>代付</v>
      </c>
      <c r="P560" s="34">
        <v>220</v>
      </c>
      <c r="R560" s="2">
        <f>M560*1.06</f>
      </c>
      <c r="S560" s="2">
        <f>I560+L560+R560</f>
      </c>
      <c r="T560" s="2">
        <f>I560+(L560+R560)*1.06</f>
      </c>
      <c r="U560" s="2">
        <f>(R560+L560)*0.06</f>
      </c>
      <c r="V560" s="2">
        <f>T560-U560</f>
      </c>
      <c r="W560" s="1">
        <f>I560</f>
      </c>
      <c r="X560" s="2">
        <f>(R560+L560)*1.06</f>
      </c>
      <c r="Y560" s="2">
        <f>P560</f>
      </c>
      <c r="Z560" s="34">
        <v>0</v>
      </c>
      <c r="AA560" s="2">
        <f>(L560+R560)-Y560-Z560</f>
      </c>
      <c r="AB560" s="2">
        <f>AA560/2</f>
      </c>
      <c r="AC560" s="2">
        <f>AA560/2</f>
      </c>
    </row>
    <row r="561">
      <c r="A561" s="1">
        <v>559</v>
      </c>
      <c r="B561" s="35" t="str">
        <v>杨帆</v>
      </c>
      <c r="C561" s="55" t="str">
        <v>TV1N1604766161584443392</v>
      </c>
      <c r="D561" s="5" t="str">
        <v>中国</v>
      </c>
      <c r="E561" s="5" t="str">
        <v>北京</v>
      </c>
      <c r="F561" s="5" t="str">
        <v>美国</v>
      </c>
      <c r="G561" s="5" t="str">
        <v>商务</v>
      </c>
      <c r="H561" s="5" t="str">
        <v>已预约</v>
      </c>
      <c r="I561" s="34">
        <v>0</v>
      </c>
      <c r="K561" s="35"/>
      <c r="L561" s="34">
        <v>0</v>
      </c>
      <c r="M561" s="34">
        <v>15</v>
      </c>
      <c r="N561" s="5" t="str">
        <v>快递费</v>
      </c>
      <c r="P561" s="34">
        <v>15</v>
      </c>
      <c r="R561" s="2">
        <f>M561*1.06</f>
      </c>
      <c r="S561" s="2">
        <f>I561+L561+R561</f>
      </c>
      <c r="T561" s="2">
        <f>I561+(L561+R561)*1.06</f>
      </c>
      <c r="U561" s="2">
        <f>(R561+L561)*0.06</f>
      </c>
      <c r="V561" s="2">
        <f>T561-U561</f>
      </c>
      <c r="W561" s="1">
        <f>I561</f>
      </c>
      <c r="X561" s="2">
        <f>(R561+L561)*1.06</f>
      </c>
      <c r="Y561" s="2">
        <f>P561</f>
      </c>
      <c r="Z561" s="34">
        <v>0</v>
      </c>
      <c r="AA561" s="2">
        <f>(L561+R561)-Y561-Z561</f>
      </c>
      <c r="AB561" s="2">
        <f>AA561/2</f>
      </c>
      <c r="AC561" s="2">
        <f>AA561/2</f>
      </c>
    </row>
    <row r="562">
      <c r="A562" s="1">
        <v>560</v>
      </c>
      <c r="B562" s="35" t="str">
        <v>林伟能</v>
      </c>
      <c r="C562" s="55" t="str">
        <v>TV1N1608656086566666240</v>
      </c>
      <c r="D562" s="5" t="str">
        <v>中国</v>
      </c>
      <c r="E562" s="5" t="str">
        <v>北京</v>
      </c>
      <c r="F562" s="35" t="str">
        <v>美国-EVUS</v>
      </c>
      <c r="G562" s="5" t="str">
        <v>商务</v>
      </c>
      <c r="H562" s="5" t="str">
        <v>已预约</v>
      </c>
      <c r="I562" s="34">
        <v>0</v>
      </c>
      <c r="K562" s="35"/>
      <c r="L562" s="34">
        <v>100</v>
      </c>
      <c r="M562" s="34">
        <v>18</v>
      </c>
      <c r="N562" s="5" t="str">
        <v>快递费</v>
      </c>
      <c r="P562" s="34">
        <v>18</v>
      </c>
      <c r="R562" s="2">
        <f>M562*1.06</f>
      </c>
      <c r="S562" s="2">
        <f>I562+L562+R562</f>
      </c>
      <c r="T562" s="2">
        <f>I562+(L562+R562)*1.06</f>
      </c>
      <c r="U562" s="2">
        <f>(R562+L562)*0.06</f>
      </c>
      <c r="V562" s="2">
        <f>T562-U562</f>
      </c>
      <c r="W562" s="1">
        <f>I562</f>
      </c>
      <c r="X562" s="2">
        <f>(R562+L562)*1.06</f>
      </c>
      <c r="Y562" s="2">
        <f>P562</f>
      </c>
      <c r="Z562" s="34">
        <v>20</v>
      </c>
      <c r="AA562" s="2">
        <f>(L562+R562)-Y562-Z562</f>
      </c>
      <c r="AB562" s="2">
        <f>AA562/2</f>
      </c>
      <c r="AC562" s="2">
        <f>AA562/2</f>
      </c>
    </row>
    <row r="563">
      <c r="A563" s="1">
        <v>561</v>
      </c>
      <c r="B563" s="35" t="str">
        <v>崔海抒</v>
      </c>
      <c r="C563" s="55" t="str">
        <v>TV1N1612735895798542336</v>
      </c>
      <c r="D563" s="5" t="str">
        <v>中国</v>
      </c>
      <c r="E563" s="5" t="str">
        <v>北京</v>
      </c>
      <c r="F563" s="35" t="str">
        <v>美国-EVUS</v>
      </c>
      <c r="G563" s="5" t="str">
        <v>商务</v>
      </c>
      <c r="H563" s="5" t="str">
        <v>已预约</v>
      </c>
      <c r="I563" s="34">
        <v>0</v>
      </c>
      <c r="J563" s="35"/>
      <c r="K563" s="35"/>
      <c r="L563" s="34">
        <v>100</v>
      </c>
      <c r="M563" s="34">
        <v>15</v>
      </c>
      <c r="N563" s="5" t="str">
        <v>快递费</v>
      </c>
      <c r="P563" s="34">
        <v>15</v>
      </c>
      <c r="R563" s="2">
        <f>M563*1.06</f>
      </c>
      <c r="S563" s="2">
        <f>I563+L563+R563</f>
      </c>
      <c r="T563" s="2">
        <f>I563+(L563+R563)*1.06</f>
      </c>
      <c r="U563" s="2">
        <f>(R563+L563)*0.06</f>
      </c>
      <c r="V563" s="2">
        <f>T563-U563</f>
      </c>
      <c r="W563" s="1">
        <f>I563</f>
      </c>
      <c r="X563" s="2">
        <f>(R563+L563)*1.06</f>
      </c>
      <c r="Y563" s="2">
        <f>P563</f>
      </c>
      <c r="Z563" s="34">
        <v>20</v>
      </c>
      <c r="AA563" s="2">
        <f>(L563+R563)-Y563-Z563</f>
      </c>
      <c r="AB563" s="2">
        <f>AA563/2</f>
      </c>
      <c r="AC563" s="2">
        <f>AA563/2</f>
      </c>
    </row>
    <row r="564">
      <c r="A564" s="1">
        <v>562</v>
      </c>
      <c r="B564" s="35" t="str">
        <v>梁沁</v>
      </c>
      <c r="C564" s="55" t="str">
        <v>TV1N1608060368982265856</v>
      </c>
      <c r="D564" s="5" t="str">
        <v>中国</v>
      </c>
      <c r="E564" s="5" t="str">
        <v>北京</v>
      </c>
      <c r="F564" s="35" t="str">
        <v>美国-EVUS</v>
      </c>
      <c r="G564" s="5" t="str">
        <v>商务</v>
      </c>
      <c r="H564" s="5" t="str">
        <v>已预约</v>
      </c>
      <c r="I564" s="34">
        <v>0</v>
      </c>
      <c r="K564" s="35"/>
      <c r="L564" s="34">
        <v>100</v>
      </c>
      <c r="M564" s="34">
        <v>18</v>
      </c>
      <c r="N564" s="5" t="str">
        <v>快递费</v>
      </c>
      <c r="P564" s="34">
        <v>18</v>
      </c>
      <c r="R564" s="2">
        <f>M564*1.06</f>
      </c>
      <c r="S564" s="2">
        <f>I564+L564+R564</f>
      </c>
      <c r="T564" s="2">
        <f>I564+(L564+R564)*1.06</f>
      </c>
      <c r="U564" s="2">
        <f>(R564+L564)*0.06</f>
      </c>
      <c r="V564" s="2">
        <f>T564-U564</f>
      </c>
      <c r="W564" s="1">
        <f>I564</f>
      </c>
      <c r="X564" s="2">
        <f>(R564+L564)*1.06</f>
      </c>
      <c r="Y564" s="2">
        <f>P564</f>
      </c>
      <c r="Z564" s="34">
        <v>20</v>
      </c>
      <c r="AA564" s="2">
        <f>(L564+R564)-Y564-Z564</f>
      </c>
      <c r="AB564" s="2">
        <f>AA564/2</f>
      </c>
      <c r="AC564" s="2">
        <f>AA564/2</f>
      </c>
    </row>
    <row r="565">
      <c r="A565" s="1">
        <v>563</v>
      </c>
      <c r="B565" s="35" t="str">
        <v>刘辉</v>
      </c>
      <c r="C565" s="55" t="str">
        <v>TV1N1597971137701765120</v>
      </c>
      <c r="D565" s="5" t="str">
        <v>中国</v>
      </c>
      <c r="E565" s="5" t="str">
        <v>北京</v>
      </c>
      <c r="F565" s="35" t="str">
        <v>美国-EVUS</v>
      </c>
      <c r="G565" s="5" t="str">
        <v>商务</v>
      </c>
      <c r="H565" s="5" t="str">
        <v>已预约</v>
      </c>
      <c r="I565" s="34">
        <v>0</v>
      </c>
      <c r="K565" s="35"/>
      <c r="L565" s="34">
        <v>100</v>
      </c>
      <c r="M565" s="34">
        <v>15</v>
      </c>
      <c r="N565" s="5" t="str">
        <v>快递费</v>
      </c>
      <c r="P565" s="34">
        <v>15</v>
      </c>
      <c r="R565" s="2">
        <f>M565*1.06</f>
      </c>
      <c r="S565" s="2">
        <f>I565+L565+R565</f>
      </c>
      <c r="T565" s="2">
        <f>I565+(L565+R565)*1.06</f>
      </c>
      <c r="U565" s="2">
        <f>(R565+L565)*0.06</f>
      </c>
      <c r="V565" s="2">
        <f>T565-U565</f>
      </c>
      <c r="W565" s="1">
        <f>I565</f>
      </c>
      <c r="X565" s="2">
        <f>(R565+L565)*1.06</f>
      </c>
      <c r="Y565" s="2">
        <f>P565</f>
      </c>
      <c r="Z565" s="34">
        <v>20</v>
      </c>
      <c r="AA565" s="2">
        <f>(L565+R565)-Y565-Z565</f>
      </c>
      <c r="AB565" s="2">
        <f>AA565/2</f>
      </c>
      <c r="AC565" s="2">
        <f>AA565/2</f>
      </c>
    </row>
    <row r="566">
      <c r="A566" s="1">
        <v>564</v>
      </c>
      <c r="B566" s="35" t="str">
        <v>张文杰</v>
      </c>
      <c r="C566" s="55" t="str">
        <v>TV1N1592514189258469376</v>
      </c>
      <c r="D566" s="5" t="str">
        <v>中国</v>
      </c>
      <c r="E566" s="5" t="str">
        <v>北京</v>
      </c>
      <c r="F566" s="35" t="str">
        <v>美国-EVUS</v>
      </c>
      <c r="G566" s="5" t="str">
        <v>商务</v>
      </c>
      <c r="H566" s="5" t="str">
        <v>已预约</v>
      </c>
      <c r="I566" s="34">
        <v>0</v>
      </c>
      <c r="J566" s="35"/>
      <c r="K566" s="35"/>
      <c r="L566" s="34">
        <v>100</v>
      </c>
      <c r="M566" s="34">
        <v>18</v>
      </c>
      <c r="N566" s="5" t="str">
        <v>快递费</v>
      </c>
      <c r="P566" s="34">
        <v>18</v>
      </c>
      <c r="R566" s="2">
        <f>M566*1.06</f>
      </c>
      <c r="S566" s="2">
        <f>I566+L566+R566</f>
      </c>
      <c r="T566" s="2">
        <f>I566+(L566+R566)*1.06</f>
      </c>
      <c r="U566" s="2">
        <f>(R566+L566)*0.06</f>
      </c>
      <c r="V566" s="2">
        <f>T566-U566</f>
      </c>
      <c r="W566" s="1">
        <f>I566</f>
      </c>
      <c r="X566" s="2">
        <f>(R566+L566)*1.06</f>
      </c>
      <c r="Y566" s="2">
        <f>P566</f>
      </c>
      <c r="Z566" s="34">
        <v>20</v>
      </c>
      <c r="AA566" s="2">
        <f>(L566+R566)-Y566-Z566</f>
      </c>
      <c r="AB566" s="2">
        <f>AA566/2</f>
      </c>
      <c r="AC566" s="2">
        <f>AA566/2</f>
      </c>
    </row>
    <row r="567">
      <c r="A567" s="1">
        <v>565</v>
      </c>
      <c r="B567" s="35" t="str">
        <v>杨帆</v>
      </c>
      <c r="C567" s="55" t="str">
        <v>TV1N1611278561532469248</v>
      </c>
      <c r="D567" s="5" t="str">
        <v>中国</v>
      </c>
      <c r="E567" s="5" t="str">
        <v>北京</v>
      </c>
      <c r="F567" s="35" t="str">
        <v>美国-EVUS</v>
      </c>
      <c r="G567" s="5" t="str">
        <v>商务</v>
      </c>
      <c r="H567" s="5" t="str">
        <v>已预约</v>
      </c>
      <c r="I567" s="34">
        <v>0</v>
      </c>
      <c r="K567" s="35"/>
      <c r="L567" s="34">
        <v>100</v>
      </c>
      <c r="M567" s="34">
        <v>15</v>
      </c>
      <c r="N567" s="5" t="str">
        <v>快递费</v>
      </c>
      <c r="P567" s="34">
        <v>15</v>
      </c>
      <c r="R567" s="2">
        <f>M567*1.06</f>
      </c>
      <c r="S567" s="2">
        <f>I567+L567+R567</f>
      </c>
      <c r="T567" s="2">
        <f>I567+(L567+R567)*1.06</f>
      </c>
      <c r="U567" s="2">
        <f>(R567+L567)*0.06</f>
      </c>
      <c r="V567" s="2">
        <f>T567-U567</f>
      </c>
      <c r="W567" s="1">
        <f>I567</f>
      </c>
      <c r="X567" s="2">
        <f>(R567+L567)*1.06</f>
      </c>
      <c r="Y567" s="2">
        <f>P567</f>
      </c>
      <c r="Z567" s="34">
        <v>20</v>
      </c>
      <c r="AA567" s="2">
        <f>(L567+R567)-Y567-Z567</f>
      </c>
      <c r="AB567" s="2">
        <f>AA567/2</f>
      </c>
      <c r="AC567" s="2">
        <f>AA567/2</f>
      </c>
    </row>
    <row r="568">
      <c r="A568" s="1">
        <v>566</v>
      </c>
      <c r="B568" s="35" t="str">
        <v>明晶</v>
      </c>
      <c r="C568" s="55" t="str">
        <v>TV1N1625006042894880768</v>
      </c>
      <c r="D568" s="5" t="str">
        <v>中国</v>
      </c>
      <c r="E568" s="5" t="str">
        <v>北京</v>
      </c>
      <c r="F568" s="5" t="str">
        <v>巴西</v>
      </c>
      <c r="G568" s="5" t="str">
        <v>商务</v>
      </c>
      <c r="H568" s="5" t="str">
        <v>已预约</v>
      </c>
      <c r="I568" s="34">
        <v>920</v>
      </c>
      <c r="K568" s="35"/>
      <c r="L568" s="34">
        <v>300</v>
      </c>
      <c r="M568" s="34">
        <v>538</v>
      </c>
      <c r="N568" s="37" t="str">
        <v>加急号380+签证中心服务费快递费158</v>
      </c>
      <c r="P568" s="34">
        <v>458</v>
      </c>
      <c r="R568" s="2">
        <f>M568*1.06</f>
      </c>
      <c r="S568" s="2">
        <f>I568+L568+R568</f>
      </c>
      <c r="T568" s="2">
        <f>I568+(L568+R568)*1.06</f>
      </c>
      <c r="U568" s="2">
        <f>(R568+L568)*0.06</f>
      </c>
      <c r="V568" s="2">
        <f>T568-U568</f>
      </c>
      <c r="W568" s="1">
        <f>I568</f>
      </c>
      <c r="X568" s="2">
        <f>(R568+L568)*1.06</f>
      </c>
      <c r="Y568" s="2">
        <f>P568</f>
      </c>
      <c r="Z568" s="5">
        <v>60</v>
      </c>
      <c r="AA568" s="2">
        <f>(L568+R568)-Y568-Z568</f>
      </c>
      <c r="AB568" s="2">
        <f>AA568/2</f>
      </c>
      <c r="AC568" s="2">
        <f>AA568/2</f>
      </c>
    </row>
    <row r="569">
      <c r="A569" s="1">
        <v>567</v>
      </c>
      <c r="B569" s="35" t="str">
        <v>王逸致</v>
      </c>
      <c r="C569" s="55" t="str">
        <v>TV1N1627643795323908096</v>
      </c>
      <c r="D569" s="5" t="str">
        <v>中国</v>
      </c>
      <c r="E569" s="5" t="str">
        <v>北京</v>
      </c>
      <c r="F569" s="5" t="str">
        <v>巴西</v>
      </c>
      <c r="G569" s="5" t="str">
        <v>商务</v>
      </c>
      <c r="H569" s="5" t="str">
        <v>已预约</v>
      </c>
      <c r="I569" s="34">
        <v>920</v>
      </c>
      <c r="J569" s="35"/>
      <c r="K569" s="35"/>
      <c r="L569" s="34">
        <v>300</v>
      </c>
      <c r="M569" s="34">
        <v>538</v>
      </c>
      <c r="N569" s="37" t="str">
        <v>加急号380+签证中心服务费快递费158</v>
      </c>
      <c r="P569" s="34">
        <v>458</v>
      </c>
      <c r="R569" s="2">
        <f>M569*1.06</f>
      </c>
      <c r="S569" s="2">
        <f>I569+L569+R569</f>
      </c>
      <c r="T569" s="2">
        <f>I569+(L569+R569)*1.06</f>
      </c>
      <c r="U569" s="2">
        <f>(R569+L569)*0.06</f>
      </c>
      <c r="V569" s="2">
        <f>T569-U569</f>
      </c>
      <c r="W569" s="1">
        <f>I569</f>
      </c>
      <c r="X569" s="2">
        <f>(R569+L569)*1.06</f>
      </c>
      <c r="Y569" s="2">
        <f>P569</f>
      </c>
      <c r="Z569" s="5">
        <v>60</v>
      </c>
      <c r="AA569" s="2">
        <f>(L569+R569)-Y569-Z569</f>
      </c>
      <c r="AB569" s="2">
        <f>AA569/2</f>
      </c>
      <c r="AC569" s="2">
        <f>AA569/2</f>
      </c>
    </row>
    <row r="570">
      <c r="A570" s="1">
        <v>568</v>
      </c>
      <c r="B570" s="35" t="str">
        <v>曹虹杰</v>
      </c>
      <c r="C570" s="55" t="str">
        <v>TV1N1620679678343491584</v>
      </c>
      <c r="D570" s="5" t="str">
        <v>中国</v>
      </c>
      <c r="E570" s="5" t="str">
        <v>北京</v>
      </c>
      <c r="F570" s="5" t="str">
        <v>巴西</v>
      </c>
      <c r="G570" s="5" t="str">
        <v>商务</v>
      </c>
      <c r="H570" s="5" t="str">
        <v>已预约</v>
      </c>
      <c r="I570" s="34">
        <v>920</v>
      </c>
      <c r="J570" s="35"/>
      <c r="K570" s="35"/>
      <c r="L570" s="34">
        <v>300</v>
      </c>
      <c r="M570" s="34">
        <v>538</v>
      </c>
      <c r="N570" s="37" t="str">
        <v>加急号380+签证中心服务费快递费158</v>
      </c>
      <c r="P570" s="34">
        <v>458</v>
      </c>
      <c r="R570" s="2">
        <f>M570*1.06</f>
      </c>
      <c r="S570" s="2">
        <f>I570+L570+R570</f>
      </c>
      <c r="T570" s="2">
        <f>I570+(L570+R570)*1.06</f>
      </c>
      <c r="U570" s="2">
        <f>(R570+L570)*0.06</f>
      </c>
      <c r="V570" s="2">
        <f>T570-U570</f>
      </c>
      <c r="W570" s="1">
        <f>I570</f>
      </c>
      <c r="X570" s="2">
        <f>(R570+L570)*1.06</f>
      </c>
      <c r="Y570" s="2">
        <f>P570</f>
      </c>
      <c r="Z570" s="5">
        <v>60</v>
      </c>
      <c r="AA570" s="2">
        <f>(L570+R570)-Y570-Z570</f>
      </c>
      <c r="AB570" s="2">
        <f>AA570/2</f>
      </c>
      <c r="AC570" s="2">
        <f>AA570/2</f>
      </c>
    </row>
    <row r="571">
      <c r="A571" s="1">
        <v>569</v>
      </c>
      <c r="B571" s="35" t="str">
        <v>刘涛</v>
      </c>
      <c r="C571" s="55" t="str">
        <v>TV1N1626193229074440192</v>
      </c>
      <c r="D571" s="5" t="str">
        <v>中国</v>
      </c>
      <c r="E571" s="5" t="str">
        <v>北京</v>
      </c>
      <c r="F571" s="5" t="str">
        <v>巴西</v>
      </c>
      <c r="G571" s="5" t="str">
        <v>商务</v>
      </c>
      <c r="H571" s="5" t="str">
        <v>已预约</v>
      </c>
      <c r="I571" s="34">
        <v>920</v>
      </c>
      <c r="J571" s="35"/>
      <c r="K571" s="35"/>
      <c r="L571" s="34">
        <v>300</v>
      </c>
      <c r="M571" s="34">
        <v>538</v>
      </c>
      <c r="N571" s="37" t="str">
        <v>加急号380+签证中心服务费快递费158</v>
      </c>
      <c r="P571" s="34">
        <v>458</v>
      </c>
      <c r="R571" s="2">
        <f>M571*1.06</f>
      </c>
      <c r="S571" s="2">
        <f>I571+L571+R571</f>
      </c>
      <c r="T571" s="2">
        <f>I571+(L571+R571)*1.06</f>
      </c>
      <c r="U571" s="2">
        <f>(R571+L571)*0.06</f>
      </c>
      <c r="V571" s="2">
        <f>T571-U571</f>
      </c>
      <c r="W571" s="1">
        <f>I571</f>
      </c>
      <c r="X571" s="2">
        <f>(R571+L571)*1.06</f>
      </c>
      <c r="Y571" s="2">
        <f>P571</f>
      </c>
      <c r="Z571" s="5">
        <v>60</v>
      </c>
      <c r="AA571" s="2">
        <f>(L571+R571)-Y571-Z571</f>
      </c>
      <c r="AB571" s="2">
        <f>AA571/2</f>
      </c>
      <c r="AC571" s="2">
        <f>AA571/2</f>
      </c>
    </row>
    <row r="572">
      <c r="A572" s="1">
        <v>570</v>
      </c>
      <c r="B572" s="35" t="str">
        <v>苏怡瑞</v>
      </c>
      <c r="C572" s="55" t="str">
        <v>TV1N1623545926039560192</v>
      </c>
      <c r="D572" s="5" t="str">
        <v>中国</v>
      </c>
      <c r="E572" s="5" t="str">
        <v>北京</v>
      </c>
      <c r="F572" s="5" t="str">
        <v>巴西</v>
      </c>
      <c r="G572" s="5" t="str">
        <v>商务</v>
      </c>
      <c r="H572" s="5" t="str">
        <v>已预约</v>
      </c>
      <c r="I572" s="34">
        <v>920</v>
      </c>
      <c r="J572" s="35"/>
      <c r="K572" s="35"/>
      <c r="L572" s="34">
        <v>300</v>
      </c>
      <c r="M572" s="34">
        <v>538</v>
      </c>
      <c r="N572" s="37" t="str">
        <v>加急号380+签证中心服务费快递费158</v>
      </c>
      <c r="P572" s="34">
        <v>458</v>
      </c>
      <c r="R572" s="2">
        <f>M572*1.06</f>
      </c>
      <c r="S572" s="2">
        <f>I572+L572+R572</f>
      </c>
      <c r="T572" s="2">
        <f>I572+(L572+R572)*1.06</f>
      </c>
      <c r="U572" s="2">
        <f>(R572+L572)*0.06</f>
      </c>
      <c r="V572" s="2">
        <f>T572-U572</f>
      </c>
      <c r="W572" s="1">
        <f>I572</f>
      </c>
      <c r="X572" s="2">
        <f>(R572+L572)*1.06</f>
      </c>
      <c r="Y572" s="2">
        <f>P572</f>
      </c>
      <c r="Z572" s="5">
        <v>60</v>
      </c>
      <c r="AA572" s="2">
        <f>(L572+R572)-Y572-Z572</f>
      </c>
      <c r="AB572" s="2">
        <f>AA572/2</f>
      </c>
      <c r="AC572" s="2">
        <f>AA572/2</f>
      </c>
    </row>
    <row r="573">
      <c r="A573" s="1">
        <v>571</v>
      </c>
      <c r="B573" t="str">
        <v>王剑</v>
      </c>
      <c r="C573" s="55" t="str">
        <v>TV1N1625098885903011840</v>
      </c>
      <c r="D573" s="5" t="str">
        <v>中国</v>
      </c>
      <c r="E573" s="5" t="str">
        <v>北京</v>
      </c>
      <c r="F573" s="5" t="str">
        <v>巴西</v>
      </c>
      <c r="G573" s="5" t="str">
        <v>商务</v>
      </c>
      <c r="H573" s="5" t="str">
        <v>已预约</v>
      </c>
      <c r="I573" s="34">
        <v>920</v>
      </c>
      <c r="J573" s="35"/>
      <c r="K573" s="35"/>
      <c r="L573" s="34">
        <v>300</v>
      </c>
      <c r="M573" s="34">
        <v>538</v>
      </c>
      <c r="N573" s="37" t="str">
        <v>加急号380+签证中心服务费快递费158</v>
      </c>
      <c r="P573" s="34">
        <v>458</v>
      </c>
      <c r="R573" s="2">
        <f>M573*1.06</f>
      </c>
      <c r="S573" s="2">
        <f>I573+L573+R573</f>
      </c>
      <c r="T573" s="2">
        <f>I573+(L573+R573)*1.06</f>
      </c>
      <c r="U573" s="2">
        <f>(R573+L573)*0.06</f>
      </c>
      <c r="V573" s="2">
        <f>T573-U573</f>
      </c>
      <c r="W573" s="1">
        <f>I573</f>
      </c>
      <c r="X573" s="2">
        <f>(R573+L573)*1.06</f>
      </c>
      <c r="Y573" s="2">
        <f>P573</f>
      </c>
      <c r="Z573" s="5">
        <v>60</v>
      </c>
      <c r="AA573" s="2">
        <f>(L573+R573)-Y573-Z573</f>
      </c>
      <c r="AB573" s="2">
        <f>AA573/2</f>
      </c>
      <c r="AC573" s="2">
        <f>AA573/2</f>
      </c>
    </row>
    <row r="574">
      <c r="A574" s="1">
        <v>572</v>
      </c>
      <c r="B574" s="35" t="str">
        <v>徐骏超</v>
      </c>
      <c r="C574" s="55" t="str">
        <v>TV1N1611278561532469248</v>
      </c>
      <c r="D574" s="5" t="str">
        <v>中国</v>
      </c>
      <c r="E574" s="5" t="str">
        <v>北京</v>
      </c>
      <c r="F574" s="35" t="str">
        <v>美国-EVUS</v>
      </c>
      <c r="G574" s="5" t="str">
        <v>商务</v>
      </c>
      <c r="H574" s="5" t="str">
        <v>已预约</v>
      </c>
      <c r="I574" s="34">
        <v>0</v>
      </c>
      <c r="K574" s="35"/>
      <c r="L574" s="34">
        <v>100</v>
      </c>
      <c r="M574" s="34">
        <v>18</v>
      </c>
      <c r="N574" s="5" t="str">
        <v>快递费</v>
      </c>
      <c r="P574" s="34">
        <v>18</v>
      </c>
      <c r="R574" s="2">
        <f>M574*1.06</f>
      </c>
      <c r="S574" s="2">
        <f>I574+L574+R574</f>
      </c>
      <c r="T574" s="2">
        <f>I574+(L574+R574)*1.06</f>
      </c>
      <c r="U574" s="2">
        <f>(R574+L574)*0.06</f>
      </c>
      <c r="V574" s="2">
        <f>T574-U574</f>
      </c>
      <c r="W574" s="1">
        <f>I574</f>
      </c>
      <c r="X574" s="2">
        <f>(R574+L574)*1.06</f>
      </c>
      <c r="Y574" s="2">
        <f>P574</f>
      </c>
      <c r="Z574" s="5">
        <v>20</v>
      </c>
      <c r="AA574" s="2">
        <f>(L574+R574)-Y574-Z574</f>
      </c>
      <c r="AB574" s="2">
        <f>AA574/2</f>
      </c>
      <c r="AC574" s="2">
        <f>AA574/2</f>
      </c>
    </row>
    <row r="575">
      <c r="A575" s="1">
        <v>573</v>
      </c>
      <c r="B575" s="35" t="str">
        <v>赵婧</v>
      </c>
      <c r="C575" s="55" t="str">
        <v>TV1N1610478377818832896</v>
      </c>
      <c r="D575" s="5" t="str">
        <v>中国</v>
      </c>
      <c r="E575" s="5" t="str">
        <v>北京</v>
      </c>
      <c r="F575" s="35" t="str">
        <v>美国-EVUS</v>
      </c>
      <c r="G575" s="5" t="str">
        <v>商务</v>
      </c>
      <c r="H575" s="5" t="str">
        <v>已预约</v>
      </c>
      <c r="I575" s="34">
        <v>0</v>
      </c>
      <c r="K575" s="35"/>
      <c r="L575" s="34">
        <v>100</v>
      </c>
      <c r="M575" s="34">
        <v>15</v>
      </c>
      <c r="N575" s="5" t="str">
        <v>快递费</v>
      </c>
      <c r="P575" s="34">
        <v>15</v>
      </c>
      <c r="R575" s="2">
        <f>M575*1.06</f>
      </c>
      <c r="S575" s="2">
        <f>I575+L575+R575</f>
      </c>
      <c r="T575" s="2">
        <f>I575+(L575+R575)*1.06</f>
      </c>
      <c r="U575" s="2">
        <f>(R575+L575)*0.06</f>
      </c>
      <c r="V575" s="2">
        <f>T575-U575</f>
      </c>
      <c r="W575" s="1">
        <f>I575</f>
      </c>
      <c r="X575" s="2">
        <f>(R575+L575)*1.06</f>
      </c>
      <c r="Y575" s="2">
        <f>P575</f>
      </c>
      <c r="Z575" s="5">
        <v>20</v>
      </c>
      <c r="AA575" s="2">
        <f>(L575+R575)-Y575-Z575</f>
      </c>
      <c r="AB575" s="2">
        <f>AA575/2</f>
      </c>
      <c r="AC575" s="2">
        <f>AA575/2</f>
      </c>
    </row>
    <row r="576">
      <c r="A576" s="1">
        <v>574</v>
      </c>
      <c r="B576" s="35" t="str">
        <v>黄艳玲</v>
      </c>
      <c r="C576" s="55" t="str">
        <v>TV1N1610121584391270400</v>
      </c>
      <c r="D576" s="5" t="str">
        <v>中国</v>
      </c>
      <c r="E576" s="5" t="str">
        <v>北京</v>
      </c>
      <c r="F576" s="35" t="str">
        <v>美国-EVUS</v>
      </c>
      <c r="G576" s="5" t="str">
        <v>商务</v>
      </c>
      <c r="H576" s="5" t="str">
        <v>已预约</v>
      </c>
      <c r="I576" s="34">
        <v>0</v>
      </c>
      <c r="K576" s="35"/>
      <c r="L576" s="34">
        <v>100</v>
      </c>
      <c r="M576" s="34">
        <v>15</v>
      </c>
      <c r="N576" s="5" t="str">
        <v>快递费</v>
      </c>
      <c r="P576" s="34">
        <v>15</v>
      </c>
      <c r="R576" s="2">
        <f>M576*1.06</f>
      </c>
      <c r="S576" s="2">
        <f>I576+L576+R576</f>
      </c>
      <c r="T576" s="2">
        <f>I576+(L576+R576)*1.06</f>
      </c>
      <c r="U576" s="2">
        <f>(R576+L576)*0.06</f>
      </c>
      <c r="V576" s="2">
        <f>T576-U576</f>
      </c>
      <c r="W576" s="1">
        <f>I576</f>
      </c>
      <c r="X576" s="2">
        <f>(R576+L576)*1.06</f>
      </c>
      <c r="Y576" s="2">
        <f>P576</f>
      </c>
      <c r="Z576" s="5">
        <v>20</v>
      </c>
      <c r="AA576" s="2">
        <f>(L576+R576)-Y576-Z576</f>
      </c>
      <c r="AB576" s="2">
        <f>AA576/2</f>
      </c>
      <c r="AC576" s="2">
        <f>AA576/2</f>
      </c>
    </row>
    <row r="577">
      <c r="A577" s="1">
        <v>575</v>
      </c>
      <c r="B577" s="35" t="str">
        <v>任贵福</v>
      </c>
      <c r="C577" s="55" t="str">
        <v>TV1N1603665344722604032</v>
      </c>
      <c r="D577" s="5" t="str">
        <v>中国</v>
      </c>
      <c r="E577" s="5" t="str">
        <v>北京</v>
      </c>
      <c r="F577" s="35" t="str">
        <v>美国-EVUS</v>
      </c>
      <c r="G577" s="5" t="str">
        <v>商务</v>
      </c>
      <c r="H577" s="5" t="str">
        <v>已预约</v>
      </c>
      <c r="I577" s="34">
        <v>0</v>
      </c>
      <c r="K577" s="35"/>
      <c r="L577" s="34">
        <v>100</v>
      </c>
      <c r="M577" s="34">
        <v>15</v>
      </c>
      <c r="N577" s="5" t="str">
        <v>快递费</v>
      </c>
      <c r="P577" s="34">
        <v>15</v>
      </c>
      <c r="R577" s="2">
        <f>M577*1.06</f>
      </c>
      <c r="S577" s="2">
        <f>I577+L577+R577</f>
      </c>
      <c r="T577" s="2">
        <f>I577+(L577+R577)*1.06</f>
      </c>
      <c r="U577" s="2">
        <f>(R577+L577)*0.06</f>
      </c>
      <c r="V577" s="2">
        <f>T577-U577</f>
      </c>
      <c r="W577" s="1">
        <f>I577</f>
      </c>
      <c r="X577" s="2">
        <f>(R577+L577)*1.06</f>
      </c>
      <c r="Y577" s="2">
        <f>P577</f>
      </c>
      <c r="Z577" s="5">
        <v>20</v>
      </c>
      <c r="AA577" s="2">
        <f>(L577+R577)-Y577-Z577</f>
      </c>
      <c r="AB577" s="2">
        <f>AA577/2</f>
      </c>
      <c r="AC577" s="2">
        <f>AA577/2</f>
      </c>
    </row>
    <row r="578">
      <c r="A578" s="1">
        <v>576</v>
      </c>
      <c r="B578" s="35" t="str">
        <v>李嘉亮</v>
      </c>
      <c r="C578" s="55" t="str">
        <v>TV1N1614901946686562304</v>
      </c>
      <c r="D578" s="5" t="str">
        <v>中国</v>
      </c>
      <c r="E578" s="5" t="str">
        <v>北京</v>
      </c>
      <c r="F578" s="35" t="str">
        <v>美国-EVUS</v>
      </c>
      <c r="G578" s="5" t="str">
        <v>商务</v>
      </c>
      <c r="H578" s="5" t="str">
        <v>已预约</v>
      </c>
      <c r="I578" s="34">
        <v>0</v>
      </c>
      <c r="K578" s="35"/>
      <c r="L578" s="34">
        <v>100</v>
      </c>
      <c r="M578" s="34">
        <v>18</v>
      </c>
      <c r="N578" s="5" t="str">
        <v>快递费</v>
      </c>
      <c r="P578" s="34">
        <v>18</v>
      </c>
      <c r="R578" s="2">
        <f>M578*1.06</f>
      </c>
      <c r="S578" s="2">
        <f>I578+L578+R578</f>
      </c>
      <c r="T578" s="2">
        <f>I578+(L578+R578)*1.06</f>
      </c>
      <c r="U578" s="2">
        <f>(R578+L578)*0.06</f>
      </c>
      <c r="V578" s="2">
        <f>T578-U578</f>
      </c>
      <c r="W578" s="1">
        <f>I578</f>
      </c>
      <c r="X578" s="2">
        <f>(R578+L578)*1.06</f>
      </c>
      <c r="Y578" s="2">
        <f>P578</f>
      </c>
      <c r="Z578" s="5">
        <v>20</v>
      </c>
      <c r="AA578" s="2">
        <f>(L578+R578)-Y578-Z578</f>
      </c>
      <c r="AB578" s="2">
        <f>AA578/2</f>
      </c>
      <c r="AC578" s="2">
        <f>AA578/2</f>
      </c>
    </row>
    <row customHeight="true" ht="19" r="579">
      <c r="A579" s="1">
        <v>577</v>
      </c>
      <c r="B579" s="57" t="str">
        <v>陈同贺</v>
      </c>
      <c r="C579" s="72" t="str">
        <v>TV1N1608447993480278016</v>
      </c>
      <c r="D579" s="5" t="str">
        <v>中国</v>
      </c>
      <c r="E579" s="5" t="str">
        <v>北京</v>
      </c>
      <c r="F579" s="5" t="str">
        <v>新加坡</v>
      </c>
      <c r="G579" s="5" t="str">
        <v>商务</v>
      </c>
      <c r="H579" s="5" t="str">
        <v>已出签</v>
      </c>
      <c r="I579" s="34">
        <v>157.7904</v>
      </c>
      <c r="J579" s="61">
        <v>2.22</v>
      </c>
      <c r="L579" s="34">
        <v>146</v>
      </c>
      <c r="M579" s="34">
        <v>0</v>
      </c>
      <c r="N579" s="11"/>
      <c r="O579" s="11"/>
      <c r="P579" s="34">
        <v>0</v>
      </c>
      <c r="Q579" s="11"/>
      <c r="R579" s="2">
        <f>M579*1.06</f>
      </c>
      <c r="S579" s="2">
        <f>I579+L579+R579</f>
      </c>
      <c r="T579" s="2">
        <f>I579+(L579+R579)*1.06</f>
      </c>
      <c r="U579" s="2">
        <f>(R579+L579)*0.06</f>
      </c>
      <c r="V579" s="2">
        <f>T579-U579</f>
      </c>
      <c r="W579" s="1">
        <f>I579</f>
      </c>
      <c r="X579" s="2">
        <f>(R579+L579)*1.06</f>
      </c>
      <c r="Y579" s="2">
        <f>P579</f>
      </c>
      <c r="Z579" s="5">
        <v>50</v>
      </c>
      <c r="AA579" s="2">
        <f>(L579+R579)-Y579-Z579</f>
      </c>
      <c r="AB579" s="2">
        <f>AA579/2</f>
      </c>
      <c r="AC579" s="2">
        <f>AA579/2</f>
      </c>
    </row>
    <row customHeight="true" ht="19" r="580">
      <c r="A580" s="1">
        <v>578</v>
      </c>
      <c r="B580" s="55" t="str">
        <v>尹心成</v>
      </c>
      <c r="C580" s="55" t="str">
        <v>TV1N1611246808847609856</v>
      </c>
      <c r="D580" s="5" t="str">
        <v>中国</v>
      </c>
      <c r="E580" s="5" t="str">
        <v>北京</v>
      </c>
      <c r="F580" s="5" t="str">
        <v>美国</v>
      </c>
      <c r="G580" s="5" t="str">
        <v>商务</v>
      </c>
      <c r="H580" s="5" t="str">
        <v>已预约</v>
      </c>
      <c r="I580" s="34">
        <v>0</v>
      </c>
      <c r="J580" s="34"/>
      <c r="K580" s="34"/>
      <c r="L580" s="34">
        <v>300</v>
      </c>
      <c r="M580" s="34">
        <v>0</v>
      </c>
      <c r="N580" s="34"/>
      <c r="O580" s="34"/>
      <c r="P580" s="34">
        <v>0</v>
      </c>
      <c r="Q580" s="34"/>
      <c r="R580" s="2">
        <f>M580*1.06</f>
      </c>
      <c r="S580" s="2">
        <f>I580+L580+R580</f>
      </c>
      <c r="T580" s="2">
        <f>I580+(L580+R580)*1.06</f>
      </c>
      <c r="U580" s="2">
        <f>(R580+L580)*0.06</f>
      </c>
      <c r="V580" s="2">
        <f>T580-U580</f>
      </c>
      <c r="W580" s="1">
        <f>I580</f>
      </c>
      <c r="X580" s="2">
        <f>(R580+L580)*1.06</f>
      </c>
      <c r="Y580" s="2">
        <f>P580</f>
      </c>
      <c r="Z580" s="5">
        <v>60</v>
      </c>
      <c r="AA580" s="2">
        <f>(L580+R580)-Y580-Z580</f>
      </c>
      <c r="AB580" s="2">
        <f>AA580/2</f>
      </c>
      <c r="AC580" s="2">
        <f>AA580/2</f>
      </c>
    </row>
    <row customHeight="true" ht="19" r="581">
      <c r="A581" s="27" t="str">
        <v>合计</v>
      </c>
      <c r="B581" s="27"/>
      <c r="C581" s="16"/>
      <c r="D581" s="16"/>
      <c r="E581" s="16"/>
      <c r="F581" s="16"/>
      <c r="G581" s="16"/>
      <c r="H581" s="16"/>
      <c r="I581" s="16">
        <f>SUM(I3:I580)</f>
      </c>
      <c r="J581" s="16"/>
      <c r="K581" s="16"/>
      <c r="L581" s="16">
        <f>SUM(L3:L580)</f>
      </c>
      <c r="M581" s="16">
        <f>SUM(M3:M580)</f>
      </c>
      <c r="N581" s="16"/>
      <c r="O581" s="16"/>
      <c r="P581" s="16">
        <f>SUM(P3:P580)</f>
      </c>
      <c r="Q581" s="16"/>
      <c r="R581" s="16">
        <f>SUM(R3:R580)</f>
      </c>
      <c r="S581" s="16">
        <f>SUM(S3:S580)</f>
      </c>
      <c r="T581" s="16">
        <f>SUM(T3:T580)</f>
      </c>
      <c r="U581" s="16">
        <f>SUM(U3:U580)</f>
      </c>
      <c r="V581" s="16">
        <f>SUM(V3:V580)</f>
      </c>
      <c r="W581" s="16">
        <f>SUM(W3:W580)</f>
      </c>
      <c r="X581" s="16">
        <f>SUM(X3:X580)</f>
      </c>
      <c r="Y581" s="16">
        <f>SUM(Y3:Y580)</f>
      </c>
      <c r="Z581" s="47">
        <f>SUM(Z3:Z580)</f>
      </c>
      <c r="AA581" s="16">
        <f>SUM(AA3:AA580)</f>
      </c>
      <c r="AB581" s="47">
        <f>SUM(AB3:AB580)</f>
      </c>
      <c r="AC581" s="16">
        <f>SUM(AC3:AC580)</f>
      </c>
    </row>
    <row r="582">
      <c r="A582" s="10"/>
      <c r="B582" s="10" t="str">
        <v>广州</v>
      </c>
      <c r="C582" s="11"/>
      <c r="D582" s="11"/>
      <c r="E582" s="11"/>
      <c r="F582" s="11"/>
      <c r="G582" s="11"/>
      <c r="H582" s="11"/>
      <c r="I582" s="59"/>
      <c r="J582" s="11"/>
      <c r="K582" s="11"/>
      <c r="L582" s="59"/>
      <c r="M582" s="59"/>
      <c r="N582" s="11"/>
      <c r="O582" s="11"/>
      <c r="P582" s="59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</row>
    <row r="583">
      <c r="A583" s="10"/>
      <c r="B583" s="10" t="str">
        <v>黄晓晨</v>
      </c>
      <c r="C583" s="11"/>
      <c r="D583" s="11"/>
      <c r="E583" s="11"/>
      <c r="F583" s="11"/>
      <c r="G583" s="11"/>
      <c r="H583" s="11"/>
      <c r="I583" s="59"/>
      <c r="J583" s="11"/>
      <c r="K583" s="11"/>
      <c r="L583" s="59"/>
      <c r="M583" s="59"/>
      <c r="N583" s="11"/>
      <c r="O583" s="11"/>
      <c r="P583" s="59"/>
      <c r="Q583" s="11"/>
      <c r="R583" s="11"/>
      <c r="S583" s="11"/>
      <c r="T583" s="11"/>
      <c r="U583" s="11"/>
      <c r="V583" s="11"/>
      <c r="W583" s="11"/>
      <c r="X583" s="11"/>
      <c r="Y583" s="11"/>
      <c r="Z583" s="59"/>
      <c r="AA583" s="11"/>
      <c r="AB583" s="11"/>
      <c r="AC583" s="11"/>
    </row>
    <row customHeight="true" ht="22" r="584">
      <c r="A584" s="10"/>
      <c r="B584" s="35"/>
      <c r="C584" s="11"/>
      <c r="D584" s="11"/>
      <c r="E584" s="11"/>
      <c r="F584" s="11"/>
      <c r="G584" s="11"/>
      <c r="H584" s="11"/>
      <c r="I584" s="59"/>
      <c r="J584" s="11"/>
      <c r="K584" s="11"/>
      <c r="L584" s="59"/>
      <c r="M584" s="59"/>
      <c r="N584" s="11"/>
      <c r="O584" s="11"/>
      <c r="P584" s="59"/>
      <c r="Q584" s="11"/>
      <c r="R584" s="11"/>
      <c r="S584" s="11"/>
      <c r="T584" s="11"/>
      <c r="U584" s="11"/>
      <c r="V584" s="11"/>
      <c r="W584" s="11"/>
      <c r="X584" s="11"/>
      <c r="Y584" s="11"/>
      <c r="Z584" s="59"/>
      <c r="AA584" s="11"/>
      <c r="AB584" s="11"/>
      <c r="AC584" s="11"/>
    </row>
    <row r="585">
      <c r="A585" s="10"/>
      <c r="C585" s="11"/>
      <c r="D585" s="11"/>
      <c r="E585" s="11"/>
      <c r="F585" s="11"/>
      <c r="G585" s="11"/>
      <c r="H585" s="11"/>
      <c r="I585" s="59"/>
      <c r="J585" s="11"/>
      <c r="K585" s="11"/>
      <c r="L585" s="59"/>
      <c r="M585" s="59"/>
      <c r="N585" s="11"/>
      <c r="O585" s="11"/>
      <c r="P585" s="59"/>
      <c r="Q585" s="11"/>
      <c r="R585" s="11"/>
      <c r="S585" s="11"/>
      <c r="T585" s="11"/>
      <c r="U585" s="11"/>
      <c r="V585" s="11"/>
      <c r="W585" s="11"/>
      <c r="X585" s="11"/>
      <c r="Y585" s="11"/>
      <c r="Z585" s="59"/>
      <c r="AA585" s="11"/>
      <c r="AB585" s="11"/>
      <c r="AC585" s="11"/>
    </row>
    <row r="586">
      <c r="A586" s="10"/>
      <c r="C586" s="11"/>
      <c r="D586" s="11"/>
      <c r="E586" s="11"/>
      <c r="F586" s="11"/>
      <c r="G586" s="11"/>
      <c r="H586" s="11"/>
      <c r="I586" s="59"/>
      <c r="J586" s="11"/>
      <c r="K586" s="11"/>
      <c r="L586" s="59"/>
      <c r="M586" s="59"/>
      <c r="N586" s="11"/>
      <c r="O586" s="11"/>
      <c r="P586" s="59"/>
      <c r="Q586" s="11"/>
      <c r="R586" s="11"/>
      <c r="S586" s="11"/>
      <c r="T586" s="11"/>
      <c r="U586" s="11"/>
      <c r="V586" s="11"/>
      <c r="W586" s="11"/>
      <c r="X586" s="11"/>
      <c r="Y586" s="11"/>
      <c r="Z586" s="59"/>
      <c r="AA586" s="11"/>
      <c r="AB586" s="11"/>
      <c r="AC586" s="11"/>
    </row>
    <row r="587">
      <c r="A587" s="10"/>
      <c r="C587" s="11"/>
      <c r="D587" s="11"/>
      <c r="E587" s="11"/>
      <c r="F587" s="11"/>
      <c r="G587" s="11"/>
      <c r="H587" s="11"/>
      <c r="I587" s="59"/>
      <c r="J587" s="11"/>
      <c r="K587" s="11"/>
      <c r="L587" s="59"/>
      <c r="M587" s="59"/>
      <c r="N587" s="11"/>
      <c r="O587" s="11"/>
      <c r="P587" s="59"/>
      <c r="Q587" s="11"/>
      <c r="R587" s="11"/>
      <c r="S587" s="11"/>
      <c r="T587" s="11"/>
      <c r="U587" s="11"/>
      <c r="V587" s="11"/>
      <c r="W587" s="11"/>
      <c r="X587" s="11"/>
      <c r="Y587" s="11"/>
      <c r="Z587" s="59"/>
      <c r="AA587" s="11"/>
      <c r="AB587" s="11"/>
      <c r="AC587" s="11"/>
    </row>
    <row r="588">
      <c r="A588" s="10"/>
      <c r="C588" s="11"/>
      <c r="D588" s="11"/>
      <c r="E588" s="11"/>
      <c r="F588" s="11"/>
      <c r="G588" s="11"/>
      <c r="H588" s="11"/>
      <c r="I588" s="59"/>
      <c r="J588" s="11"/>
      <c r="K588" s="11"/>
      <c r="L588" s="59"/>
      <c r="M588" s="59"/>
      <c r="N588" s="11"/>
      <c r="O588" s="11"/>
      <c r="P588" s="59"/>
      <c r="Q588" s="11"/>
      <c r="R588" s="11"/>
      <c r="S588" s="11"/>
      <c r="T588" s="11"/>
      <c r="U588" s="11"/>
      <c r="V588" s="11"/>
      <c r="W588" s="11"/>
      <c r="X588" s="11"/>
      <c r="Y588" s="11"/>
      <c r="Z588" s="59"/>
      <c r="AA588" s="11"/>
      <c r="AB588" s="11"/>
      <c r="AC588" s="11"/>
    </row>
    <row r="589">
      <c r="A589" s="10"/>
      <c r="C589" s="11"/>
      <c r="D589" s="11"/>
      <c r="E589" s="11"/>
      <c r="F589" s="11"/>
      <c r="G589" s="11"/>
      <c r="H589" s="11"/>
      <c r="I589" s="59"/>
      <c r="J589" s="11"/>
      <c r="K589" s="11"/>
      <c r="L589" s="59"/>
      <c r="M589" s="59"/>
      <c r="N589" s="11"/>
      <c r="O589" s="11"/>
      <c r="P589" s="59"/>
      <c r="Q589" s="11"/>
      <c r="R589" s="11"/>
      <c r="S589" s="11"/>
      <c r="T589" s="11"/>
      <c r="U589" s="11"/>
      <c r="V589" s="11"/>
      <c r="W589" s="11"/>
      <c r="X589" s="11"/>
      <c r="Y589" s="11"/>
      <c r="Z589" s="59"/>
      <c r="AA589" s="11"/>
      <c r="AB589" s="11"/>
      <c r="AC589" s="11"/>
    </row>
    <row r="590">
      <c r="A590" s="10"/>
      <c r="C590" s="11"/>
      <c r="D590" s="11"/>
      <c r="E590" s="11"/>
      <c r="F590" s="11"/>
      <c r="G590" s="11"/>
      <c r="H590" s="11"/>
      <c r="I590" s="59"/>
      <c r="J590" s="11"/>
      <c r="K590" s="11"/>
      <c r="L590" s="59"/>
      <c r="M590" s="59"/>
      <c r="N590" s="11"/>
      <c r="O590" s="11"/>
      <c r="P590" s="59"/>
      <c r="Q590" s="11"/>
      <c r="R590" s="11"/>
      <c r="S590" s="11"/>
      <c r="T590" s="11"/>
      <c r="U590" s="11"/>
      <c r="V590" s="11"/>
      <c r="W590" s="11"/>
      <c r="X590" s="11"/>
      <c r="Y590" s="11"/>
      <c r="Z590" s="59"/>
      <c r="AA590" s="11"/>
      <c r="AB590" s="11"/>
      <c r="AC590" s="11"/>
    </row>
    <row r="591">
      <c r="A591" s="10"/>
      <c r="C591" s="11"/>
      <c r="D591" s="11"/>
      <c r="E591" s="11"/>
      <c r="F591" s="11"/>
      <c r="G591" s="11"/>
      <c r="H591" s="11"/>
      <c r="I591" s="59"/>
      <c r="J591" s="11"/>
      <c r="K591" s="11"/>
      <c r="L591" s="59"/>
      <c r="M591" s="59"/>
      <c r="N591" s="11"/>
      <c r="O591" s="11"/>
      <c r="P591" s="59"/>
      <c r="Q591" s="11"/>
      <c r="R591" s="11"/>
      <c r="S591" s="11"/>
      <c r="T591" s="11"/>
      <c r="U591" s="11"/>
      <c r="V591" s="11"/>
      <c r="W591" s="11"/>
      <c r="X591" s="11"/>
      <c r="Y591" s="11"/>
      <c r="Z591" s="59"/>
      <c r="AA591" s="11"/>
      <c r="AB591" s="11"/>
      <c r="AC591" s="11"/>
    </row>
    <row r="592">
      <c r="A592" s="10"/>
      <c r="C592" s="11"/>
      <c r="D592" s="11"/>
      <c r="E592" s="11"/>
      <c r="F592" s="11"/>
      <c r="G592" s="11"/>
      <c r="H592" s="11"/>
      <c r="I592" s="59"/>
      <c r="J592" s="11"/>
      <c r="K592" s="11"/>
      <c r="L592" s="59"/>
      <c r="M592" s="59"/>
      <c r="N592" s="11"/>
      <c r="O592" s="11"/>
      <c r="P592" s="59"/>
      <c r="Q592" s="11"/>
      <c r="R592" s="11"/>
      <c r="S592" s="11"/>
      <c r="T592" s="11"/>
      <c r="U592" s="11"/>
      <c r="V592" s="11"/>
      <c r="W592" s="11"/>
      <c r="X592" s="11"/>
      <c r="Y592" s="11"/>
      <c r="Z592" s="59"/>
      <c r="AA592" s="11"/>
      <c r="AB592" s="11"/>
      <c r="AC592" s="11"/>
    </row>
    <row r="593">
      <c r="A593" s="10"/>
      <c r="B593" s="35" t="str">
        <v>尹心成</v>
      </c>
      <c r="C593" t="str">
        <v>TV1N1611246808847609856</v>
      </c>
      <c r="D593" s="11" t="str">
        <v>中</v>
      </c>
      <c r="E593" s="11"/>
      <c r="F593" s="11"/>
      <c r="G593" s="11"/>
      <c r="H593" s="11"/>
      <c r="I593" s="59"/>
      <c r="J593" s="11"/>
      <c r="K593" s="11"/>
      <c r="L593" s="59"/>
      <c r="M593" s="59"/>
      <c r="N593" s="11"/>
      <c r="O593" s="11"/>
      <c r="P593" s="59"/>
      <c r="Q593" s="11"/>
      <c r="R593" s="11"/>
      <c r="S593" s="11"/>
      <c r="T593" s="11"/>
      <c r="U593" s="11"/>
      <c r="V593" s="11"/>
      <c r="W593" s="11"/>
      <c r="X593" s="11"/>
      <c r="Y593" s="11"/>
      <c r="Z593" s="59"/>
      <c r="AA593" s="11"/>
      <c r="AB593" s="11"/>
      <c r="AC593" s="11"/>
    </row>
    <row r="594">
      <c r="A594" s="10"/>
      <c r="B594" s="10"/>
      <c r="C594" s="11"/>
      <c r="D594" s="11"/>
      <c r="E594" s="11"/>
      <c r="F594" s="11"/>
      <c r="G594" s="11"/>
      <c r="H594" s="11"/>
      <c r="I594" s="59"/>
      <c r="J594" s="11"/>
      <c r="K594" s="11"/>
      <c r="L594" s="59"/>
      <c r="M594" s="59"/>
      <c r="N594" s="11"/>
      <c r="O594" s="11"/>
      <c r="P594" s="59"/>
      <c r="Q594" s="11"/>
      <c r="R594" s="11"/>
      <c r="S594" s="11"/>
      <c r="T594" s="11"/>
      <c r="U594" s="11"/>
      <c r="V594" s="11"/>
      <c r="W594" s="11"/>
      <c r="X594" s="11"/>
      <c r="Y594" s="11"/>
      <c r="Z594" s="59"/>
      <c r="AA594" s="11"/>
      <c r="AB594" s="11"/>
      <c r="AC594" s="11"/>
    </row>
    <row r="595">
      <c r="A595" s="10"/>
      <c r="B595" s="10"/>
      <c r="C595" s="11"/>
      <c r="D595" s="11"/>
      <c r="E595" s="11"/>
      <c r="F595" s="11"/>
      <c r="G595" s="11"/>
      <c r="H595" s="11"/>
      <c r="I595" s="59"/>
      <c r="J595" s="11"/>
      <c r="K595" s="11"/>
      <c r="L595" s="59"/>
      <c r="M595" s="59"/>
      <c r="N595" s="11"/>
      <c r="O595" s="11"/>
      <c r="P595" s="59"/>
      <c r="Q595" s="11"/>
      <c r="R595" s="11"/>
      <c r="S595" s="11"/>
      <c r="T595" s="11"/>
      <c r="U595" s="11"/>
      <c r="V595" s="11"/>
      <c r="W595" s="11"/>
      <c r="X595" s="11"/>
      <c r="Y595" s="11"/>
      <c r="Z595" s="59"/>
      <c r="AA595" s="11"/>
      <c r="AB595" s="11"/>
      <c r="AC595" s="11"/>
    </row>
    <row r="596">
      <c r="A596" s="10"/>
      <c r="B596" s="10"/>
      <c r="C596" s="11"/>
      <c r="D596" s="11"/>
      <c r="E596" s="11"/>
      <c r="F596" s="11"/>
      <c r="G596" s="11"/>
      <c r="H596" s="11"/>
      <c r="I596" s="59"/>
      <c r="J596" s="11"/>
      <c r="K596" s="11" t="str" xml:space="preserve">
        <v>                                                                                                                                                                           </v>
      </c>
      <c r="L596" s="59"/>
      <c r="M596" s="59"/>
      <c r="N596" s="11"/>
      <c r="O596" s="11"/>
      <c r="P596" s="59"/>
      <c r="Q596" s="11"/>
      <c r="R596" s="11"/>
      <c r="S596" s="11"/>
      <c r="T596" s="11"/>
      <c r="U596" s="11"/>
      <c r="V596" s="11"/>
      <c r="W596" s="11"/>
      <c r="X596" s="11"/>
      <c r="Y596" s="11"/>
      <c r="Z596" s="59"/>
      <c r="AA596" s="11"/>
      <c r="AB596" s="11"/>
      <c r="AC596" s="11"/>
    </row>
    <row r="597">
      <c r="A597" s="10"/>
      <c r="B597" s="10"/>
      <c r="C597" s="11"/>
      <c r="D597" s="11"/>
      <c r="E597" s="11"/>
      <c r="F597" s="11"/>
      <c r="G597" s="11"/>
      <c r="H597" s="11"/>
      <c r="I597" s="59"/>
      <c r="J597" s="11"/>
      <c r="K597" s="11"/>
      <c r="L597" s="59"/>
      <c r="M597" s="59"/>
      <c r="N597" s="11" t="str" xml:space="preserve">
        <v>                                                                                                                                                                                                           </v>
      </c>
      <c r="O597" s="11"/>
      <c r="P597" s="59"/>
      <c r="Q597" s="11"/>
      <c r="R597" s="11"/>
      <c r="S597" s="11"/>
      <c r="T597" s="11"/>
      <c r="U597" s="11"/>
      <c r="V597" s="11"/>
      <c r="W597" s="11"/>
      <c r="X597" s="11"/>
      <c r="Y597" s="11"/>
      <c r="Z597" s="59"/>
      <c r="AA597" s="11"/>
      <c r="AB597" s="11"/>
      <c r="AC597" s="11"/>
    </row>
    <row r="598">
      <c r="A598" s="10"/>
      <c r="B598" s="10"/>
      <c r="C598" s="11"/>
      <c r="D598" s="11"/>
      <c r="E598" s="11"/>
      <c r="F598" s="11"/>
      <c r="G598" s="11"/>
      <c r="H598" s="11"/>
      <c r="I598" s="59"/>
      <c r="J598" s="11"/>
      <c r="K598" s="11"/>
      <c r="L598" s="59"/>
      <c r="M598" s="59"/>
      <c r="N598" s="11"/>
      <c r="O598" s="11"/>
      <c r="P598" s="59"/>
      <c r="Q598" s="11"/>
      <c r="R598" s="11"/>
      <c r="S598" s="11"/>
      <c r="T598" s="11"/>
      <c r="U598" s="11"/>
      <c r="V598" s="11"/>
      <c r="W598" s="11"/>
      <c r="X598" s="11"/>
      <c r="Y598" s="11"/>
      <c r="Z598" s="59"/>
      <c r="AA598" s="11"/>
      <c r="AB598" s="11"/>
      <c r="AC598" s="11"/>
    </row>
    <row r="599">
      <c r="A599" s="10"/>
      <c r="B599" s="10"/>
      <c r="C599" s="11"/>
      <c r="D599" s="11"/>
      <c r="E599" s="11"/>
      <c r="F599" s="11"/>
      <c r="G599" s="11"/>
      <c r="H599" s="11"/>
      <c r="I599" s="59"/>
      <c r="J599" s="11"/>
      <c r="K599" s="11"/>
      <c r="L599" s="59"/>
      <c r="M599" s="59" t="str" xml:space="preserve">
        <v>                                                                                                                             </v>
      </c>
      <c r="N599" s="11"/>
      <c r="O599" s="11"/>
      <c r="P599" s="59"/>
      <c r="Q599" s="11"/>
      <c r="R599" s="11"/>
      <c r="S599" s="11"/>
      <c r="T599" s="11"/>
      <c r="U599" s="11"/>
      <c r="V599" s="11"/>
      <c r="W599" s="11"/>
      <c r="X599" s="11"/>
      <c r="Y599" s="11"/>
      <c r="Z599" s="59"/>
      <c r="AA599" s="11"/>
      <c r="AB599" s="11"/>
      <c r="AC599" s="11"/>
    </row>
    <row r="600">
      <c r="A600" s="10"/>
      <c r="B600" s="10"/>
      <c r="C600" s="11"/>
      <c r="D600" s="11"/>
      <c r="E600" s="11"/>
      <c r="F600" s="11"/>
      <c r="G600" s="11"/>
      <c r="H600" s="11"/>
      <c r="I600" s="59"/>
      <c r="J600" s="11"/>
      <c r="K600" s="11"/>
      <c r="L600" s="59"/>
      <c r="M600" s="59"/>
      <c r="N600" s="11"/>
      <c r="O600" s="11"/>
      <c r="P600" s="59"/>
      <c r="Q600" s="11"/>
      <c r="R600" s="11"/>
      <c r="S600" s="11"/>
      <c r="T600" s="11"/>
      <c r="U600" s="11"/>
      <c r="V600" s="11"/>
      <c r="W600" s="11"/>
      <c r="X600" s="11"/>
      <c r="Y600" s="11"/>
      <c r="Z600" s="59"/>
      <c r="AA600" s="11"/>
      <c r="AB600" s="11"/>
      <c r="AC600" s="11"/>
    </row>
    <row r="601">
      <c r="A601" s="10"/>
      <c r="B601" s="10"/>
      <c r="C601" s="11"/>
      <c r="D601" s="11"/>
      <c r="E601" s="11"/>
      <c r="F601" s="11"/>
      <c r="G601" s="11"/>
      <c r="H601" s="11"/>
      <c r="I601" s="59"/>
      <c r="J601" s="11"/>
      <c r="K601" s="11"/>
      <c r="L601" s="59"/>
      <c r="M601" s="59"/>
      <c r="N601" s="11"/>
      <c r="O601" s="11"/>
      <c r="P601" s="59"/>
      <c r="Q601" s="11"/>
      <c r="R601" s="11"/>
      <c r="S601" s="11"/>
      <c r="T601" s="11"/>
      <c r="U601" s="11"/>
      <c r="V601" s="11"/>
      <c r="W601" s="11"/>
      <c r="X601" s="11"/>
      <c r="Y601" s="11"/>
      <c r="Z601" s="59"/>
      <c r="AA601" s="11"/>
      <c r="AB601" s="11"/>
      <c r="AC601" s="11"/>
    </row>
    <row r="602">
      <c r="A602" s="10"/>
      <c r="B602" s="10"/>
      <c r="C602" s="11"/>
      <c r="D602" s="11"/>
      <c r="E602" s="11"/>
      <c r="F602" s="11"/>
      <c r="G602" s="11"/>
      <c r="H602" s="11"/>
      <c r="I602" s="59"/>
      <c r="J602" s="11"/>
      <c r="K602" s="11"/>
      <c r="L602" s="59"/>
      <c r="M602" s="59"/>
      <c r="N602" s="11"/>
      <c r="O602" s="11"/>
      <c r="P602" s="59"/>
      <c r="Q602" s="11"/>
      <c r="R602" s="11"/>
      <c r="S602" s="11"/>
      <c r="T602" s="11"/>
      <c r="U602" s="11"/>
      <c r="V602" s="11"/>
      <c r="W602" s="11"/>
      <c r="X602" s="11"/>
      <c r="Y602" s="11"/>
      <c r="Z602" s="59"/>
      <c r="AA602" s="11"/>
      <c r="AB602" s="11"/>
      <c r="AC602" s="11"/>
    </row>
    <row r="603">
      <c r="A603" s="10"/>
      <c r="B603" s="10"/>
      <c r="C603" s="11"/>
      <c r="D603" s="11"/>
      <c r="E603" s="11"/>
      <c r="F603" s="11"/>
      <c r="G603" s="11"/>
      <c r="H603" s="11"/>
      <c r="I603" s="59"/>
      <c r="J603" s="11"/>
      <c r="K603" s="11"/>
      <c r="L603" s="59"/>
      <c r="M603" s="59"/>
      <c r="N603" s="11"/>
      <c r="O603" s="11"/>
      <c r="P603" s="59"/>
      <c r="Q603" s="11"/>
      <c r="R603" s="11"/>
      <c r="S603" s="11"/>
      <c r="T603" s="11"/>
      <c r="U603" s="11"/>
      <c r="V603" s="11"/>
      <c r="W603" s="11"/>
      <c r="X603" s="11"/>
      <c r="Y603" s="11"/>
      <c r="Z603" s="59"/>
      <c r="AA603" s="11"/>
      <c r="AB603" s="11"/>
      <c r="AC603" s="11"/>
    </row>
    <row r="604">
      <c r="A604" s="10"/>
      <c r="B604" s="10"/>
      <c r="C604" s="11"/>
      <c r="D604" s="11"/>
      <c r="E604" s="11"/>
      <c r="F604" s="11"/>
      <c r="G604" s="11"/>
      <c r="H604" s="11"/>
      <c r="I604" s="59"/>
      <c r="J604" s="11"/>
      <c r="K604" s="11"/>
      <c r="L604" s="59"/>
      <c r="M604" s="59"/>
      <c r="N604" s="11"/>
      <c r="O604" s="11"/>
      <c r="P604" s="59"/>
      <c r="Q604" s="11"/>
      <c r="R604" s="11"/>
      <c r="S604" s="11"/>
      <c r="T604" s="11"/>
      <c r="U604" s="11"/>
      <c r="V604" s="11"/>
      <c r="W604" s="11"/>
      <c r="X604" s="11"/>
      <c r="Y604" s="11"/>
      <c r="Z604" s="59"/>
      <c r="AA604" s="11"/>
      <c r="AB604" s="11"/>
      <c r="AC604" s="11"/>
    </row>
    <row r="605">
      <c r="A605" s="10"/>
      <c r="B605" s="10"/>
      <c r="C605" s="11"/>
      <c r="D605" s="11"/>
      <c r="E605" s="11"/>
      <c r="F605" s="11"/>
      <c r="G605" s="11"/>
      <c r="H605" s="11"/>
      <c r="I605" s="59"/>
      <c r="J605" s="11"/>
      <c r="K605" s="11"/>
      <c r="L605" s="59"/>
      <c r="M605" s="59"/>
      <c r="N605" s="11"/>
      <c r="O605" s="11"/>
      <c r="P605" s="59"/>
      <c r="Q605" s="11"/>
      <c r="R605" s="11"/>
      <c r="S605" s="11"/>
      <c r="T605" s="11"/>
      <c r="U605" s="11"/>
      <c r="V605" s="11"/>
      <c r="W605" s="11"/>
      <c r="X605" s="11"/>
      <c r="Y605" s="11"/>
      <c r="Z605" s="59"/>
      <c r="AA605" s="11"/>
      <c r="AB605" s="11"/>
      <c r="AC605" s="11"/>
    </row>
    <row r="606">
      <c r="A606" s="10"/>
      <c r="B606" s="10"/>
      <c r="C606" s="11"/>
      <c r="D606" s="11"/>
      <c r="E606" s="11"/>
      <c r="F606" s="11"/>
      <c r="G606" s="11"/>
      <c r="H606" s="11"/>
      <c r="I606" s="59"/>
      <c r="J606" s="11"/>
      <c r="K606" s="11"/>
      <c r="L606" s="59"/>
      <c r="M606" s="59"/>
      <c r="N606" s="11"/>
      <c r="O606" s="11"/>
      <c r="P606" s="59"/>
      <c r="Q606" s="11"/>
      <c r="R606" s="11"/>
      <c r="S606" s="11"/>
      <c r="T606" s="11"/>
      <c r="U606" s="11"/>
      <c r="V606" s="11"/>
      <c r="W606" s="11"/>
      <c r="X606" s="11"/>
      <c r="Y606" s="11"/>
      <c r="Z606" s="59"/>
      <c r="AA606" s="11"/>
      <c r="AB606" s="11"/>
      <c r="AC606" s="11"/>
    </row>
    <row r="607">
      <c r="A607" s="10"/>
      <c r="B607" s="10"/>
      <c r="C607" s="11"/>
      <c r="D607" s="11"/>
      <c r="E607" s="11"/>
      <c r="F607" s="11"/>
      <c r="G607" s="11"/>
      <c r="H607" s="11"/>
      <c r="I607" s="59"/>
      <c r="J607" s="11"/>
      <c r="K607" s="11"/>
      <c r="L607" s="59"/>
      <c r="M607" s="59"/>
      <c r="N607" s="11"/>
      <c r="O607" s="11"/>
      <c r="P607" s="59"/>
      <c r="Q607" s="11"/>
      <c r="R607" s="11"/>
      <c r="S607" s="11"/>
      <c r="T607" s="11"/>
      <c r="U607" s="11"/>
      <c r="V607" s="11"/>
      <c r="W607" s="11"/>
      <c r="X607" s="11"/>
      <c r="Y607" s="11"/>
      <c r="Z607" s="59"/>
      <c r="AA607" s="11"/>
      <c r="AB607" s="11"/>
      <c r="AC607" s="11"/>
    </row>
    <row r="608">
      <c r="A608" s="10"/>
      <c r="B608" s="10"/>
      <c r="C608" s="11"/>
      <c r="D608" s="11"/>
      <c r="E608" s="11"/>
      <c r="F608" s="11"/>
      <c r="G608" s="11"/>
      <c r="H608" s="11"/>
      <c r="I608" s="59"/>
      <c r="J608" s="11"/>
      <c r="K608" s="11"/>
      <c r="L608" s="59"/>
      <c r="M608" s="59"/>
      <c r="N608" s="11"/>
      <c r="O608" s="11"/>
      <c r="P608" s="59"/>
      <c r="Q608" s="11"/>
      <c r="R608" s="11"/>
      <c r="S608" s="11"/>
      <c r="T608" s="11"/>
      <c r="U608" s="11"/>
      <c r="V608" s="11"/>
      <c r="W608" s="11"/>
      <c r="X608" s="11"/>
      <c r="Y608" s="11"/>
      <c r="Z608" s="59"/>
      <c r="AA608" s="11"/>
      <c r="AB608" s="11"/>
      <c r="AC608" s="11"/>
    </row>
    <row r="609">
      <c r="A609" s="10"/>
      <c r="B609" s="10"/>
      <c r="C609" s="11"/>
      <c r="D609" s="11"/>
      <c r="E609" s="11"/>
      <c r="F609" s="11"/>
      <c r="G609" s="11"/>
      <c r="H609" s="11"/>
      <c r="I609" s="59"/>
      <c r="J609" s="11"/>
      <c r="K609" s="11"/>
      <c r="L609" s="59"/>
      <c r="M609" s="59"/>
      <c r="N609" s="11"/>
      <c r="O609" s="11"/>
      <c r="P609" s="59"/>
      <c r="Q609" s="11"/>
      <c r="R609" s="11"/>
      <c r="S609" s="11"/>
      <c r="T609" s="11"/>
      <c r="U609" s="11"/>
      <c r="V609" s="11"/>
      <c r="W609" s="11"/>
      <c r="X609" s="11"/>
      <c r="Y609" s="11"/>
      <c r="Z609" s="59"/>
      <c r="AA609" s="11"/>
      <c r="AB609" s="11"/>
      <c r="AC609" s="11"/>
    </row>
    <row r="610">
      <c r="A610" s="10"/>
      <c r="B610" s="10"/>
      <c r="C610" s="11"/>
      <c r="D610" s="11"/>
      <c r="E610" s="11"/>
      <c r="F610" s="11"/>
      <c r="G610" s="11"/>
      <c r="H610" s="11"/>
      <c r="I610" s="59"/>
      <c r="J610" s="11"/>
      <c r="K610" s="11"/>
      <c r="L610" s="59"/>
      <c r="M610" s="59"/>
      <c r="N610" s="11"/>
      <c r="O610" s="11"/>
      <c r="P610" s="59"/>
      <c r="Q610" s="11"/>
      <c r="R610" s="11"/>
      <c r="S610" s="11"/>
      <c r="T610" s="11"/>
      <c r="U610" s="11"/>
      <c r="V610" s="11"/>
      <c r="W610" s="11"/>
      <c r="X610" s="11"/>
      <c r="Y610" s="11"/>
      <c r="Z610" s="59"/>
      <c r="AA610" s="11"/>
      <c r="AB610" s="11"/>
      <c r="AC610" s="11"/>
    </row>
    <row r="611">
      <c r="A611" s="10"/>
      <c r="B611" s="10"/>
      <c r="C611" s="11"/>
      <c r="D611" s="11"/>
      <c r="E611" s="11"/>
      <c r="F611" s="11"/>
      <c r="G611" s="11"/>
      <c r="H611" s="11"/>
      <c r="I611" s="59"/>
      <c r="J611" s="11"/>
      <c r="K611" s="11"/>
      <c r="L611" s="59"/>
      <c r="M611" s="59"/>
      <c r="N611" s="11"/>
      <c r="O611" s="11"/>
      <c r="P611" s="59"/>
      <c r="Q611" s="11"/>
      <c r="R611" s="11"/>
      <c r="S611" s="11"/>
      <c r="T611" s="11"/>
      <c r="U611" s="11"/>
      <c r="V611" s="11"/>
      <c r="W611" s="11"/>
      <c r="X611" s="11"/>
      <c r="Y611" s="11"/>
      <c r="Z611" s="59"/>
      <c r="AA611" s="11"/>
      <c r="AB611" s="11"/>
      <c r="AC611" s="11"/>
    </row>
    <row r="612">
      <c r="A612" s="10"/>
      <c r="B612" s="10"/>
      <c r="C612" s="11"/>
      <c r="D612" s="11"/>
      <c r="E612" s="11"/>
      <c r="F612" s="11"/>
      <c r="G612" s="11"/>
      <c r="H612" s="11"/>
      <c r="I612" s="59"/>
      <c r="J612" s="11"/>
      <c r="K612" s="11"/>
      <c r="L612" s="59"/>
      <c r="M612" s="59"/>
      <c r="N612" s="11"/>
      <c r="O612" s="11"/>
      <c r="P612" s="59"/>
      <c r="Q612" s="11"/>
      <c r="R612" s="11"/>
      <c r="S612" s="11"/>
      <c r="T612" s="11"/>
      <c r="U612" s="11"/>
      <c r="V612" s="11"/>
      <c r="W612" s="11"/>
      <c r="X612" s="11"/>
      <c r="Y612" s="11"/>
      <c r="Z612" s="59"/>
      <c r="AA612" s="11"/>
      <c r="AB612" s="11"/>
      <c r="AC612" s="11"/>
    </row>
    <row r="613">
      <c r="A613" s="10"/>
      <c r="B613" s="10"/>
      <c r="C613" s="11"/>
      <c r="D613" s="11"/>
      <c r="E613" s="11"/>
      <c r="F613" s="11"/>
      <c r="G613" s="11"/>
      <c r="H613" s="11"/>
      <c r="I613" s="59"/>
      <c r="J613" s="11"/>
      <c r="K613" s="11"/>
      <c r="L613" s="59"/>
      <c r="M613" s="59"/>
      <c r="N613" s="11"/>
      <c r="O613" s="11"/>
      <c r="P613" s="59"/>
      <c r="Q613" s="11"/>
      <c r="R613" s="11"/>
      <c r="S613" s="11"/>
      <c r="T613" s="11"/>
      <c r="U613" s="11"/>
      <c r="V613" s="11"/>
      <c r="W613" s="11"/>
      <c r="X613" s="11"/>
      <c r="Y613" s="11"/>
      <c r="Z613" s="59"/>
      <c r="AA613" s="11"/>
      <c r="AB613" s="11"/>
      <c r="AC613" s="11"/>
    </row>
    <row r="614">
      <c r="A614" s="10"/>
      <c r="B614" s="10"/>
      <c r="C614" s="11"/>
      <c r="D614" s="11"/>
      <c r="E614" s="11"/>
      <c r="F614" s="11"/>
      <c r="G614" s="11"/>
      <c r="H614" s="11"/>
      <c r="I614" s="59"/>
      <c r="J614" s="11"/>
      <c r="K614" s="11"/>
      <c r="L614" s="59"/>
      <c r="M614" s="59"/>
      <c r="N614" s="11"/>
      <c r="O614" s="11"/>
      <c r="P614" s="59"/>
      <c r="Q614" s="11"/>
      <c r="R614" s="11"/>
      <c r="S614" s="11"/>
      <c r="T614" s="11"/>
      <c r="U614" s="11"/>
      <c r="V614" s="11"/>
      <c r="W614" s="11"/>
      <c r="X614" s="11"/>
      <c r="Y614" s="11"/>
      <c r="Z614" s="59"/>
      <c r="AA614" s="11"/>
      <c r="AB614" s="11"/>
      <c r="AC614" s="11"/>
    </row>
    <row r="615">
      <c r="A615" s="10"/>
      <c r="B615" s="10"/>
      <c r="C615" s="11"/>
      <c r="D615" s="11"/>
      <c r="E615" s="11"/>
      <c r="F615" s="11"/>
      <c r="G615" s="11"/>
      <c r="H615" s="11"/>
      <c r="I615" s="59"/>
      <c r="J615" s="11"/>
      <c r="K615" s="11"/>
      <c r="L615" s="59"/>
      <c r="M615" s="59"/>
      <c r="N615" s="11"/>
      <c r="O615" s="11"/>
      <c r="P615" s="59"/>
      <c r="Q615" s="11"/>
      <c r="R615" s="11"/>
      <c r="S615" s="11"/>
      <c r="T615" s="11"/>
      <c r="U615" s="11"/>
      <c r="V615" s="11"/>
      <c r="W615" s="11"/>
      <c r="X615" s="11"/>
      <c r="Y615" s="11"/>
      <c r="Z615" s="59"/>
      <c r="AA615" s="11"/>
      <c r="AB615" s="11"/>
      <c r="AC615" s="11"/>
    </row>
    <row r="616">
      <c r="A616" s="10"/>
      <c r="B616" s="10"/>
      <c r="C616" s="11"/>
      <c r="D616" s="11"/>
      <c r="E616" s="11"/>
      <c r="F616" s="11"/>
      <c r="G616" s="11"/>
      <c r="H616" s="11"/>
      <c r="I616" s="59"/>
      <c r="J616" s="11"/>
      <c r="K616" s="11"/>
      <c r="L616" s="59"/>
      <c r="M616" s="59"/>
      <c r="N616" s="11"/>
      <c r="O616" s="11"/>
      <c r="P616" s="59"/>
      <c r="Q616" s="11"/>
      <c r="R616" s="11"/>
      <c r="S616" s="11"/>
      <c r="T616" s="11"/>
      <c r="U616" s="11"/>
      <c r="V616" s="11"/>
      <c r="W616" s="11"/>
      <c r="X616" s="11"/>
      <c r="Y616" s="11"/>
      <c r="Z616" s="59"/>
      <c r="AA616" s="11"/>
      <c r="AB616" s="11"/>
      <c r="AC616" s="11"/>
    </row>
    <row r="617">
      <c r="A617" s="10"/>
      <c r="B617" s="10"/>
      <c r="C617" s="11"/>
      <c r="D617" s="11"/>
      <c r="E617" s="11"/>
      <c r="F617" s="11"/>
      <c r="G617" s="11"/>
      <c r="H617" s="11"/>
      <c r="I617" s="59"/>
      <c r="J617" s="11"/>
      <c r="K617" s="11"/>
      <c r="L617" s="59"/>
      <c r="M617" s="59"/>
      <c r="N617" s="11"/>
      <c r="O617" s="11"/>
      <c r="P617" s="59"/>
      <c r="Q617" s="11"/>
      <c r="R617" s="11"/>
      <c r="S617" s="11"/>
      <c r="T617" s="11"/>
      <c r="U617" s="11"/>
      <c r="V617" s="11"/>
      <c r="W617" s="11"/>
      <c r="X617" s="11"/>
      <c r="Y617" s="11"/>
      <c r="Z617" s="59"/>
      <c r="AA617" s="11"/>
      <c r="AB617" s="11"/>
      <c r="AC617" s="11"/>
    </row>
    <row r="618">
      <c r="A618" s="10"/>
      <c r="B618" s="10"/>
      <c r="C618" s="11"/>
      <c r="D618" s="11"/>
      <c r="E618" s="11"/>
      <c r="F618" s="11"/>
      <c r="G618" s="11"/>
      <c r="H618" s="11"/>
      <c r="I618" s="59"/>
      <c r="J618" s="11"/>
      <c r="K618" s="11"/>
      <c r="L618" s="59"/>
      <c r="M618" s="59"/>
      <c r="N618" s="11"/>
      <c r="O618" s="11"/>
      <c r="P618" s="59"/>
      <c r="Q618" s="11"/>
      <c r="R618" s="11"/>
      <c r="S618" s="11"/>
      <c r="T618" s="11"/>
      <c r="U618" s="11"/>
      <c r="V618" s="11"/>
      <c r="W618" s="11"/>
      <c r="X618" s="11"/>
      <c r="Y618" s="11"/>
      <c r="Z618" s="59"/>
      <c r="AA618" s="11"/>
      <c r="AB618" s="11"/>
      <c r="AC618" s="11"/>
    </row>
    <row r="619">
      <c r="A619" s="10"/>
      <c r="B619" s="10"/>
      <c r="C619" s="11"/>
      <c r="D619" s="11"/>
      <c r="E619" s="11"/>
      <c r="F619" s="11"/>
      <c r="G619" s="11"/>
      <c r="H619" s="11"/>
      <c r="I619" s="59"/>
      <c r="J619" s="11"/>
      <c r="K619" s="11"/>
      <c r="L619" s="59"/>
      <c r="M619" s="59"/>
      <c r="N619" s="11"/>
      <c r="O619" s="11"/>
      <c r="P619" s="59"/>
      <c r="Q619" s="11"/>
      <c r="R619" s="11"/>
      <c r="S619" s="11"/>
      <c r="T619" s="11"/>
      <c r="U619" s="11"/>
      <c r="V619" s="11"/>
      <c r="W619" s="11"/>
      <c r="X619" s="11"/>
      <c r="Y619" s="11"/>
      <c r="Z619" s="59"/>
      <c r="AA619" s="11"/>
      <c r="AB619" s="11"/>
      <c r="AC619" s="11"/>
    </row>
    <row r="620">
      <c r="A620" s="10"/>
      <c r="B620" s="10"/>
      <c r="C620" s="11"/>
      <c r="D620" s="11"/>
      <c r="E620" s="11"/>
      <c r="F620" s="11"/>
      <c r="G620" s="11"/>
      <c r="H620" s="11"/>
      <c r="I620" s="59"/>
      <c r="J620" s="11"/>
      <c r="K620" s="11"/>
      <c r="L620" s="59"/>
      <c r="M620" s="59"/>
      <c r="N620" s="11"/>
      <c r="O620" s="11"/>
      <c r="P620" s="59"/>
      <c r="Q620" s="11"/>
      <c r="R620" s="11"/>
      <c r="S620" s="11"/>
      <c r="T620" s="11"/>
      <c r="U620" s="11"/>
      <c r="V620" s="11"/>
      <c r="W620" s="11"/>
      <c r="X620" s="11"/>
      <c r="Y620" s="11"/>
      <c r="Z620" s="59"/>
      <c r="AA620" s="11"/>
      <c r="AB620" s="11"/>
      <c r="AC620" s="11"/>
    </row>
    <row r="621">
      <c r="A621" s="10"/>
      <c r="B621" s="10"/>
      <c r="C621" s="11"/>
      <c r="D621" s="11"/>
      <c r="E621" s="11"/>
      <c r="F621" s="11"/>
      <c r="G621" s="11"/>
      <c r="H621" s="11"/>
      <c r="I621" s="59"/>
      <c r="J621" s="11"/>
      <c r="K621" s="11"/>
      <c r="L621" s="59"/>
      <c r="M621" s="59"/>
      <c r="N621" s="11"/>
      <c r="O621" s="11"/>
      <c r="P621" s="59"/>
      <c r="Q621" s="11"/>
      <c r="R621" s="11"/>
      <c r="S621" s="11"/>
      <c r="T621" s="11"/>
      <c r="U621" s="11"/>
      <c r="V621" s="11"/>
      <c r="W621" s="11"/>
      <c r="X621" s="11"/>
      <c r="Y621" s="11"/>
      <c r="Z621" s="59"/>
      <c r="AA621" s="11"/>
      <c r="AB621" s="11"/>
      <c r="AC621" s="11"/>
    </row>
    <row r="622">
      <c r="A622" s="10"/>
      <c r="B622" s="10"/>
      <c r="C622" s="11"/>
      <c r="D622" s="11"/>
      <c r="E622" s="11"/>
      <c r="F622" s="11"/>
      <c r="G622" s="11"/>
      <c r="H622" s="11"/>
      <c r="I622" s="59"/>
      <c r="J622" s="11"/>
      <c r="K622" s="11"/>
      <c r="L622" s="59"/>
      <c r="M622" s="59"/>
      <c r="N622" s="11"/>
      <c r="O622" s="11"/>
      <c r="P622" s="59"/>
      <c r="Q622" s="11"/>
      <c r="R622" s="11"/>
      <c r="S622" s="11"/>
      <c r="T622" s="11"/>
      <c r="U622" s="11"/>
      <c r="V622" s="11"/>
      <c r="W622" s="11"/>
      <c r="X622" s="11"/>
      <c r="Y622" s="11"/>
      <c r="Z622" s="59"/>
      <c r="AA622" s="11"/>
      <c r="AB622" s="11"/>
      <c r="AC622" s="11"/>
    </row>
    <row r="623">
      <c r="A623" s="10"/>
      <c r="B623" s="10"/>
      <c r="C623" s="11"/>
      <c r="D623" s="11"/>
      <c r="E623" s="11"/>
      <c r="F623" s="11"/>
      <c r="G623" s="11"/>
      <c r="H623" s="11"/>
      <c r="I623" s="59"/>
      <c r="J623" s="11"/>
      <c r="K623" s="11"/>
      <c r="L623" s="59"/>
      <c r="M623" s="59"/>
      <c r="N623" s="11"/>
      <c r="O623" s="11"/>
      <c r="P623" s="59"/>
      <c r="Q623" s="11"/>
      <c r="R623" s="11"/>
      <c r="S623" s="11"/>
      <c r="T623" s="11"/>
      <c r="U623" s="11"/>
      <c r="V623" s="11"/>
      <c r="W623" s="11"/>
      <c r="X623" s="11"/>
      <c r="Y623" s="11"/>
      <c r="Z623" s="59"/>
      <c r="AA623" s="11"/>
      <c r="AB623" s="11"/>
      <c r="AC623" s="11"/>
    </row>
    <row r="624">
      <c r="A624" s="10"/>
      <c r="B624" s="10"/>
      <c r="C624" s="11"/>
      <c r="D624" s="11"/>
      <c r="E624" s="11"/>
      <c r="F624" s="11"/>
      <c r="G624" s="11"/>
      <c r="H624" s="11"/>
      <c r="I624" s="59"/>
      <c r="J624" s="11"/>
      <c r="K624" s="11"/>
      <c r="L624" s="59"/>
      <c r="M624" s="59"/>
      <c r="N624" s="11"/>
      <c r="O624" s="11"/>
      <c r="P624" s="59"/>
      <c r="Q624" s="11"/>
      <c r="R624" s="11"/>
      <c r="S624" s="11"/>
      <c r="T624" s="11"/>
      <c r="U624" s="11"/>
      <c r="V624" s="11"/>
      <c r="W624" s="11"/>
      <c r="X624" s="11"/>
      <c r="Y624" s="11"/>
      <c r="Z624" s="59"/>
      <c r="AA624" s="11"/>
      <c r="AB624" s="11"/>
      <c r="AC624" s="11"/>
    </row>
    <row r="625">
      <c r="A625" s="10"/>
      <c r="B625" s="10"/>
      <c r="C625" s="11"/>
      <c r="D625" s="11"/>
      <c r="E625" s="11"/>
      <c r="F625" s="11"/>
      <c r="G625" s="11"/>
      <c r="H625" s="11"/>
      <c r="I625" s="59"/>
      <c r="J625" s="11"/>
      <c r="K625" s="11"/>
      <c r="L625" s="59"/>
      <c r="M625" s="59"/>
      <c r="N625" s="11"/>
      <c r="O625" s="11"/>
      <c r="P625" s="59"/>
      <c r="Q625" s="11"/>
      <c r="R625" s="11"/>
      <c r="S625" s="11"/>
      <c r="T625" s="11"/>
      <c r="U625" s="11"/>
      <c r="V625" s="11"/>
      <c r="W625" s="11"/>
      <c r="X625" s="11"/>
      <c r="Y625" s="11"/>
      <c r="Z625" s="59"/>
      <c r="AA625" s="11"/>
      <c r="AB625" s="11"/>
      <c r="AC625" s="11"/>
    </row>
    <row r="626">
      <c r="A626" s="10"/>
      <c r="B626" s="10"/>
      <c r="C626" s="11"/>
      <c r="D626" s="11"/>
      <c r="E626" s="11"/>
      <c r="F626" s="11"/>
      <c r="G626" s="11"/>
      <c r="H626" s="11"/>
      <c r="I626" s="59"/>
      <c r="J626" s="11"/>
      <c r="K626" s="11"/>
      <c r="L626" s="59"/>
      <c r="M626" s="59"/>
      <c r="N626" s="11"/>
      <c r="O626" s="11"/>
      <c r="P626" s="59"/>
      <c r="Q626" s="11"/>
      <c r="R626" s="11"/>
      <c r="S626" s="11"/>
      <c r="T626" s="11"/>
      <c r="U626" s="11"/>
      <c r="V626" s="11"/>
      <c r="W626" s="11"/>
      <c r="X626" s="11"/>
      <c r="Y626" s="11"/>
      <c r="Z626" s="59"/>
      <c r="AA626" s="11"/>
      <c r="AB626" s="11"/>
      <c r="AC626" s="11"/>
    </row>
    <row r="627">
      <c r="A627" s="10"/>
      <c r="B627" s="10"/>
      <c r="C627" s="11"/>
      <c r="D627" s="11"/>
      <c r="E627" s="11"/>
      <c r="F627" s="11"/>
      <c r="G627" s="11"/>
      <c r="H627" s="11"/>
      <c r="I627" s="59"/>
      <c r="J627" s="11"/>
      <c r="K627" s="11"/>
      <c r="L627" s="59"/>
      <c r="M627" s="59"/>
      <c r="N627" s="11"/>
      <c r="O627" s="11"/>
      <c r="P627" s="59"/>
      <c r="Q627" s="11"/>
      <c r="R627" s="11"/>
      <c r="S627" s="11"/>
      <c r="T627" s="11"/>
      <c r="U627" s="11"/>
      <c r="V627" s="11"/>
      <c r="W627" s="11"/>
      <c r="X627" s="11"/>
      <c r="Y627" s="11"/>
      <c r="Z627" s="59"/>
      <c r="AA627" s="11"/>
      <c r="AB627" s="11"/>
      <c r="AC627" s="11"/>
    </row>
    <row r="628">
      <c r="A628" s="10"/>
      <c r="B628" s="10"/>
      <c r="C628" s="11"/>
      <c r="D628" s="11"/>
      <c r="E628" s="11"/>
      <c r="F628" s="11"/>
      <c r="G628" s="11"/>
      <c r="H628" s="11"/>
      <c r="I628" s="59"/>
      <c r="J628" s="11"/>
      <c r="K628" s="11"/>
      <c r="L628" s="59"/>
      <c r="M628" s="59"/>
      <c r="N628" s="11"/>
      <c r="O628" s="11"/>
      <c r="P628" s="59"/>
      <c r="Q628" s="11"/>
      <c r="R628" s="11"/>
      <c r="S628" s="11"/>
      <c r="T628" s="11"/>
      <c r="U628" s="11"/>
      <c r="V628" s="11"/>
      <c r="W628" s="11"/>
      <c r="X628" s="11"/>
      <c r="Y628" s="11"/>
      <c r="Z628" s="59"/>
      <c r="AA628" s="11"/>
      <c r="AB628" s="11"/>
      <c r="AC628" s="11"/>
    </row>
    <row r="629">
      <c r="A629" s="10"/>
      <c r="B629" s="10"/>
      <c r="C629" s="11"/>
      <c r="D629" s="11"/>
      <c r="E629" s="11"/>
      <c r="F629" s="11"/>
      <c r="G629" s="11"/>
      <c r="H629" s="11"/>
      <c r="I629" s="59"/>
      <c r="J629" s="11"/>
      <c r="K629" s="11"/>
      <c r="L629" s="59"/>
      <c r="M629" s="59"/>
      <c r="N629" s="11"/>
      <c r="O629" s="11"/>
      <c r="P629" s="59"/>
      <c r="Q629" s="11"/>
      <c r="R629" s="11"/>
      <c r="S629" s="11"/>
      <c r="T629" s="11"/>
      <c r="U629" s="11"/>
      <c r="V629" s="11"/>
      <c r="W629" s="11"/>
      <c r="X629" s="11"/>
      <c r="Y629" s="11"/>
      <c r="Z629" s="59"/>
      <c r="AA629" s="11"/>
      <c r="AB629" s="11"/>
      <c r="AC629" s="11"/>
    </row>
    <row r="630">
      <c r="A630" s="10"/>
      <c r="B630" s="10"/>
      <c r="C630" s="11"/>
      <c r="D630" s="11"/>
      <c r="E630" s="11"/>
      <c r="F630" s="11"/>
      <c r="G630" s="11"/>
      <c r="H630" s="11"/>
      <c r="I630" s="59"/>
      <c r="J630" s="11"/>
      <c r="K630" s="11"/>
      <c r="L630" s="59"/>
      <c r="M630" s="59"/>
      <c r="N630" s="11"/>
      <c r="O630" s="11"/>
      <c r="P630" s="59"/>
      <c r="Q630" s="11"/>
      <c r="R630" s="11"/>
      <c r="S630" s="11"/>
      <c r="T630" s="11"/>
      <c r="U630" s="11"/>
      <c r="V630" s="11"/>
      <c r="W630" s="11"/>
      <c r="X630" s="11"/>
      <c r="Y630" s="11"/>
      <c r="Z630" s="59"/>
      <c r="AA630" s="11"/>
      <c r="AB630" s="11"/>
      <c r="AC630" s="11"/>
    </row>
    <row r="631">
      <c r="A631" s="10"/>
      <c r="B631" s="10"/>
      <c r="C631" s="11"/>
      <c r="D631" s="11"/>
      <c r="E631" s="11"/>
      <c r="F631" s="11"/>
      <c r="G631" s="11"/>
      <c r="H631" s="11"/>
      <c r="I631" s="59"/>
      <c r="J631" s="11"/>
      <c r="K631" s="11"/>
      <c r="L631" s="59"/>
      <c r="M631" s="59"/>
      <c r="N631" s="11"/>
      <c r="O631" s="11"/>
      <c r="P631" s="59"/>
      <c r="Q631" s="11"/>
      <c r="R631" s="11"/>
      <c r="S631" s="11"/>
      <c r="T631" s="11"/>
      <c r="U631" s="11"/>
      <c r="V631" s="11"/>
      <c r="W631" s="11"/>
      <c r="X631" s="11"/>
      <c r="Y631" s="11"/>
      <c r="Z631" s="59"/>
      <c r="AA631" s="11"/>
      <c r="AB631" s="11"/>
      <c r="AC631" s="11"/>
    </row>
    <row r="632">
      <c r="A632" s="10"/>
      <c r="B632" s="10"/>
      <c r="C632" s="11"/>
      <c r="D632" s="11"/>
      <c r="E632" s="11"/>
      <c r="F632" s="11"/>
      <c r="G632" s="11"/>
      <c r="H632" s="11"/>
      <c r="I632" s="59"/>
      <c r="J632" s="11"/>
      <c r="K632" s="11"/>
      <c r="L632" s="59"/>
      <c r="M632" s="59"/>
      <c r="N632" s="11"/>
      <c r="O632" s="11"/>
      <c r="P632" s="59"/>
      <c r="Q632" s="11"/>
      <c r="R632" s="11"/>
      <c r="S632" s="11"/>
      <c r="T632" s="11"/>
      <c r="U632" s="11"/>
      <c r="V632" s="11"/>
      <c r="W632" s="11"/>
      <c r="X632" s="11"/>
      <c r="Y632" s="11"/>
      <c r="Z632" s="59"/>
      <c r="AA632" s="11"/>
      <c r="AB632" s="11"/>
      <c r="AC632" s="11"/>
    </row>
    <row r="633">
      <c r="A633" s="10"/>
      <c r="B633" s="10"/>
      <c r="C633" s="11"/>
      <c r="D633" s="11"/>
      <c r="E633" s="11"/>
      <c r="F633" s="11"/>
      <c r="G633" s="11"/>
      <c r="H633" s="11"/>
      <c r="I633" s="59"/>
      <c r="J633" s="11"/>
      <c r="K633" s="11"/>
      <c r="L633" s="59"/>
      <c r="M633" s="59"/>
      <c r="N633" s="11"/>
      <c r="O633" s="11"/>
      <c r="P633" s="59"/>
      <c r="Q633" s="11"/>
      <c r="R633" s="11"/>
      <c r="S633" s="11"/>
      <c r="T633" s="11"/>
      <c r="U633" s="11"/>
      <c r="V633" s="11"/>
      <c r="W633" s="11"/>
      <c r="X633" s="11"/>
      <c r="Y633" s="11"/>
      <c r="Z633" s="59"/>
      <c r="AA633" s="11"/>
      <c r="AB633" s="11"/>
      <c r="AC633" s="11"/>
    </row>
    <row r="634">
      <c r="A634" s="10"/>
      <c r="B634" s="10"/>
      <c r="C634" s="11"/>
      <c r="D634" s="11"/>
      <c r="E634" s="11"/>
      <c r="F634" s="11"/>
      <c r="G634" s="11"/>
      <c r="H634" s="11"/>
      <c r="I634" s="59"/>
      <c r="J634" s="11"/>
      <c r="K634" s="11"/>
      <c r="L634" s="59"/>
      <c r="M634" s="59"/>
      <c r="N634" s="11"/>
      <c r="O634" s="11"/>
      <c r="P634" s="59"/>
      <c r="Q634" s="11"/>
      <c r="R634" s="11"/>
      <c r="S634" s="11"/>
      <c r="T634" s="11"/>
      <c r="U634" s="11"/>
      <c r="V634" s="11"/>
      <c r="W634" s="11"/>
      <c r="X634" s="11"/>
      <c r="Y634" s="11"/>
      <c r="Z634" s="59"/>
      <c r="AA634" s="11"/>
      <c r="AB634" s="11"/>
      <c r="AC634" s="11"/>
    </row>
    <row r="635">
      <c r="A635" s="10"/>
      <c r="B635" s="10"/>
      <c r="C635" s="11"/>
      <c r="D635" s="11"/>
      <c r="E635" s="11"/>
      <c r="F635" s="11"/>
      <c r="G635" s="11"/>
      <c r="H635" s="11"/>
      <c r="I635" s="59"/>
      <c r="J635" s="11"/>
      <c r="K635" s="11"/>
      <c r="L635" s="59"/>
      <c r="M635" s="59"/>
      <c r="N635" s="11"/>
      <c r="O635" s="11"/>
      <c r="P635" s="59"/>
      <c r="Q635" s="11"/>
      <c r="R635" s="11"/>
      <c r="S635" s="11"/>
      <c r="T635" s="11"/>
      <c r="U635" s="11"/>
      <c r="V635" s="11"/>
      <c r="W635" s="11"/>
      <c r="X635" s="11"/>
      <c r="Y635" s="11"/>
      <c r="Z635" s="59"/>
      <c r="AA635" s="11"/>
      <c r="AB635" s="11"/>
      <c r="AC635" s="11"/>
    </row>
    <row r="636">
      <c r="A636" s="10"/>
      <c r="B636" s="10"/>
      <c r="C636" s="11"/>
      <c r="D636" s="11"/>
      <c r="E636" s="11"/>
      <c r="F636" s="11"/>
      <c r="G636" s="11"/>
      <c r="H636" s="11"/>
      <c r="I636" s="59"/>
      <c r="J636" s="11"/>
      <c r="K636" s="11"/>
      <c r="L636" s="59"/>
      <c r="M636" s="59"/>
      <c r="N636" s="11"/>
      <c r="O636" s="11"/>
      <c r="P636" s="59"/>
      <c r="Q636" s="11"/>
      <c r="R636" s="11"/>
      <c r="S636" s="11"/>
      <c r="T636" s="11"/>
      <c r="U636" s="11"/>
      <c r="V636" s="11"/>
      <c r="W636" s="11"/>
      <c r="X636" s="11"/>
      <c r="Y636" s="11"/>
      <c r="Z636" s="59"/>
      <c r="AA636" s="11"/>
      <c r="AB636" s="11"/>
      <c r="AC636" s="11"/>
    </row>
    <row r="637">
      <c r="A637" s="10"/>
      <c r="B637" s="10"/>
      <c r="C637" s="11"/>
      <c r="D637" s="11"/>
      <c r="E637" s="11"/>
      <c r="F637" s="11"/>
      <c r="G637" s="11"/>
      <c r="H637" s="11"/>
      <c r="I637" s="59"/>
      <c r="J637" s="11"/>
      <c r="K637" s="11"/>
      <c r="L637" s="59"/>
      <c r="M637" s="59"/>
      <c r="N637" s="11"/>
      <c r="O637" s="11"/>
      <c r="P637" s="59"/>
      <c r="Q637" s="11"/>
      <c r="R637" s="11"/>
      <c r="S637" s="11"/>
      <c r="T637" s="11"/>
      <c r="U637" s="11"/>
      <c r="V637" s="11"/>
      <c r="W637" s="11"/>
      <c r="X637" s="11"/>
      <c r="Y637" s="11"/>
      <c r="Z637" s="59"/>
      <c r="AA637" s="11"/>
      <c r="AB637" s="11"/>
      <c r="AC637" s="11"/>
    </row>
    <row r="638">
      <c r="A638" s="10"/>
      <c r="B638" s="10"/>
      <c r="C638" s="11"/>
      <c r="D638" s="11"/>
      <c r="E638" s="11"/>
      <c r="F638" s="11"/>
      <c r="G638" s="11"/>
      <c r="H638" s="11"/>
      <c r="I638" s="59"/>
      <c r="J638" s="11"/>
      <c r="K638" s="11"/>
      <c r="L638" s="59"/>
      <c r="M638" s="59"/>
      <c r="N638" s="11"/>
      <c r="O638" s="11"/>
      <c r="P638" s="59"/>
      <c r="Q638" s="11"/>
      <c r="R638" s="11"/>
      <c r="S638" s="11"/>
      <c r="T638" s="11"/>
      <c r="U638" s="11"/>
      <c r="V638" s="11"/>
      <c r="W638" s="11"/>
      <c r="X638" s="11"/>
      <c r="Y638" s="11"/>
      <c r="Z638" s="59"/>
      <c r="AA638" s="11"/>
      <c r="AB638" s="11"/>
      <c r="AC638" s="11"/>
    </row>
    <row r="639">
      <c r="A639" s="10"/>
      <c r="B639" s="10"/>
      <c r="C639" s="11"/>
      <c r="D639" s="11"/>
      <c r="E639" s="11"/>
      <c r="F639" s="11"/>
      <c r="G639" s="11"/>
      <c r="H639" s="11"/>
      <c r="I639" s="59"/>
      <c r="J639" s="11"/>
      <c r="K639" s="11"/>
      <c r="L639" s="59"/>
      <c r="M639" s="59"/>
      <c r="N639" s="11"/>
      <c r="O639" s="11"/>
      <c r="P639" s="59"/>
      <c r="Q639" s="11"/>
      <c r="R639" s="11"/>
      <c r="S639" s="11"/>
      <c r="T639" s="11"/>
      <c r="U639" s="11"/>
      <c r="V639" s="11"/>
      <c r="W639" s="11"/>
      <c r="X639" s="11"/>
      <c r="Y639" s="11"/>
      <c r="Z639" s="59"/>
      <c r="AA639" s="11"/>
      <c r="AB639" s="11"/>
      <c r="AC639" s="11"/>
    </row>
    <row r="640">
      <c r="A640" s="10"/>
      <c r="B640" s="10"/>
      <c r="C640" s="11"/>
      <c r="D640" s="11"/>
      <c r="E640" s="11"/>
      <c r="F640" s="11"/>
      <c r="G640" s="11"/>
      <c r="H640" s="11"/>
      <c r="I640" s="59"/>
      <c r="J640" s="11"/>
      <c r="K640" s="11"/>
      <c r="L640" s="59"/>
      <c r="M640" s="59"/>
      <c r="N640" s="11"/>
      <c r="O640" s="11"/>
      <c r="P640" s="59"/>
      <c r="Q640" s="11"/>
      <c r="R640" s="11"/>
      <c r="S640" s="11"/>
      <c r="T640" s="11"/>
      <c r="U640" s="11"/>
      <c r="V640" s="11"/>
      <c r="W640" s="11"/>
      <c r="X640" s="11"/>
      <c r="Y640" s="11"/>
      <c r="Z640" s="59"/>
      <c r="AA640" s="11"/>
      <c r="AB640" s="11"/>
      <c r="AC640" s="11"/>
    </row>
    <row r="641">
      <c r="A641" s="10"/>
      <c r="B641" s="10"/>
      <c r="C641" s="11"/>
      <c r="D641" s="11"/>
      <c r="E641" s="11"/>
      <c r="F641" s="11"/>
      <c r="G641" s="11"/>
      <c r="H641" s="11"/>
      <c r="I641" s="59"/>
      <c r="J641" s="11"/>
      <c r="K641" s="11"/>
      <c r="L641" s="59"/>
      <c r="M641" s="59"/>
      <c r="N641" s="11"/>
      <c r="O641" s="11"/>
      <c r="P641" s="59"/>
      <c r="Q641" s="11"/>
      <c r="R641" s="11"/>
      <c r="S641" s="11"/>
      <c r="T641" s="11"/>
      <c r="U641" s="11"/>
      <c r="V641" s="11"/>
      <c r="W641" s="11"/>
      <c r="X641" s="11"/>
      <c r="Y641" s="11"/>
      <c r="Z641" s="59"/>
      <c r="AA641" s="11"/>
      <c r="AB641" s="11"/>
      <c r="AC641" s="11"/>
    </row>
    <row r="642">
      <c r="A642" s="10"/>
      <c r="B642" s="10"/>
      <c r="C642" s="11"/>
      <c r="D642" s="11"/>
      <c r="E642" s="11"/>
      <c r="F642" s="11"/>
      <c r="G642" s="11"/>
      <c r="H642" s="11"/>
      <c r="I642" s="59"/>
      <c r="J642" s="11"/>
      <c r="K642" s="11"/>
      <c r="L642" s="59"/>
      <c r="M642" s="59"/>
      <c r="N642" s="11"/>
      <c r="O642" s="11"/>
      <c r="P642" s="59"/>
      <c r="Q642" s="11"/>
      <c r="R642" s="11"/>
      <c r="S642" s="11"/>
      <c r="T642" s="11"/>
      <c r="U642" s="11"/>
      <c r="V642" s="11"/>
      <c r="W642" s="11"/>
      <c r="X642" s="11"/>
      <c r="Y642" s="11"/>
      <c r="Z642" s="59"/>
      <c r="AA642" s="11"/>
      <c r="AB642" s="11"/>
      <c r="AC642" s="11"/>
    </row>
    <row r="643">
      <c r="A643" s="10"/>
      <c r="B643" s="10"/>
      <c r="C643" s="11"/>
      <c r="D643" s="11"/>
      <c r="E643" s="11"/>
      <c r="F643" s="11"/>
      <c r="G643" s="11"/>
      <c r="H643" s="11"/>
      <c r="I643" s="59"/>
      <c r="J643" s="11"/>
      <c r="K643" s="11"/>
      <c r="L643" s="59"/>
      <c r="M643" s="59"/>
      <c r="N643" s="11"/>
      <c r="O643" s="11"/>
      <c r="P643" s="59"/>
      <c r="Q643" s="11"/>
      <c r="R643" s="11"/>
      <c r="S643" s="11"/>
      <c r="T643" s="11"/>
      <c r="U643" s="11"/>
      <c r="V643" s="11"/>
      <c r="W643" s="11"/>
      <c r="X643" s="11"/>
      <c r="Y643" s="11"/>
      <c r="Z643" s="59"/>
      <c r="AA643" s="11"/>
      <c r="AB643" s="11"/>
      <c r="AC643" s="11"/>
    </row>
    <row r="644">
      <c r="A644" s="10"/>
      <c r="B644" s="10"/>
      <c r="C644" s="11"/>
      <c r="D644" s="11"/>
      <c r="E644" s="11"/>
      <c r="F644" s="11"/>
      <c r="G644" s="11"/>
      <c r="H644" s="11"/>
      <c r="I644" s="59"/>
      <c r="J644" s="11"/>
      <c r="K644" s="11"/>
      <c r="L644" s="59"/>
      <c r="M644" s="59"/>
      <c r="N644" s="11"/>
      <c r="O644" s="11"/>
      <c r="P644" s="59"/>
      <c r="Q644" s="11"/>
      <c r="R644" s="11"/>
      <c r="S644" s="11"/>
      <c r="T644" s="11"/>
      <c r="U644" s="11"/>
      <c r="V644" s="11"/>
      <c r="W644" s="11"/>
      <c r="X644" s="11"/>
      <c r="Y644" s="11"/>
      <c r="Z644" s="59"/>
      <c r="AA644" s="11"/>
      <c r="AB644" s="11"/>
      <c r="AC644" s="11"/>
    </row>
    <row r="645">
      <c r="A645" s="10"/>
      <c r="B645" s="10"/>
      <c r="C645" s="11"/>
      <c r="D645" s="11"/>
      <c r="E645" s="11"/>
      <c r="F645" s="11"/>
      <c r="G645" s="11"/>
      <c r="H645" s="11"/>
      <c r="I645" s="59"/>
      <c r="J645" s="11"/>
      <c r="K645" s="11"/>
      <c r="L645" s="59"/>
      <c r="M645" s="59"/>
      <c r="N645" s="11"/>
      <c r="O645" s="11"/>
      <c r="P645" s="59"/>
      <c r="Q645" s="11"/>
      <c r="R645" s="11"/>
      <c r="S645" s="11"/>
      <c r="T645" s="11"/>
      <c r="U645" s="11"/>
      <c r="V645" s="11"/>
      <c r="W645" s="11"/>
      <c r="X645" s="11"/>
      <c r="Y645" s="11"/>
      <c r="Z645" s="59"/>
      <c r="AA645" s="11"/>
      <c r="AB645" s="11"/>
      <c r="AC645" s="11"/>
    </row>
    <row r="646">
      <c r="A646" s="10"/>
      <c r="B646" s="10"/>
      <c r="C646" s="11"/>
      <c r="D646" s="11"/>
      <c r="E646" s="11"/>
      <c r="F646" s="11"/>
      <c r="G646" s="11"/>
      <c r="H646" s="11"/>
      <c r="I646" s="59"/>
      <c r="J646" s="11"/>
      <c r="K646" s="11"/>
      <c r="L646" s="59"/>
      <c r="M646" s="59"/>
      <c r="N646" s="11"/>
      <c r="O646" s="11"/>
      <c r="P646" s="59"/>
      <c r="Q646" s="11"/>
      <c r="R646" s="11"/>
      <c r="S646" s="11"/>
      <c r="T646" s="11"/>
      <c r="U646" s="11"/>
      <c r="V646" s="11"/>
      <c r="W646" s="11"/>
      <c r="X646" s="11"/>
      <c r="Y646" s="11"/>
      <c r="Z646" s="59"/>
      <c r="AA646" s="11"/>
      <c r="AB646" s="11"/>
      <c r="AC646" s="11"/>
    </row>
    <row r="647">
      <c r="A647" s="10"/>
      <c r="B647" s="10"/>
      <c r="C647" s="11"/>
      <c r="D647" s="11"/>
      <c r="E647" s="11"/>
      <c r="F647" s="11"/>
      <c r="G647" s="11"/>
      <c r="H647" s="11"/>
      <c r="I647" s="59"/>
      <c r="J647" s="11"/>
      <c r="K647" s="11"/>
      <c r="L647" s="59"/>
      <c r="M647" s="59"/>
      <c r="N647" s="11"/>
      <c r="O647" s="11"/>
      <c r="P647" s="59"/>
      <c r="Q647" s="11"/>
      <c r="R647" s="11"/>
      <c r="S647" s="11"/>
      <c r="T647" s="11"/>
      <c r="U647" s="11"/>
      <c r="V647" s="11"/>
      <c r="W647" s="11"/>
      <c r="X647" s="11"/>
      <c r="Y647" s="11"/>
      <c r="Z647" s="59"/>
      <c r="AA647" s="11"/>
      <c r="AB647" s="11"/>
      <c r="AC647" s="11"/>
    </row>
    <row r="648">
      <c r="A648" s="27"/>
      <c r="B648" s="27"/>
      <c r="C648" s="16"/>
      <c r="D648" s="16"/>
      <c r="E648" s="16"/>
      <c r="F648" s="16"/>
      <c r="G648" s="16"/>
      <c r="H648" s="16"/>
      <c r="I648" s="50"/>
      <c r="J648" s="16"/>
      <c r="K648" s="16"/>
      <c r="L648" s="50"/>
      <c r="M648" s="50"/>
      <c r="N648" s="16"/>
      <c r="O648" s="16"/>
      <c r="P648" s="50"/>
      <c r="Q648" s="16"/>
      <c r="R648" s="16"/>
      <c r="S648" s="16"/>
      <c r="T648" s="16"/>
      <c r="U648" s="16"/>
      <c r="V648" s="16"/>
      <c r="W648" s="16"/>
      <c r="X648" s="16"/>
      <c r="Y648" s="16"/>
      <c r="Z648" s="50"/>
      <c r="AA648" s="16"/>
      <c r="AB648" s="16"/>
      <c r="AC648" s="16"/>
    </row>
    <row r="649">
      <c r="A649" s="27"/>
      <c r="B649" s="27"/>
      <c r="C649" s="16"/>
      <c r="D649" s="16"/>
      <c r="E649" s="16"/>
      <c r="F649" s="16"/>
      <c r="G649" s="16"/>
      <c r="H649" s="16"/>
      <c r="I649" s="50"/>
      <c r="J649" s="16"/>
      <c r="K649" s="16"/>
      <c r="L649" s="50"/>
      <c r="M649" s="50"/>
      <c r="N649" s="16"/>
      <c r="O649" s="16"/>
      <c r="P649" s="50"/>
      <c r="Q649" s="16"/>
      <c r="R649" s="16"/>
      <c r="S649" s="16"/>
      <c r="T649" s="16"/>
      <c r="U649" s="16"/>
      <c r="V649" s="16"/>
      <c r="W649" s="16"/>
      <c r="X649" s="16"/>
      <c r="Y649" s="16"/>
      <c r="Z649" s="50"/>
      <c r="AA649" s="16"/>
      <c r="AB649" s="16"/>
      <c r="AC649" s="16"/>
    </row>
    <row r="650">
      <c r="A650" s="27"/>
      <c r="B650" s="27"/>
      <c r="C650" s="16"/>
      <c r="D650" s="16"/>
      <c r="E650" s="16"/>
      <c r="F650" s="16"/>
      <c r="G650" s="16"/>
      <c r="H650" s="16"/>
      <c r="I650" s="50"/>
      <c r="J650" s="16"/>
      <c r="K650" s="16"/>
      <c r="L650" s="50"/>
      <c r="M650" s="50"/>
      <c r="N650" s="16"/>
      <c r="O650" s="16"/>
      <c r="P650" s="50"/>
      <c r="Q650" s="16"/>
      <c r="R650" s="16"/>
      <c r="S650" s="16"/>
      <c r="T650" s="16"/>
      <c r="U650" s="16"/>
      <c r="V650" s="16"/>
      <c r="W650" s="16"/>
      <c r="X650" s="16"/>
      <c r="Y650" s="16"/>
      <c r="Z650" s="50"/>
      <c r="AA650" s="16"/>
      <c r="AB650" s="16"/>
      <c r="AC650" s="16"/>
    </row>
    <row r="651">
      <c r="A651" s="27"/>
      <c r="B651" s="27"/>
      <c r="C651" s="16"/>
      <c r="D651" s="16"/>
      <c r="E651" s="16"/>
      <c r="F651" s="16"/>
      <c r="G651" s="16"/>
      <c r="H651" s="16"/>
      <c r="I651" s="50"/>
      <c r="J651" s="16"/>
      <c r="K651" s="16"/>
      <c r="L651" s="50"/>
      <c r="M651" s="50"/>
      <c r="N651" s="16"/>
      <c r="O651" s="16"/>
      <c r="P651" s="50"/>
      <c r="Q651" s="16"/>
      <c r="R651" s="16"/>
      <c r="S651" s="16"/>
      <c r="T651" s="16"/>
      <c r="U651" s="16"/>
      <c r="V651" s="16"/>
      <c r="W651" s="16"/>
      <c r="X651" s="16"/>
      <c r="Y651" s="16"/>
      <c r="Z651" s="50"/>
      <c r="AA651" s="16"/>
      <c r="AB651" s="16"/>
      <c r="AC651" s="16"/>
    </row>
    <row r="652">
      <c r="A652" s="27"/>
      <c r="B652" s="27"/>
      <c r="C652" s="16"/>
      <c r="D652" s="16"/>
      <c r="E652" s="16"/>
      <c r="F652" s="16"/>
      <c r="G652" s="16"/>
      <c r="H652" s="16"/>
      <c r="I652" s="50"/>
      <c r="J652" s="16"/>
      <c r="K652" s="16"/>
      <c r="L652" s="50"/>
      <c r="M652" s="50"/>
      <c r="N652" s="16"/>
      <c r="O652" s="16"/>
      <c r="P652" s="50"/>
      <c r="Q652" s="16"/>
      <c r="R652" s="16"/>
      <c r="S652" s="16"/>
      <c r="T652" s="16"/>
      <c r="U652" s="16"/>
      <c r="V652" s="16"/>
      <c r="W652" s="16"/>
      <c r="X652" s="16"/>
      <c r="Y652" s="16"/>
      <c r="Z652" s="50"/>
      <c r="AA652" s="16"/>
      <c r="AB652" s="16"/>
      <c r="AC652" s="16"/>
    </row>
    <row r="653">
      <c r="A653" s="27"/>
      <c r="B653" s="27"/>
      <c r="C653" s="16"/>
      <c r="D653" s="16"/>
      <c r="E653" s="16"/>
      <c r="F653" s="16"/>
      <c r="G653" s="16"/>
      <c r="H653" s="16"/>
      <c r="I653" s="50"/>
      <c r="J653" s="16"/>
      <c r="K653" s="16"/>
      <c r="L653" s="50"/>
      <c r="M653" s="50"/>
      <c r="N653" s="16"/>
      <c r="O653" s="16"/>
      <c r="P653" s="50"/>
      <c r="Q653" s="16"/>
      <c r="R653" s="16"/>
      <c r="S653" s="16"/>
      <c r="T653" s="16"/>
      <c r="U653" s="16"/>
      <c r="V653" s="16"/>
      <c r="W653" s="16"/>
      <c r="X653" s="16"/>
      <c r="Y653" s="16"/>
      <c r="Z653" s="50"/>
      <c r="AA653" s="16"/>
      <c r="AB653" s="16"/>
      <c r="AC653" s="16"/>
    </row>
    <row r="654">
      <c r="A654" s="27"/>
      <c r="B654" s="27"/>
      <c r="C654" s="16"/>
      <c r="D654" s="16"/>
      <c r="E654" s="16"/>
      <c r="F654" s="16"/>
      <c r="G654" s="16"/>
      <c r="H654" s="16"/>
      <c r="I654" s="50"/>
      <c r="J654" s="16"/>
      <c r="K654" s="16"/>
      <c r="L654" s="50"/>
      <c r="M654" s="50"/>
      <c r="N654" s="16"/>
      <c r="O654" s="16"/>
      <c r="P654" s="50"/>
      <c r="Q654" s="16"/>
      <c r="R654" s="16"/>
      <c r="S654" s="16"/>
      <c r="T654" s="16"/>
      <c r="U654" s="16"/>
      <c r="V654" s="16"/>
      <c r="W654" s="16"/>
      <c r="X654" s="16"/>
      <c r="Y654" s="16"/>
      <c r="Z654" s="50"/>
      <c r="AA654" s="16"/>
      <c r="AB654" s="16"/>
      <c r="AC654" s="16"/>
    </row>
    <row r="655">
      <c r="A655" s="27"/>
      <c r="B655" s="27"/>
      <c r="C655" s="16"/>
      <c r="D655" s="16"/>
      <c r="E655" s="16"/>
      <c r="F655" s="16"/>
      <c r="G655" s="16"/>
      <c r="H655" s="16"/>
      <c r="I655" s="50"/>
      <c r="J655" s="16"/>
      <c r="K655" s="16"/>
      <c r="L655" s="50"/>
      <c r="M655" s="50"/>
      <c r="N655" s="16"/>
      <c r="O655" s="16"/>
      <c r="P655" s="50"/>
      <c r="Q655" s="16"/>
      <c r="R655" s="16"/>
      <c r="S655" s="16"/>
      <c r="T655" s="16"/>
      <c r="U655" s="16"/>
      <c r="V655" s="16"/>
      <c r="W655" s="16"/>
      <c r="X655" s="16"/>
      <c r="Y655" s="16"/>
      <c r="Z655" s="50"/>
      <c r="AA655" s="16"/>
      <c r="AB655" s="16"/>
      <c r="AC655" s="16"/>
    </row>
    <row r="656">
      <c r="A656" s="27"/>
      <c r="B656" s="27"/>
      <c r="C656" s="16"/>
      <c r="D656" s="16"/>
      <c r="E656" s="16"/>
      <c r="F656" s="16"/>
      <c r="G656" s="16"/>
      <c r="H656" s="16"/>
      <c r="I656" s="50"/>
      <c r="J656" s="16"/>
      <c r="K656" s="16"/>
      <c r="L656" s="50"/>
      <c r="M656" s="50"/>
      <c r="N656" s="16"/>
      <c r="O656" s="16"/>
      <c r="P656" s="50"/>
      <c r="Q656" s="16"/>
      <c r="R656" s="16"/>
      <c r="S656" s="16"/>
      <c r="T656" s="16"/>
      <c r="U656" s="16"/>
      <c r="V656" s="16"/>
      <c r="W656" s="16"/>
      <c r="X656" s="16"/>
      <c r="Y656" s="16"/>
      <c r="Z656" s="50"/>
      <c r="AA656" s="16"/>
      <c r="AB656" s="16"/>
      <c r="AC656" s="16"/>
    </row>
    <row r="657">
      <c r="A657" s="27"/>
      <c r="B657" s="27"/>
      <c r="C657" s="16"/>
      <c r="D657" s="16"/>
      <c r="E657" s="16"/>
      <c r="F657" s="16"/>
      <c r="G657" s="16"/>
      <c r="H657" s="16"/>
      <c r="I657" s="50"/>
      <c r="J657" s="16"/>
      <c r="K657" s="16"/>
      <c r="L657" s="50"/>
      <c r="M657" s="50"/>
      <c r="N657" s="16"/>
      <c r="O657" s="16"/>
      <c r="P657" s="50"/>
      <c r="Q657" s="16"/>
      <c r="R657" s="16"/>
      <c r="S657" s="16"/>
      <c r="T657" s="16"/>
      <c r="U657" s="16"/>
      <c r="V657" s="16"/>
      <c r="W657" s="16"/>
      <c r="X657" s="16"/>
      <c r="Y657" s="16"/>
      <c r="Z657" s="50"/>
      <c r="AA657" s="16"/>
      <c r="AB657" s="16"/>
      <c r="AC657" s="16"/>
    </row>
    <row r="658">
      <c r="A658" s="27"/>
      <c r="B658" s="27"/>
      <c r="C658" s="16"/>
      <c r="D658" s="16"/>
      <c r="E658" s="16"/>
      <c r="F658" s="16"/>
      <c r="G658" s="16"/>
      <c r="H658" s="16"/>
      <c r="I658" s="50"/>
      <c r="J658" s="16"/>
      <c r="K658" s="16"/>
      <c r="L658" s="50"/>
      <c r="M658" s="50"/>
      <c r="N658" s="16"/>
      <c r="O658" s="16"/>
      <c r="P658" s="50"/>
      <c r="Q658" s="16"/>
      <c r="R658" s="16"/>
      <c r="S658" s="16"/>
      <c r="T658" s="16"/>
      <c r="U658" s="16"/>
      <c r="V658" s="16"/>
      <c r="W658" s="16"/>
      <c r="X658" s="16"/>
      <c r="Y658" s="16"/>
      <c r="Z658" s="50"/>
      <c r="AA658" s="16"/>
      <c r="AB658" s="16"/>
      <c r="AC658" s="16"/>
    </row>
    <row r="659">
      <c r="A659" s="27"/>
      <c r="B659" s="27"/>
      <c r="C659" s="16"/>
      <c r="D659" s="16"/>
      <c r="E659" s="16"/>
      <c r="F659" s="16"/>
      <c r="G659" s="16"/>
      <c r="H659" s="16"/>
      <c r="I659" s="50"/>
      <c r="J659" s="16"/>
      <c r="K659" s="16"/>
      <c r="L659" s="50"/>
      <c r="M659" s="50"/>
      <c r="N659" s="16"/>
      <c r="O659" s="16"/>
      <c r="P659" s="50"/>
      <c r="Q659" s="16"/>
      <c r="R659" s="16"/>
      <c r="S659" s="16"/>
      <c r="T659" s="16"/>
      <c r="U659" s="16"/>
      <c r="V659" s="16"/>
      <c r="W659" s="16"/>
      <c r="X659" s="16"/>
      <c r="Y659" s="16"/>
      <c r="Z659" s="50"/>
      <c r="AA659" s="16"/>
      <c r="AB659" s="16"/>
      <c r="AC659" s="16"/>
    </row>
    <row r="660">
      <c r="A660" s="27"/>
      <c r="B660" s="27"/>
      <c r="C660" s="16"/>
      <c r="D660" s="16"/>
      <c r="E660" s="16"/>
      <c r="F660" s="16"/>
      <c r="G660" s="16"/>
      <c r="H660" s="16"/>
      <c r="I660" s="50"/>
      <c r="J660" s="16"/>
      <c r="K660" s="16"/>
      <c r="L660" s="50"/>
      <c r="M660" s="50"/>
      <c r="N660" s="16"/>
      <c r="O660" s="16"/>
      <c r="P660" s="50"/>
      <c r="Q660" s="16"/>
      <c r="R660" s="16"/>
      <c r="S660" s="16"/>
      <c r="T660" s="16"/>
      <c r="U660" s="16"/>
      <c r="V660" s="16"/>
      <c r="W660" s="16"/>
      <c r="X660" s="16"/>
      <c r="Y660" s="16"/>
      <c r="Z660" s="50"/>
      <c r="AA660" s="16"/>
      <c r="AB660" s="16"/>
      <c r="AC660" s="16"/>
    </row>
    <row r="661">
      <c r="A661" s="27"/>
      <c r="B661" s="27"/>
      <c r="C661" s="16"/>
      <c r="D661" s="16"/>
      <c r="E661" s="16"/>
      <c r="F661" s="16"/>
      <c r="G661" s="16"/>
      <c r="H661" s="16"/>
      <c r="I661" s="50"/>
      <c r="J661" s="16"/>
      <c r="K661" s="16"/>
      <c r="L661" s="50"/>
      <c r="M661" s="50"/>
      <c r="N661" s="16"/>
      <c r="O661" s="16"/>
      <c r="P661" s="50"/>
      <c r="Q661" s="16"/>
      <c r="R661" s="16"/>
      <c r="S661" s="16"/>
      <c r="T661" s="16"/>
      <c r="U661" s="16"/>
      <c r="V661" s="16"/>
      <c r="W661" s="16"/>
      <c r="X661" s="16"/>
      <c r="Y661" s="16"/>
      <c r="Z661" s="50"/>
      <c r="AA661" s="16"/>
      <c r="AB661" s="16"/>
      <c r="AC661" s="16"/>
    </row>
    <row r="662">
      <c r="A662" s="27"/>
      <c r="B662" s="27"/>
      <c r="C662" s="16"/>
      <c r="D662" s="16"/>
      <c r="E662" s="16"/>
      <c r="F662" s="16"/>
      <c r="G662" s="16"/>
      <c r="H662" s="16"/>
      <c r="I662" s="50"/>
      <c r="J662" s="16"/>
      <c r="K662" s="16"/>
      <c r="L662" s="50"/>
      <c r="M662" s="50"/>
      <c r="N662" s="16"/>
      <c r="O662" s="16"/>
      <c r="P662" s="50"/>
      <c r="Q662" s="16"/>
      <c r="R662" s="16"/>
      <c r="S662" s="16"/>
      <c r="T662" s="16"/>
      <c r="U662" s="16"/>
      <c r="V662" s="16"/>
      <c r="W662" s="16"/>
      <c r="X662" s="16"/>
      <c r="Y662" s="16"/>
      <c r="Z662" s="50"/>
      <c r="AA662" s="16"/>
      <c r="AB662" s="16"/>
      <c r="AC662" s="16"/>
    </row>
    <row r="663">
      <c r="A663" s="27"/>
      <c r="B663" s="27"/>
      <c r="C663" s="16"/>
      <c r="D663" s="16"/>
      <c r="E663" s="16"/>
      <c r="F663" s="16"/>
      <c r="G663" s="16"/>
      <c r="H663" s="16"/>
      <c r="I663" s="50"/>
      <c r="J663" s="16"/>
      <c r="K663" s="16"/>
      <c r="L663" s="50"/>
      <c r="M663" s="50"/>
      <c r="N663" s="16"/>
      <c r="O663" s="16"/>
      <c r="P663" s="50"/>
      <c r="Q663" s="16"/>
      <c r="R663" s="16"/>
      <c r="S663" s="16"/>
      <c r="T663" s="16"/>
      <c r="U663" s="16"/>
      <c r="V663" s="16"/>
      <c r="W663" s="16"/>
      <c r="X663" s="16"/>
      <c r="Y663" s="16"/>
      <c r="Z663" s="50"/>
      <c r="AA663" s="16"/>
      <c r="AB663" s="16"/>
      <c r="AC663" s="16"/>
    </row>
    <row r="664">
      <c r="A664" s="27"/>
      <c r="B664" s="27"/>
      <c r="C664" s="16"/>
      <c r="D664" s="16"/>
      <c r="E664" s="16"/>
      <c r="F664" s="16"/>
      <c r="G664" s="16"/>
      <c r="H664" s="16"/>
      <c r="I664" s="50"/>
      <c r="J664" s="16"/>
      <c r="K664" s="16"/>
      <c r="L664" s="50"/>
      <c r="M664" s="50"/>
      <c r="N664" s="16"/>
      <c r="O664" s="16"/>
      <c r="P664" s="50"/>
      <c r="Q664" s="16"/>
      <c r="R664" s="16"/>
      <c r="S664" s="16"/>
      <c r="T664" s="16"/>
      <c r="U664" s="16"/>
      <c r="V664" s="16"/>
      <c r="W664" s="16"/>
      <c r="X664" s="16"/>
      <c r="Y664" s="16"/>
      <c r="Z664" s="50"/>
      <c r="AA664" s="16"/>
      <c r="AB664" s="16"/>
      <c r="AC664" s="16"/>
    </row>
    <row r="665">
      <c r="A665" s="27"/>
      <c r="B665" s="27"/>
      <c r="C665" s="16"/>
      <c r="D665" s="16"/>
      <c r="E665" s="16"/>
      <c r="F665" s="16"/>
      <c r="G665" s="16"/>
      <c r="H665" s="16"/>
      <c r="I665" s="50"/>
      <c r="J665" s="16"/>
      <c r="K665" s="16"/>
      <c r="L665" s="50"/>
      <c r="M665" s="50"/>
      <c r="N665" s="16"/>
      <c r="O665" s="16"/>
      <c r="P665" s="50"/>
      <c r="Q665" s="16"/>
      <c r="R665" s="16"/>
      <c r="S665" s="16"/>
      <c r="T665" s="16"/>
      <c r="U665" s="16"/>
      <c r="V665" s="16"/>
      <c r="W665" s="16"/>
      <c r="X665" s="16"/>
      <c r="Y665" s="16"/>
      <c r="Z665" s="50"/>
      <c r="AA665" s="16"/>
      <c r="AB665" s="16"/>
      <c r="AC665" s="16"/>
    </row>
    <row r="666">
      <c r="A666" s="27"/>
      <c r="B666" s="27"/>
      <c r="C666" s="16"/>
      <c r="D666" s="16"/>
      <c r="E666" s="16"/>
      <c r="F666" s="16"/>
      <c r="G666" s="16"/>
      <c r="H666" s="16"/>
      <c r="I666" s="50"/>
      <c r="J666" s="16"/>
      <c r="K666" s="16"/>
      <c r="L666" s="50"/>
      <c r="M666" s="50"/>
      <c r="N666" s="16"/>
      <c r="O666" s="16"/>
      <c r="P666" s="50"/>
      <c r="Q666" s="16"/>
      <c r="R666" s="16"/>
      <c r="S666" s="16"/>
      <c r="T666" s="16"/>
      <c r="U666" s="16"/>
      <c r="V666" s="16"/>
      <c r="W666" s="16"/>
      <c r="X666" s="16"/>
      <c r="Y666" s="16"/>
      <c r="Z666" s="50"/>
      <c r="AA666" s="16"/>
      <c r="AB666" s="16"/>
      <c r="AC666" s="16"/>
    </row>
    <row r="667">
      <c r="A667" s="27"/>
      <c r="B667" s="27"/>
      <c r="C667" s="16"/>
      <c r="D667" s="16"/>
      <c r="E667" s="16"/>
      <c r="F667" s="16"/>
      <c r="G667" s="16"/>
      <c r="H667" s="16"/>
      <c r="I667" s="50"/>
      <c r="J667" s="16"/>
      <c r="K667" s="16"/>
      <c r="L667" s="50"/>
      <c r="M667" s="50"/>
      <c r="N667" s="16"/>
      <c r="O667" s="16"/>
      <c r="P667" s="50"/>
      <c r="Q667" s="16"/>
      <c r="R667" s="16"/>
      <c r="S667" s="16"/>
      <c r="T667" s="16"/>
      <c r="U667" s="16"/>
      <c r="V667" s="16"/>
      <c r="W667" s="16"/>
      <c r="X667" s="16"/>
      <c r="Y667" s="16"/>
      <c r="Z667" s="50"/>
      <c r="AA667" s="16"/>
      <c r="AB667" s="16"/>
      <c r="AC667" s="16"/>
    </row>
    <row r="668">
      <c r="A668" s="27"/>
      <c r="B668" s="27"/>
      <c r="C668" s="16"/>
      <c r="D668" s="16"/>
      <c r="E668" s="16"/>
      <c r="F668" s="16"/>
      <c r="G668" s="16"/>
      <c r="H668" s="16"/>
      <c r="I668" s="50"/>
      <c r="J668" s="16"/>
      <c r="K668" s="16"/>
      <c r="L668" s="50"/>
      <c r="M668" s="50"/>
      <c r="N668" s="16"/>
      <c r="O668" s="16"/>
      <c r="P668" s="50"/>
      <c r="Q668" s="16"/>
      <c r="R668" s="16"/>
      <c r="S668" s="16"/>
      <c r="T668" s="16"/>
      <c r="U668" s="16"/>
      <c r="V668" s="16"/>
      <c r="W668" s="16"/>
      <c r="X668" s="16"/>
      <c r="Y668" s="16"/>
      <c r="Z668" s="50"/>
      <c r="AA668" s="16"/>
      <c r="AB668" s="16"/>
      <c r="AC668" s="16"/>
    </row>
    <row r="669">
      <c r="A669" s="27"/>
      <c r="B669" s="27"/>
      <c r="C669" s="16"/>
      <c r="D669" s="16"/>
      <c r="E669" s="16"/>
      <c r="F669" s="16"/>
      <c r="G669" s="16"/>
      <c r="H669" s="16"/>
      <c r="I669" s="50"/>
      <c r="J669" s="16"/>
      <c r="K669" s="16"/>
      <c r="L669" s="50"/>
      <c r="M669" s="50"/>
      <c r="N669" s="16"/>
      <c r="O669" s="16"/>
      <c r="P669" s="50"/>
      <c r="Q669" s="16"/>
      <c r="R669" s="16"/>
      <c r="S669" s="16"/>
      <c r="T669" s="16"/>
      <c r="U669" s="16"/>
      <c r="V669" s="16"/>
      <c r="W669" s="16"/>
      <c r="X669" s="16"/>
      <c r="Y669" s="16"/>
      <c r="Z669" s="50"/>
      <c r="AA669" s="16"/>
      <c r="AB669" s="16"/>
      <c r="AC669" s="16"/>
    </row>
    <row r="670">
      <c r="A670" s="27"/>
      <c r="B670" s="27"/>
      <c r="C670" s="16"/>
      <c r="D670" s="16"/>
      <c r="E670" s="16"/>
      <c r="F670" s="16"/>
      <c r="G670" s="16"/>
      <c r="H670" s="16"/>
      <c r="I670" s="50"/>
      <c r="J670" s="16"/>
      <c r="K670" s="16"/>
      <c r="L670" s="50"/>
      <c r="M670" s="50"/>
      <c r="N670" s="16"/>
      <c r="O670" s="16"/>
      <c r="P670" s="50"/>
      <c r="Q670" s="16"/>
      <c r="R670" s="16"/>
      <c r="S670" s="16"/>
      <c r="T670" s="16"/>
      <c r="U670" s="16"/>
      <c r="V670" s="16"/>
      <c r="W670" s="16"/>
      <c r="X670" s="16"/>
      <c r="Y670" s="16"/>
      <c r="Z670" s="50"/>
      <c r="AA670" s="16"/>
      <c r="AB670" s="16"/>
      <c r="AC670" s="16"/>
    </row>
    <row r="671">
      <c r="A671" s="27"/>
      <c r="B671" s="27"/>
      <c r="C671" s="16"/>
      <c r="D671" s="16"/>
      <c r="E671" s="16"/>
      <c r="F671" s="16"/>
      <c r="G671" s="16"/>
      <c r="H671" s="16"/>
      <c r="I671" s="50"/>
      <c r="J671" s="16"/>
      <c r="K671" s="16"/>
      <c r="L671" s="50"/>
      <c r="M671" s="50"/>
      <c r="N671" s="16"/>
      <c r="O671" s="16"/>
      <c r="P671" s="50"/>
      <c r="Q671" s="16"/>
      <c r="R671" s="16"/>
      <c r="S671" s="16"/>
      <c r="T671" s="16"/>
      <c r="U671" s="16"/>
      <c r="V671" s="16"/>
      <c r="W671" s="16"/>
      <c r="X671" s="16"/>
      <c r="Y671" s="16"/>
      <c r="Z671" s="50"/>
      <c r="AA671" s="16"/>
      <c r="AB671" s="16"/>
      <c r="AC671" s="16"/>
    </row>
    <row r="672">
      <c r="A672" s="27"/>
      <c r="B672" s="27"/>
      <c r="C672" s="16"/>
      <c r="D672" s="16"/>
      <c r="E672" s="16"/>
      <c r="F672" s="16"/>
      <c r="G672" s="16"/>
      <c r="H672" s="16"/>
      <c r="I672" s="50"/>
      <c r="J672" s="16"/>
      <c r="K672" s="16"/>
      <c r="L672" s="50"/>
      <c r="M672" s="50"/>
      <c r="N672" s="16"/>
      <c r="O672" s="16"/>
      <c r="P672" s="50"/>
      <c r="Q672" s="16"/>
      <c r="R672" s="16"/>
      <c r="S672" s="16"/>
      <c r="T672" s="16"/>
      <c r="U672" s="16"/>
      <c r="V672" s="16"/>
      <c r="W672" s="16"/>
      <c r="X672" s="16"/>
      <c r="Y672" s="16"/>
      <c r="Z672" s="50"/>
      <c r="AA672" s="16"/>
      <c r="AB672" s="16"/>
      <c r="AC672" s="16"/>
    </row>
    <row r="673">
      <c r="A673" s="27"/>
      <c r="B673" s="27"/>
      <c r="C673" s="16"/>
      <c r="D673" s="16"/>
      <c r="E673" s="16"/>
      <c r="F673" s="16"/>
      <c r="G673" s="16"/>
      <c r="H673" s="16"/>
      <c r="I673" s="50"/>
      <c r="J673" s="16"/>
      <c r="K673" s="16"/>
      <c r="L673" s="50"/>
      <c r="M673" s="50"/>
      <c r="N673" s="16"/>
      <c r="O673" s="16"/>
      <c r="P673" s="50"/>
      <c r="Q673" s="16"/>
      <c r="R673" s="16"/>
      <c r="S673" s="16"/>
      <c r="T673" s="16"/>
      <c r="U673" s="16"/>
      <c r="V673" s="16"/>
      <c r="W673" s="16"/>
      <c r="X673" s="16"/>
      <c r="Y673" s="16"/>
      <c r="Z673" s="50"/>
      <c r="AA673" s="16"/>
      <c r="AB673" s="16"/>
      <c r="AC673" s="16"/>
    </row>
    <row r="674">
      <c r="A674" s="27"/>
      <c r="B674" s="27"/>
      <c r="C674" s="16"/>
      <c r="D674" s="16"/>
      <c r="E674" s="16"/>
      <c r="F674" s="16"/>
      <c r="G674" s="16"/>
      <c r="H674" s="16"/>
      <c r="I674" s="50"/>
      <c r="J674" s="16"/>
      <c r="K674" s="16"/>
      <c r="L674" s="50"/>
      <c r="M674" s="50"/>
      <c r="N674" s="16"/>
      <c r="O674" s="16"/>
      <c r="P674" s="50"/>
      <c r="Q674" s="16"/>
      <c r="R674" s="16"/>
      <c r="S674" s="16"/>
      <c r="T674" s="16"/>
      <c r="U674" s="16"/>
      <c r="V674" s="16"/>
      <c r="W674" s="16"/>
      <c r="X674" s="16"/>
      <c r="Y674" s="16"/>
      <c r="Z674" s="50"/>
      <c r="AA674" s="16"/>
      <c r="AB674" s="16"/>
      <c r="AC674" s="16"/>
    </row>
    <row r="675">
      <c r="A675" s="27"/>
      <c r="B675" s="27"/>
      <c r="C675" s="16"/>
      <c r="D675" s="16"/>
      <c r="E675" s="16"/>
      <c r="F675" s="16"/>
      <c r="G675" s="16"/>
      <c r="H675" s="16"/>
      <c r="I675" s="50"/>
      <c r="J675" s="16"/>
      <c r="K675" s="16"/>
      <c r="L675" s="50"/>
      <c r="M675" s="50"/>
      <c r="N675" s="16"/>
      <c r="O675" s="16"/>
      <c r="P675" s="50"/>
      <c r="Q675" s="16"/>
      <c r="R675" s="16"/>
      <c r="S675" s="16"/>
      <c r="T675" s="16"/>
      <c r="U675" s="16"/>
      <c r="V675" s="16"/>
      <c r="W675" s="16"/>
      <c r="X675" s="16"/>
      <c r="Y675" s="16"/>
      <c r="Z675" s="50"/>
      <c r="AA675" s="16"/>
      <c r="AB675" s="16"/>
      <c r="AC675" s="16"/>
    </row>
    <row r="676">
      <c r="A676" s="27"/>
      <c r="B676" s="27"/>
      <c r="C676" s="16"/>
      <c r="D676" s="16"/>
      <c r="E676" s="16"/>
      <c r="F676" s="16"/>
      <c r="G676" s="16"/>
      <c r="H676" s="16"/>
      <c r="I676" s="50"/>
      <c r="J676" s="16"/>
      <c r="K676" s="16"/>
      <c r="L676" s="50"/>
      <c r="M676" s="50"/>
      <c r="N676" s="16"/>
      <c r="O676" s="16"/>
      <c r="P676" s="50"/>
      <c r="Q676" s="16"/>
      <c r="R676" s="16"/>
      <c r="S676" s="16"/>
      <c r="T676" s="16"/>
      <c r="U676" s="16"/>
      <c r="V676" s="16"/>
      <c r="W676" s="16"/>
      <c r="X676" s="16"/>
      <c r="Y676" s="16"/>
      <c r="Z676" s="50"/>
      <c r="AA676" s="16"/>
      <c r="AB676" s="16"/>
      <c r="AC676" s="16"/>
    </row>
    <row r="677">
      <c r="A677" s="27"/>
      <c r="B677" s="27"/>
      <c r="C677" s="16"/>
      <c r="D677" s="16"/>
      <c r="E677" s="16"/>
      <c r="F677" s="16"/>
      <c r="G677" s="16"/>
      <c r="H677" s="16"/>
      <c r="I677" s="50"/>
      <c r="J677" s="16"/>
      <c r="K677" s="16"/>
      <c r="L677" s="50"/>
      <c r="M677" s="50"/>
      <c r="N677" s="16"/>
      <c r="O677" s="16"/>
      <c r="P677" s="50"/>
      <c r="Q677" s="16"/>
      <c r="R677" s="16"/>
      <c r="S677" s="16"/>
      <c r="T677" s="16"/>
      <c r="U677" s="16"/>
      <c r="V677" s="16"/>
      <c r="W677" s="16"/>
      <c r="X677" s="16"/>
      <c r="Y677" s="16"/>
      <c r="Z677" s="50"/>
      <c r="AA677" s="16"/>
      <c r="AB677" s="16"/>
      <c r="AC677" s="16"/>
    </row>
    <row r="678">
      <c r="A678" s="27"/>
      <c r="B678" s="27"/>
      <c r="C678" s="16"/>
      <c r="D678" s="16"/>
      <c r="E678" s="16"/>
      <c r="F678" s="16"/>
      <c r="G678" s="16"/>
      <c r="H678" s="16"/>
      <c r="I678" s="50"/>
      <c r="J678" s="16"/>
      <c r="K678" s="16"/>
      <c r="L678" s="50"/>
      <c r="M678" s="50"/>
      <c r="N678" s="16"/>
      <c r="O678" s="16"/>
      <c r="P678" s="50"/>
      <c r="Q678" s="16"/>
      <c r="R678" s="16"/>
      <c r="S678" s="16"/>
      <c r="T678" s="16"/>
      <c r="U678" s="16"/>
      <c r="V678" s="16"/>
      <c r="W678" s="16"/>
      <c r="X678" s="16"/>
      <c r="Y678" s="16"/>
      <c r="Z678" s="50"/>
      <c r="AA678" s="16"/>
      <c r="AB678" s="16"/>
      <c r="AC678" s="16"/>
    </row>
    <row r="679">
      <c r="A679" s="27"/>
      <c r="B679" s="27"/>
      <c r="C679" s="16"/>
      <c r="D679" s="16"/>
      <c r="E679" s="16"/>
      <c r="F679" s="16"/>
      <c r="G679" s="16"/>
      <c r="H679" s="16"/>
      <c r="I679" s="50"/>
      <c r="J679" s="16"/>
      <c r="K679" s="16"/>
      <c r="L679" s="50"/>
      <c r="M679" s="50"/>
      <c r="N679" s="16"/>
      <c r="O679" s="16"/>
      <c r="P679" s="50"/>
      <c r="Q679" s="16"/>
      <c r="R679" s="16"/>
      <c r="S679" s="16"/>
      <c r="T679" s="16"/>
      <c r="U679" s="16"/>
      <c r="V679" s="16"/>
      <c r="W679" s="16"/>
      <c r="X679" s="16"/>
      <c r="Y679" s="16"/>
      <c r="Z679" s="50"/>
      <c r="AA679" s="16"/>
      <c r="AB679" s="16"/>
      <c r="AC679" s="16"/>
    </row>
    <row r="680">
      <c r="A680" s="27"/>
      <c r="B680" s="27"/>
      <c r="C680" s="16"/>
      <c r="D680" s="16"/>
      <c r="E680" s="16"/>
      <c r="F680" s="16"/>
      <c r="G680" s="16"/>
      <c r="H680" s="16"/>
      <c r="I680" s="50"/>
      <c r="J680" s="16"/>
      <c r="K680" s="16"/>
      <c r="L680" s="50"/>
      <c r="M680" s="50"/>
      <c r="N680" s="16"/>
      <c r="O680" s="16"/>
      <c r="P680" s="50"/>
      <c r="Q680" s="16"/>
      <c r="R680" s="16"/>
      <c r="S680" s="16"/>
      <c r="T680" s="16"/>
      <c r="U680" s="16"/>
      <c r="V680" s="16"/>
      <c r="W680" s="16"/>
      <c r="X680" s="16"/>
      <c r="Y680" s="16"/>
      <c r="Z680" s="50"/>
      <c r="AA680" s="16"/>
      <c r="AB680" s="16"/>
      <c r="AC680" s="16"/>
    </row>
    <row r="681">
      <c r="A681" s="27"/>
      <c r="B681" s="27"/>
      <c r="C681" s="16"/>
      <c r="D681" s="16"/>
      <c r="E681" s="16"/>
      <c r="F681" s="16"/>
      <c r="G681" s="16"/>
      <c r="H681" s="16"/>
      <c r="I681" s="50"/>
      <c r="J681" s="16"/>
      <c r="K681" s="16"/>
      <c r="L681" s="50"/>
      <c r="M681" s="50"/>
      <c r="N681" s="16"/>
      <c r="O681" s="16"/>
      <c r="P681" s="50"/>
      <c r="Q681" s="16"/>
      <c r="R681" s="16"/>
      <c r="S681" s="16"/>
      <c r="T681" s="16"/>
      <c r="U681" s="16"/>
      <c r="V681" s="16"/>
      <c r="W681" s="16"/>
      <c r="X681" s="16"/>
      <c r="Y681" s="16"/>
      <c r="Z681" s="50"/>
      <c r="AA681" s="16"/>
      <c r="AB681" s="16"/>
      <c r="AC681" s="16"/>
    </row>
    <row r="682">
      <c r="A682" s="27"/>
      <c r="B682" s="27"/>
      <c r="C682" s="16"/>
      <c r="D682" s="16"/>
      <c r="E682" s="16"/>
      <c r="F682" s="16"/>
      <c r="G682" s="16"/>
      <c r="H682" s="16"/>
      <c r="I682" s="50"/>
      <c r="J682" s="16"/>
      <c r="K682" s="16"/>
      <c r="L682" s="50"/>
      <c r="M682" s="50"/>
      <c r="N682" s="16"/>
      <c r="O682" s="16"/>
      <c r="P682" s="50"/>
      <c r="Q682" s="16"/>
      <c r="R682" s="16"/>
      <c r="S682" s="16"/>
      <c r="T682" s="16"/>
      <c r="U682" s="16"/>
      <c r="V682" s="16"/>
      <c r="W682" s="16"/>
      <c r="X682" s="16"/>
      <c r="Y682" s="16"/>
      <c r="Z682" s="50"/>
      <c r="AA682" s="16"/>
      <c r="AB682" s="16"/>
      <c r="AC682" s="16"/>
    </row>
    <row r="683">
      <c r="A683" s="27"/>
      <c r="B683" s="27"/>
      <c r="C683" s="16"/>
      <c r="D683" s="16"/>
      <c r="E683" s="16"/>
      <c r="F683" s="16"/>
      <c r="G683" s="16"/>
      <c r="H683" s="16"/>
      <c r="I683" s="50"/>
      <c r="J683" s="16"/>
      <c r="K683" s="16"/>
      <c r="L683" s="50"/>
      <c r="M683" s="50"/>
      <c r="N683" s="16"/>
      <c r="O683" s="16"/>
      <c r="P683" s="50"/>
      <c r="Q683" s="16"/>
      <c r="R683" s="16"/>
      <c r="S683" s="16"/>
      <c r="T683" s="16"/>
      <c r="U683" s="16"/>
      <c r="V683" s="16"/>
      <c r="W683" s="16"/>
      <c r="X683" s="16"/>
      <c r="Y683" s="16"/>
      <c r="Z683" s="50"/>
      <c r="AA683" s="16"/>
      <c r="AB683" s="16"/>
      <c r="AC683" s="16"/>
    </row>
    <row r="684">
      <c r="A684" s="27"/>
      <c r="B684" s="27"/>
      <c r="C684" s="16"/>
      <c r="D684" s="16"/>
      <c r="E684" s="16"/>
      <c r="F684" s="16"/>
      <c r="G684" s="16"/>
      <c r="H684" s="16"/>
      <c r="I684" s="50"/>
      <c r="J684" s="16"/>
      <c r="K684" s="16"/>
      <c r="L684" s="50"/>
      <c r="M684" s="50"/>
      <c r="N684" s="16"/>
      <c r="O684" s="16"/>
      <c r="P684" s="50"/>
      <c r="Q684" s="16"/>
      <c r="R684" s="16"/>
      <c r="S684" s="16"/>
      <c r="T684" s="16"/>
      <c r="U684" s="16"/>
      <c r="V684" s="16"/>
      <c r="W684" s="16"/>
      <c r="X684" s="16"/>
      <c r="Y684" s="16"/>
      <c r="Z684" s="50"/>
      <c r="AA684" s="16"/>
      <c r="AB684" s="16"/>
      <c r="AC684" s="16"/>
    </row>
    <row r="685">
      <c r="A685" s="27"/>
      <c r="B685" s="27"/>
      <c r="C685" s="16"/>
      <c r="D685" s="16"/>
      <c r="E685" s="16"/>
      <c r="F685" s="16"/>
      <c r="G685" s="16"/>
      <c r="H685" s="16"/>
      <c r="I685" s="50"/>
      <c r="J685" s="16"/>
      <c r="K685" s="16"/>
      <c r="L685" s="50"/>
      <c r="M685" s="50"/>
      <c r="N685" s="16"/>
      <c r="O685" s="16"/>
      <c r="P685" s="50"/>
      <c r="Q685" s="16"/>
      <c r="R685" s="16"/>
      <c r="S685" s="16"/>
      <c r="T685" s="16"/>
      <c r="U685" s="16"/>
      <c r="V685" s="16"/>
      <c r="W685" s="16"/>
      <c r="X685" s="16"/>
      <c r="Y685" s="16"/>
      <c r="Z685" s="50"/>
      <c r="AA685" s="16"/>
      <c r="AB685" s="16"/>
      <c r="AC685" s="16"/>
    </row>
    <row r="686">
      <c r="A686" s="27"/>
      <c r="B686" s="27"/>
      <c r="C686" s="16"/>
      <c r="D686" s="16"/>
      <c r="E686" s="16"/>
      <c r="F686" s="16"/>
      <c r="G686" s="16"/>
      <c r="H686" s="16"/>
      <c r="I686" s="50"/>
      <c r="J686" s="16"/>
      <c r="K686" s="16"/>
      <c r="L686" s="50"/>
      <c r="M686" s="50"/>
      <c r="N686" s="16"/>
      <c r="O686" s="16"/>
      <c r="P686" s="50"/>
      <c r="Q686" s="16"/>
      <c r="R686" s="16"/>
      <c r="S686" s="16"/>
      <c r="T686" s="16"/>
      <c r="U686" s="16"/>
      <c r="V686" s="16"/>
      <c r="W686" s="16"/>
      <c r="X686" s="16"/>
      <c r="Y686" s="16"/>
      <c r="Z686" s="50"/>
      <c r="AA686" s="16"/>
      <c r="AB686" s="16"/>
      <c r="AC686" s="16"/>
    </row>
    <row r="687">
      <c r="A687" s="27"/>
      <c r="B687" s="27"/>
      <c r="C687" s="16"/>
      <c r="D687" s="16"/>
      <c r="E687" s="16"/>
      <c r="F687" s="16"/>
      <c r="G687" s="16"/>
      <c r="H687" s="16"/>
      <c r="I687" s="50"/>
      <c r="J687" s="16"/>
      <c r="K687" s="16"/>
      <c r="L687" s="50"/>
      <c r="M687" s="50"/>
      <c r="N687" s="16"/>
      <c r="O687" s="16"/>
      <c r="P687" s="50"/>
      <c r="Q687" s="16"/>
      <c r="R687" s="16"/>
      <c r="S687" s="16"/>
      <c r="T687" s="16"/>
      <c r="U687" s="16"/>
      <c r="V687" s="16"/>
      <c r="W687" s="16"/>
      <c r="X687" s="16"/>
      <c r="Y687" s="16"/>
      <c r="Z687" s="50"/>
      <c r="AA687" s="16"/>
      <c r="AB687" s="16"/>
      <c r="AC687" s="16"/>
    </row>
    <row r="688">
      <c r="A688" s="27"/>
      <c r="B688" s="27"/>
      <c r="C688" s="16"/>
      <c r="D688" s="16"/>
      <c r="E688" s="16"/>
      <c r="F688" s="16"/>
      <c r="G688" s="16"/>
      <c r="H688" s="16"/>
      <c r="I688" s="50"/>
      <c r="J688" s="16"/>
      <c r="K688" s="16"/>
      <c r="L688" s="50"/>
      <c r="M688" s="50"/>
      <c r="N688" s="16"/>
      <c r="O688" s="16"/>
      <c r="P688" s="50"/>
      <c r="Q688" s="16"/>
      <c r="R688" s="16"/>
      <c r="S688" s="16"/>
      <c r="T688" s="16"/>
      <c r="U688" s="16"/>
      <c r="V688" s="16"/>
      <c r="W688" s="16"/>
      <c r="X688" s="16"/>
      <c r="Y688" s="16"/>
      <c r="Z688" s="50"/>
      <c r="AA688" s="16"/>
      <c r="AB688" s="16"/>
      <c r="AC688" s="16"/>
    </row>
    <row r="689">
      <c r="A689" s="27"/>
      <c r="B689" s="27"/>
      <c r="C689" s="16"/>
      <c r="D689" s="16"/>
      <c r="E689" s="16"/>
      <c r="F689" s="16"/>
      <c r="G689" s="16"/>
      <c r="H689" s="16"/>
      <c r="I689" s="50"/>
      <c r="J689" s="16"/>
      <c r="K689" s="16"/>
      <c r="L689" s="50"/>
      <c r="M689" s="50"/>
      <c r="N689" s="16"/>
      <c r="O689" s="16"/>
      <c r="P689" s="50"/>
      <c r="Q689" s="16"/>
      <c r="R689" s="16"/>
      <c r="S689" s="16"/>
      <c r="T689" s="16"/>
      <c r="U689" s="16"/>
      <c r="V689" s="16"/>
      <c r="W689" s="16"/>
      <c r="X689" s="16"/>
      <c r="Y689" s="16"/>
      <c r="Z689" s="50"/>
      <c r="AA689" s="16"/>
      <c r="AB689" s="16"/>
      <c r="AC689" s="16"/>
    </row>
    <row r="690">
      <c r="A690" s="27"/>
      <c r="B690" s="27"/>
      <c r="C690" s="16"/>
      <c r="D690" s="16"/>
      <c r="E690" s="16"/>
      <c r="F690" s="16"/>
      <c r="G690" s="16"/>
      <c r="H690" s="16"/>
      <c r="I690" s="50"/>
      <c r="J690" s="16"/>
      <c r="K690" s="16"/>
      <c r="L690" s="50"/>
      <c r="M690" s="50"/>
      <c r="N690" s="16"/>
      <c r="O690" s="16"/>
      <c r="P690" s="50"/>
      <c r="Q690" s="16"/>
      <c r="R690" s="16"/>
      <c r="S690" s="16"/>
      <c r="T690" s="16"/>
      <c r="U690" s="16"/>
      <c r="V690" s="16"/>
      <c r="W690" s="16"/>
      <c r="X690" s="16"/>
      <c r="Y690" s="16"/>
      <c r="Z690" s="50"/>
      <c r="AA690" s="16"/>
      <c r="AB690" s="16"/>
      <c r="AC690" s="16"/>
    </row>
    <row r="691">
      <c r="A691" s="27"/>
      <c r="B691" s="27"/>
      <c r="C691" s="16"/>
      <c r="D691" s="16"/>
      <c r="E691" s="16"/>
      <c r="F691" s="16"/>
      <c r="G691" s="16"/>
      <c r="H691" s="16"/>
      <c r="I691" s="50"/>
      <c r="J691" s="16"/>
      <c r="K691" s="16"/>
      <c r="L691" s="50"/>
      <c r="M691" s="50"/>
      <c r="N691" s="16"/>
      <c r="O691" s="16"/>
      <c r="P691" s="50"/>
      <c r="Q691" s="16"/>
      <c r="R691" s="16"/>
      <c r="S691" s="16"/>
      <c r="T691" s="16"/>
      <c r="U691" s="16"/>
      <c r="V691" s="16"/>
      <c r="W691" s="16"/>
      <c r="X691" s="16"/>
      <c r="Y691" s="16"/>
      <c r="Z691" s="50"/>
      <c r="AA691" s="16"/>
      <c r="AB691" s="16"/>
      <c r="AC691" s="16"/>
    </row>
    <row r="692">
      <c r="A692" s="27"/>
      <c r="B692" s="27"/>
      <c r="C692" s="16"/>
      <c r="D692" s="16"/>
      <c r="E692" s="16"/>
      <c r="F692" s="16"/>
      <c r="G692" s="16"/>
      <c r="H692" s="16"/>
      <c r="I692" s="50"/>
      <c r="J692" s="16"/>
      <c r="K692" s="16"/>
      <c r="L692" s="50"/>
      <c r="M692" s="50"/>
      <c r="N692" s="16"/>
      <c r="O692" s="16"/>
      <c r="P692" s="50"/>
      <c r="Q692" s="16"/>
      <c r="R692" s="16"/>
      <c r="S692" s="16"/>
      <c r="T692" s="16"/>
      <c r="U692" s="16"/>
      <c r="V692" s="16"/>
      <c r="W692" s="16"/>
      <c r="X692" s="16"/>
      <c r="Y692" s="16"/>
      <c r="Z692" s="50"/>
      <c r="AA692" s="16"/>
      <c r="AB692" s="16"/>
      <c r="AC692" s="16"/>
    </row>
    <row r="693">
      <c r="A693" s="27"/>
      <c r="B693" s="27"/>
      <c r="C693" s="16"/>
      <c r="D693" s="16"/>
      <c r="E693" s="16"/>
      <c r="F693" s="16"/>
      <c r="G693" s="16"/>
      <c r="H693" s="16"/>
      <c r="I693" s="50"/>
      <c r="J693" s="16"/>
      <c r="K693" s="16"/>
      <c r="L693" s="50"/>
      <c r="M693" s="50"/>
      <c r="N693" s="16"/>
      <c r="O693" s="16"/>
      <c r="P693" s="50"/>
      <c r="Q693" s="16"/>
      <c r="R693" s="16"/>
      <c r="S693" s="16"/>
      <c r="T693" s="16"/>
      <c r="U693" s="16"/>
      <c r="V693" s="16"/>
      <c r="W693" s="16"/>
      <c r="X693" s="16"/>
      <c r="Y693" s="16"/>
      <c r="Z693" s="50"/>
      <c r="AA693" s="16"/>
      <c r="AB693" s="16"/>
      <c r="AC693" s="16"/>
    </row>
    <row r="694">
      <c r="A694" s="27"/>
      <c r="B694" s="27"/>
      <c r="C694" s="16"/>
      <c r="D694" s="16"/>
      <c r="E694" s="16"/>
      <c r="F694" s="16"/>
      <c r="G694" s="16"/>
      <c r="H694" s="16"/>
      <c r="I694" s="50"/>
      <c r="J694" s="16"/>
      <c r="K694" s="16"/>
      <c r="L694" s="50"/>
      <c r="M694" s="50"/>
      <c r="N694" s="16"/>
      <c r="O694" s="16"/>
      <c r="P694" s="50"/>
      <c r="Q694" s="16"/>
      <c r="R694" s="16"/>
      <c r="S694" s="16"/>
      <c r="T694" s="16"/>
      <c r="U694" s="16"/>
      <c r="V694" s="16"/>
      <c r="W694" s="16"/>
      <c r="X694" s="16"/>
      <c r="Y694" s="16"/>
      <c r="Z694" s="50"/>
      <c r="AA694" s="16"/>
      <c r="AB694" s="16"/>
      <c r="AC694" s="16"/>
    </row>
    <row r="695">
      <c r="A695" s="27"/>
      <c r="B695" s="27"/>
      <c r="C695" s="16"/>
      <c r="D695" s="16"/>
      <c r="E695" s="16"/>
      <c r="F695" s="16"/>
      <c r="G695" s="16"/>
      <c r="H695" s="16"/>
      <c r="I695" s="50"/>
      <c r="J695" s="16"/>
      <c r="K695" s="16"/>
      <c r="L695" s="50"/>
      <c r="M695" s="50"/>
      <c r="N695" s="16"/>
      <c r="O695" s="16"/>
      <c r="P695" s="50"/>
      <c r="Q695" s="16"/>
      <c r="R695" s="16"/>
      <c r="S695" s="16"/>
      <c r="T695" s="16"/>
      <c r="U695" s="16"/>
      <c r="V695" s="16"/>
      <c r="W695" s="16"/>
      <c r="X695" s="16"/>
      <c r="Y695" s="16"/>
      <c r="Z695" s="50"/>
      <c r="AA695" s="16"/>
      <c r="AB695" s="16"/>
      <c r="AC695" s="16"/>
    </row>
    <row r="696">
      <c r="A696" s="27"/>
      <c r="B696" s="27"/>
      <c r="C696" s="16"/>
      <c r="D696" s="16"/>
      <c r="E696" s="16"/>
      <c r="F696" s="16"/>
      <c r="G696" s="16"/>
      <c r="H696" s="16"/>
      <c r="I696" s="50"/>
      <c r="J696" s="16"/>
      <c r="K696" s="16"/>
      <c r="L696" s="50"/>
      <c r="M696" s="50"/>
      <c r="N696" s="16"/>
      <c r="O696" s="16"/>
      <c r="P696" s="50"/>
      <c r="Q696" s="16"/>
      <c r="R696" s="16"/>
      <c r="S696" s="16"/>
      <c r="T696" s="16"/>
      <c r="U696" s="16"/>
      <c r="V696" s="16"/>
      <c r="W696" s="16"/>
      <c r="X696" s="16"/>
      <c r="Y696" s="16"/>
      <c r="Z696" s="50"/>
      <c r="AA696" s="16"/>
      <c r="AB696" s="16"/>
      <c r="AC696" s="16"/>
    </row>
    <row r="697">
      <c r="A697" s="27"/>
      <c r="B697" s="27"/>
      <c r="C697" s="16"/>
      <c r="D697" s="16"/>
      <c r="E697" s="16"/>
      <c r="F697" s="16"/>
      <c r="G697" s="16"/>
      <c r="H697" s="16"/>
      <c r="I697" s="50"/>
      <c r="J697" s="16"/>
      <c r="K697" s="16"/>
      <c r="L697" s="50"/>
      <c r="M697" s="50"/>
      <c r="N697" s="16"/>
      <c r="O697" s="16"/>
      <c r="P697" s="50"/>
      <c r="Q697" s="16"/>
      <c r="R697" s="16"/>
      <c r="S697" s="16"/>
      <c r="T697" s="16"/>
      <c r="U697" s="16"/>
      <c r="V697" s="16"/>
      <c r="W697" s="16"/>
      <c r="X697" s="16"/>
      <c r="Y697" s="16"/>
      <c r="Z697" s="50"/>
      <c r="AA697" s="16"/>
      <c r="AB697" s="16"/>
      <c r="AC697" s="16"/>
    </row>
    <row r="698">
      <c r="A698" s="27"/>
      <c r="B698" s="27"/>
      <c r="C698" s="16"/>
      <c r="D698" s="16"/>
      <c r="E698" s="16"/>
      <c r="F698" s="16"/>
      <c r="G698" s="16"/>
      <c r="H698" s="16"/>
      <c r="I698" s="50"/>
      <c r="J698" s="16"/>
      <c r="K698" s="16"/>
      <c r="L698" s="50"/>
      <c r="M698" s="50"/>
      <c r="N698" s="16"/>
      <c r="O698" s="16"/>
      <c r="P698" s="50"/>
      <c r="Q698" s="16"/>
      <c r="R698" s="16"/>
      <c r="S698" s="16"/>
      <c r="T698" s="16"/>
      <c r="U698" s="16"/>
      <c r="V698" s="16"/>
      <c r="W698" s="16"/>
      <c r="X698" s="16"/>
      <c r="Y698" s="16"/>
      <c r="Z698" s="50"/>
      <c r="AA698" s="16"/>
      <c r="AB698" s="16"/>
      <c r="AC698" s="16"/>
    </row>
    <row r="699">
      <c r="A699" s="27"/>
      <c r="B699" s="27"/>
      <c r="C699" s="16"/>
      <c r="D699" s="16"/>
      <c r="E699" s="16"/>
      <c r="F699" s="16"/>
      <c r="G699" s="16"/>
      <c r="H699" s="16"/>
      <c r="I699" s="50"/>
      <c r="J699" s="16"/>
      <c r="K699" s="16"/>
      <c r="L699" s="50"/>
      <c r="M699" s="50"/>
      <c r="N699" s="16"/>
      <c r="O699" s="16"/>
      <c r="P699" s="50"/>
      <c r="Q699" s="16"/>
      <c r="R699" s="16"/>
      <c r="S699" s="16"/>
      <c r="T699" s="16"/>
      <c r="U699" s="16"/>
      <c r="V699" s="16"/>
      <c r="W699" s="16"/>
      <c r="X699" s="16"/>
      <c r="Y699" s="16"/>
      <c r="Z699" s="50"/>
      <c r="AA699" s="16"/>
      <c r="AB699" s="16"/>
      <c r="AC699" s="16"/>
    </row>
    <row r="700">
      <c r="A700" s="27"/>
      <c r="B700" s="27"/>
      <c r="C700" s="16"/>
      <c r="D700" s="16"/>
      <c r="E700" s="16"/>
      <c r="F700" s="16"/>
      <c r="G700" s="16"/>
      <c r="H700" s="16"/>
      <c r="I700" s="50"/>
      <c r="J700" s="16"/>
      <c r="K700" s="16"/>
      <c r="L700" s="50"/>
      <c r="M700" s="50"/>
      <c r="N700" s="16"/>
      <c r="O700" s="16"/>
      <c r="P700" s="50"/>
      <c r="Q700" s="16"/>
      <c r="R700" s="16"/>
      <c r="S700" s="16"/>
      <c r="T700" s="16"/>
      <c r="U700" s="16"/>
      <c r="V700" s="16"/>
      <c r="W700" s="16"/>
      <c r="X700" s="16"/>
      <c r="Y700" s="16"/>
      <c r="Z700" s="50"/>
      <c r="AA700" s="16"/>
      <c r="AB700" s="16"/>
      <c r="AC700" s="16"/>
    </row>
    <row r="701">
      <c r="A701" s="27"/>
      <c r="B701" s="27"/>
      <c r="C701" s="16"/>
      <c r="D701" s="16"/>
      <c r="E701" s="16"/>
      <c r="F701" s="16"/>
      <c r="G701" s="16"/>
      <c r="H701" s="16"/>
      <c r="I701" s="50"/>
      <c r="J701" s="16"/>
      <c r="K701" s="16"/>
      <c r="L701" s="50"/>
      <c r="M701" s="50"/>
      <c r="N701" s="16"/>
      <c r="O701" s="16"/>
      <c r="P701" s="50"/>
      <c r="Q701" s="16"/>
      <c r="R701" s="16"/>
      <c r="S701" s="16"/>
      <c r="T701" s="16"/>
      <c r="U701" s="16"/>
      <c r="V701" s="16"/>
      <c r="W701" s="16"/>
      <c r="X701" s="16"/>
      <c r="Y701" s="16"/>
      <c r="Z701" s="50"/>
      <c r="AA701" s="16"/>
      <c r="AB701" s="16"/>
      <c r="AC701" s="16"/>
    </row>
    <row r="702">
      <c r="A702" s="27"/>
      <c r="B702" s="27"/>
      <c r="C702" s="16"/>
      <c r="D702" s="16"/>
      <c r="E702" s="16"/>
      <c r="F702" s="16"/>
      <c r="G702" s="16"/>
      <c r="H702" s="16"/>
      <c r="I702" s="50"/>
      <c r="J702" s="16"/>
      <c r="K702" s="16"/>
      <c r="L702" s="50"/>
      <c r="M702" s="50"/>
      <c r="N702" s="16"/>
      <c r="O702" s="16"/>
      <c r="P702" s="50"/>
      <c r="Q702" s="16"/>
      <c r="R702" s="16"/>
      <c r="S702" s="16"/>
      <c r="T702" s="16"/>
      <c r="U702" s="16"/>
      <c r="V702" s="16"/>
      <c r="W702" s="16"/>
      <c r="X702" s="16"/>
      <c r="Y702" s="16"/>
      <c r="Z702" s="50"/>
      <c r="AA702" s="16"/>
      <c r="AB702" s="16"/>
      <c r="AC702" s="16"/>
    </row>
    <row r="703">
      <c r="A703" s="27"/>
      <c r="B703" s="27"/>
      <c r="C703" s="16"/>
      <c r="D703" s="16"/>
      <c r="E703" s="16"/>
      <c r="F703" s="16"/>
      <c r="G703" s="16"/>
      <c r="H703" s="16"/>
      <c r="I703" s="50"/>
      <c r="J703" s="16"/>
      <c r="K703" s="16"/>
      <c r="L703" s="50"/>
      <c r="M703" s="50"/>
      <c r="N703" s="16"/>
      <c r="O703" s="16"/>
      <c r="P703" s="50"/>
      <c r="Q703" s="16"/>
      <c r="R703" s="16"/>
      <c r="S703" s="16"/>
      <c r="T703" s="16"/>
      <c r="U703" s="16"/>
      <c r="V703" s="16"/>
      <c r="W703" s="16"/>
      <c r="X703" s="16"/>
      <c r="Y703" s="16"/>
      <c r="Z703" s="50"/>
      <c r="AA703" s="16"/>
      <c r="AB703" s="16"/>
      <c r="AC703" s="16"/>
    </row>
    <row r="704">
      <c r="A704" s="27"/>
      <c r="B704" s="27"/>
      <c r="C704" s="16"/>
      <c r="D704" s="16"/>
      <c r="E704" s="16"/>
      <c r="F704" s="16"/>
      <c r="G704" s="16"/>
      <c r="H704" s="16"/>
      <c r="I704" s="50"/>
      <c r="J704" s="16"/>
      <c r="K704" s="16"/>
      <c r="L704" s="50"/>
      <c r="M704" s="50"/>
      <c r="N704" s="16"/>
      <c r="O704" s="16"/>
      <c r="P704" s="50"/>
      <c r="Q704" s="16"/>
      <c r="R704" s="16"/>
      <c r="S704" s="16"/>
      <c r="T704" s="16"/>
      <c r="U704" s="16"/>
      <c r="V704" s="16"/>
      <c r="W704" s="16"/>
      <c r="X704" s="16"/>
      <c r="Y704" s="16"/>
      <c r="Z704" s="50"/>
      <c r="AA704" s="16"/>
      <c r="AB704" s="16"/>
      <c r="AC704" s="16"/>
    </row>
    <row r="705">
      <c r="A705" s="27"/>
      <c r="B705" s="27"/>
      <c r="C705" s="16"/>
      <c r="D705" s="16"/>
      <c r="E705" s="16"/>
      <c r="F705" s="16"/>
      <c r="G705" s="16"/>
      <c r="H705" s="16"/>
      <c r="I705" s="50"/>
      <c r="J705" s="16"/>
      <c r="K705" s="16"/>
      <c r="L705" s="50"/>
      <c r="M705" s="50"/>
      <c r="N705" s="16"/>
      <c r="O705" s="16"/>
      <c r="P705" s="50"/>
      <c r="Q705" s="16"/>
      <c r="R705" s="16"/>
      <c r="S705" s="16"/>
      <c r="T705" s="16"/>
      <c r="U705" s="16"/>
      <c r="V705" s="16"/>
      <c r="W705" s="16"/>
      <c r="X705" s="16"/>
      <c r="Y705" s="16"/>
      <c r="Z705" s="50"/>
      <c r="AA705" s="16"/>
      <c r="AB705" s="16"/>
      <c r="AC705" s="16"/>
    </row>
    <row r="706">
      <c r="A706" s="27"/>
      <c r="B706" s="27"/>
      <c r="C706" s="16"/>
      <c r="D706" s="16"/>
      <c r="E706" s="16"/>
      <c r="F706" s="16"/>
      <c r="G706" s="16"/>
      <c r="H706" s="16"/>
      <c r="I706" s="50"/>
      <c r="J706" s="16"/>
      <c r="K706" s="16"/>
      <c r="L706" s="50"/>
      <c r="M706" s="50"/>
      <c r="N706" s="16"/>
      <c r="O706" s="16"/>
      <c r="P706" s="50"/>
      <c r="Q706" s="16"/>
      <c r="R706" s="16"/>
      <c r="S706" s="16"/>
      <c r="T706" s="16"/>
      <c r="U706" s="16"/>
      <c r="V706" s="16"/>
      <c r="W706" s="16"/>
      <c r="X706" s="16"/>
      <c r="Y706" s="16"/>
      <c r="Z706" s="50"/>
      <c r="AA706" s="16"/>
      <c r="AB706" s="16"/>
      <c r="AC706" s="16"/>
    </row>
    <row r="707">
      <c r="A707" s="27"/>
      <c r="B707" s="27"/>
      <c r="C707" s="16"/>
      <c r="D707" s="16"/>
      <c r="E707" s="16"/>
      <c r="F707" s="16"/>
      <c r="G707" s="16"/>
      <c r="H707" s="16"/>
      <c r="I707" s="50"/>
      <c r="J707" s="16"/>
      <c r="K707" s="16"/>
      <c r="L707" s="50"/>
      <c r="M707" s="50"/>
      <c r="N707" s="16"/>
      <c r="O707" s="16"/>
      <c r="P707" s="50"/>
      <c r="Q707" s="16"/>
      <c r="R707" s="16"/>
      <c r="S707" s="16"/>
      <c r="T707" s="16"/>
      <c r="U707" s="16"/>
      <c r="V707" s="16"/>
      <c r="W707" s="16"/>
      <c r="X707" s="16"/>
      <c r="Y707" s="16"/>
      <c r="Z707" s="50"/>
      <c r="AA707" s="16"/>
      <c r="AB707" s="16"/>
      <c r="AC707" s="16"/>
    </row>
    <row r="708">
      <c r="A708" s="27"/>
      <c r="B708" s="27"/>
      <c r="C708" s="16"/>
      <c r="D708" s="16"/>
      <c r="E708" s="16"/>
      <c r="F708" s="16"/>
      <c r="G708" s="16"/>
      <c r="H708" s="16"/>
      <c r="I708" s="50"/>
      <c r="J708" s="16"/>
      <c r="K708" s="16"/>
      <c r="L708" s="50"/>
      <c r="M708" s="50"/>
      <c r="N708" s="16"/>
      <c r="O708" s="16"/>
      <c r="P708" s="50"/>
      <c r="Q708" s="16"/>
      <c r="R708" s="16"/>
      <c r="S708" s="16"/>
      <c r="T708" s="16"/>
      <c r="U708" s="16"/>
      <c r="V708" s="16"/>
      <c r="W708" s="16"/>
      <c r="X708" s="16"/>
      <c r="Y708" s="16"/>
      <c r="Z708" s="50"/>
      <c r="AA708" s="16"/>
      <c r="AB708" s="16"/>
      <c r="AC708" s="16"/>
    </row>
    <row r="709">
      <c r="A709" s="27"/>
      <c r="B709" s="27"/>
      <c r="C709" s="16"/>
      <c r="D709" s="16"/>
      <c r="E709" s="16"/>
      <c r="F709" s="16"/>
      <c r="G709" s="16"/>
      <c r="H709" s="16"/>
      <c r="I709" s="50"/>
      <c r="J709" s="16"/>
      <c r="K709" s="16"/>
      <c r="L709" s="50"/>
      <c r="M709" s="50"/>
      <c r="N709" s="16"/>
      <c r="O709" s="16"/>
      <c r="P709" s="50"/>
      <c r="Q709" s="16"/>
      <c r="R709" s="16"/>
      <c r="S709" s="16"/>
      <c r="T709" s="16"/>
      <c r="U709" s="16"/>
      <c r="V709" s="16"/>
      <c r="W709" s="16"/>
      <c r="X709" s="16"/>
      <c r="Y709" s="16"/>
      <c r="Z709" s="50"/>
      <c r="AA709" s="16"/>
      <c r="AB709" s="16"/>
      <c r="AC709" s="16"/>
    </row>
    <row r="710">
      <c r="A710" s="27"/>
      <c r="B710" s="27"/>
      <c r="C710" s="16"/>
      <c r="D710" s="16"/>
      <c r="E710" s="16"/>
      <c r="F710" s="16"/>
      <c r="G710" s="16"/>
      <c r="H710" s="16"/>
      <c r="I710" s="50"/>
      <c r="J710" s="16"/>
      <c r="K710" s="16"/>
      <c r="L710" s="50"/>
      <c r="M710" s="50"/>
      <c r="N710" s="16"/>
      <c r="O710" s="16"/>
      <c r="P710" s="50"/>
      <c r="Q710" s="16"/>
      <c r="R710" s="16"/>
      <c r="S710" s="16"/>
      <c r="T710" s="16"/>
      <c r="U710" s="16"/>
      <c r="V710" s="16"/>
      <c r="W710" s="16"/>
      <c r="X710" s="16"/>
      <c r="Y710" s="16"/>
      <c r="Z710" s="50"/>
      <c r="AA710" s="16"/>
      <c r="AB710" s="16"/>
      <c r="AC710" s="16"/>
    </row>
    <row r="711">
      <c r="A711" s="27"/>
      <c r="B711" s="27"/>
      <c r="C711" s="16"/>
      <c r="D711" s="16"/>
      <c r="E711" s="16"/>
      <c r="F711" s="16"/>
      <c r="G711" s="16"/>
      <c r="H711" s="16"/>
      <c r="I711" s="50"/>
      <c r="J711" s="16"/>
      <c r="K711" s="16"/>
      <c r="L711" s="50"/>
      <c r="M711" s="50"/>
      <c r="N711" s="16"/>
      <c r="O711" s="16"/>
      <c r="P711" s="50"/>
      <c r="Q711" s="16"/>
      <c r="R711" s="16"/>
      <c r="S711" s="16"/>
      <c r="T711" s="16"/>
      <c r="U711" s="16"/>
      <c r="V711" s="16"/>
      <c r="W711" s="16"/>
      <c r="X711" s="16"/>
      <c r="Y711" s="16"/>
      <c r="Z711" s="50"/>
      <c r="AA711" s="16"/>
      <c r="AB711" s="16"/>
      <c r="AC711" s="16"/>
    </row>
    <row r="712">
      <c r="A712" s="27"/>
      <c r="B712" s="27"/>
      <c r="C712" s="16"/>
      <c r="D712" s="16"/>
      <c r="E712" s="16"/>
      <c r="F712" s="16"/>
      <c r="G712" s="16"/>
      <c r="H712" s="16"/>
      <c r="I712" s="50"/>
      <c r="J712" s="16"/>
      <c r="K712" s="16"/>
      <c r="L712" s="50"/>
      <c r="M712" s="50"/>
      <c r="N712" s="16"/>
      <c r="O712" s="16"/>
      <c r="P712" s="50"/>
      <c r="Q712" s="16"/>
      <c r="R712" s="16"/>
      <c r="S712" s="16"/>
      <c r="T712" s="16"/>
      <c r="U712" s="16"/>
      <c r="V712" s="16"/>
      <c r="W712" s="16"/>
      <c r="X712" s="16"/>
      <c r="Y712" s="16"/>
      <c r="Z712" s="50"/>
      <c r="AA712" s="16"/>
      <c r="AB712" s="16"/>
      <c r="AC712" s="16"/>
    </row>
    <row r="713">
      <c r="A713" s="27"/>
      <c r="B713" s="27"/>
      <c r="C713" s="16"/>
      <c r="D713" s="16"/>
      <c r="E713" s="16"/>
      <c r="F713" s="16"/>
      <c r="G713" s="16"/>
      <c r="H713" s="16"/>
      <c r="I713" s="50"/>
      <c r="J713" s="16"/>
      <c r="K713" s="16"/>
      <c r="L713" s="50"/>
      <c r="M713" s="50"/>
      <c r="N713" s="16"/>
      <c r="O713" s="16"/>
      <c r="P713" s="50"/>
      <c r="Q713" s="16"/>
      <c r="R713" s="16"/>
      <c r="S713" s="16"/>
      <c r="T713" s="16"/>
      <c r="U713" s="16"/>
      <c r="V713" s="16"/>
      <c r="W713" s="16"/>
      <c r="X713" s="16"/>
      <c r="Y713" s="16"/>
      <c r="Z713" s="50"/>
      <c r="AA713" s="16"/>
      <c r="AB713" s="16"/>
      <c r="AC713" s="16"/>
    </row>
    <row r="714">
      <c r="A714" s="27"/>
      <c r="B714" s="27"/>
      <c r="C714" s="16"/>
      <c r="D714" s="16"/>
      <c r="E714" s="16"/>
      <c r="F714" s="16"/>
      <c r="G714" s="16"/>
      <c r="H714" s="16"/>
      <c r="I714" s="50"/>
      <c r="J714" s="16"/>
      <c r="K714" s="16"/>
      <c r="L714" s="50"/>
      <c r="M714" s="50"/>
      <c r="N714" s="16"/>
      <c r="O714" s="16"/>
      <c r="P714" s="50"/>
      <c r="Q714" s="16"/>
      <c r="R714" s="16"/>
      <c r="S714" s="16"/>
      <c r="T714" s="16"/>
      <c r="U714" s="16"/>
      <c r="V714" s="16"/>
      <c r="W714" s="16"/>
      <c r="X714" s="16"/>
      <c r="Y714" s="16"/>
      <c r="Z714" s="50"/>
      <c r="AA714" s="16"/>
      <c r="AB714" s="16"/>
      <c r="AC714" s="16"/>
    </row>
    <row r="715">
      <c r="A715" s="27"/>
      <c r="B715" s="27"/>
      <c r="C715" s="16"/>
      <c r="D715" s="16"/>
      <c r="E715" s="16"/>
      <c r="F715" s="16"/>
      <c r="G715" s="16"/>
      <c r="H715" s="16"/>
      <c r="I715" s="50"/>
      <c r="J715" s="16"/>
      <c r="K715" s="16"/>
      <c r="L715" s="50"/>
      <c r="M715" s="50"/>
      <c r="N715" s="16"/>
      <c r="O715" s="16"/>
      <c r="P715" s="50"/>
      <c r="Q715" s="16"/>
      <c r="R715" s="16"/>
      <c r="S715" s="16"/>
      <c r="T715" s="16"/>
      <c r="U715" s="16"/>
      <c r="V715" s="16"/>
      <c r="W715" s="16"/>
      <c r="X715" s="16"/>
      <c r="Y715" s="16"/>
      <c r="Z715" s="50"/>
      <c r="AA715" s="16"/>
      <c r="AB715" s="16"/>
      <c r="AC715" s="16"/>
    </row>
    <row r="716">
      <c r="A716" s="27"/>
      <c r="B716" s="27"/>
      <c r="C716" s="16"/>
      <c r="D716" s="16"/>
      <c r="E716" s="16"/>
      <c r="F716" s="16"/>
      <c r="G716" s="16"/>
      <c r="H716" s="16"/>
      <c r="I716" s="50"/>
      <c r="J716" s="16"/>
      <c r="K716" s="16"/>
      <c r="L716" s="50"/>
      <c r="M716" s="50"/>
      <c r="N716" s="16"/>
      <c r="O716" s="16"/>
      <c r="P716" s="50"/>
      <c r="Q716" s="16"/>
      <c r="R716" s="16"/>
      <c r="S716" s="16"/>
      <c r="T716" s="16"/>
      <c r="U716" s="16"/>
      <c r="V716" s="16"/>
      <c r="W716" s="16"/>
      <c r="X716" s="16"/>
      <c r="Y716" s="16"/>
      <c r="Z716" s="50"/>
      <c r="AA716" s="16"/>
      <c r="AB716" s="16"/>
      <c r="AC716" s="16"/>
    </row>
    <row r="717">
      <c r="A717" s="27"/>
      <c r="B717" s="27"/>
      <c r="C717" s="16"/>
      <c r="D717" s="16"/>
      <c r="E717" s="16"/>
      <c r="F717" s="16"/>
      <c r="G717" s="16"/>
      <c r="H717" s="16"/>
      <c r="I717" s="50"/>
      <c r="J717" s="16"/>
      <c r="K717" s="16"/>
      <c r="L717" s="50"/>
      <c r="M717" s="50"/>
      <c r="N717" s="16"/>
      <c r="O717" s="16"/>
      <c r="P717" s="50"/>
      <c r="Q717" s="16"/>
      <c r="R717" s="16"/>
      <c r="S717" s="16"/>
      <c r="T717" s="16"/>
      <c r="U717" s="16"/>
      <c r="V717" s="16"/>
      <c r="W717" s="16"/>
      <c r="X717" s="16"/>
      <c r="Y717" s="16"/>
      <c r="Z717" s="50"/>
      <c r="AA717" s="16"/>
      <c r="AB717" s="16"/>
      <c r="AC717" s="16"/>
    </row>
    <row r="718">
      <c r="A718" s="27"/>
      <c r="B718" s="27"/>
      <c r="C718" s="16"/>
      <c r="D718" s="16"/>
      <c r="E718" s="16"/>
      <c r="F718" s="16"/>
      <c r="G718" s="16"/>
      <c r="H718" s="16"/>
      <c r="I718" s="50"/>
      <c r="J718" s="16"/>
      <c r="K718" s="16"/>
      <c r="L718" s="50"/>
      <c r="M718" s="50"/>
      <c r="N718" s="16"/>
      <c r="O718" s="16"/>
      <c r="P718" s="50"/>
      <c r="Q718" s="16"/>
      <c r="R718" s="16"/>
      <c r="S718" s="16"/>
      <c r="T718" s="16"/>
      <c r="U718" s="16"/>
      <c r="V718" s="16"/>
      <c r="W718" s="16"/>
      <c r="X718" s="16"/>
      <c r="Y718" s="16"/>
      <c r="Z718" s="50"/>
      <c r="AA718" s="16"/>
      <c r="AB718" s="16"/>
      <c r="AC718" s="16"/>
    </row>
    <row r="719">
      <c r="A719" s="27"/>
      <c r="B719" s="27"/>
      <c r="C719" s="16"/>
      <c r="D719" s="16"/>
      <c r="E719" s="16"/>
      <c r="F719" s="16"/>
      <c r="G719" s="16"/>
      <c r="H719" s="16"/>
      <c r="I719" s="50"/>
      <c r="J719" s="16"/>
      <c r="K719" s="16"/>
      <c r="L719" s="50"/>
      <c r="M719" s="50"/>
      <c r="N719" s="16"/>
      <c r="O719" s="16"/>
      <c r="P719" s="50"/>
      <c r="Q719" s="16"/>
      <c r="R719" s="16"/>
      <c r="S719" s="16"/>
      <c r="T719" s="16"/>
      <c r="U719" s="16"/>
      <c r="V719" s="16"/>
      <c r="W719" s="16"/>
      <c r="X719" s="16"/>
      <c r="Y719" s="16"/>
      <c r="Z719" s="50"/>
      <c r="AA719" s="16"/>
      <c r="AB719" s="16"/>
      <c r="AC719" s="16"/>
    </row>
    <row r="720">
      <c r="A720" s="27"/>
      <c r="B720" s="27"/>
      <c r="C720" s="16"/>
      <c r="D720" s="16"/>
      <c r="E720" s="16"/>
      <c r="F720" s="16"/>
      <c r="G720" s="16"/>
      <c r="H720" s="16"/>
      <c r="I720" s="50"/>
      <c r="J720" s="16"/>
      <c r="K720" s="16"/>
      <c r="L720" s="50"/>
      <c r="M720" s="50"/>
      <c r="N720" s="16"/>
      <c r="O720" s="16"/>
      <c r="P720" s="50"/>
      <c r="Q720" s="16"/>
      <c r="R720" s="16"/>
      <c r="S720" s="16"/>
      <c r="T720" s="16"/>
      <c r="U720" s="16"/>
      <c r="V720" s="16"/>
      <c r="W720" s="16"/>
      <c r="X720" s="16"/>
      <c r="Y720" s="16"/>
      <c r="Z720" s="50"/>
      <c r="AA720" s="16"/>
      <c r="AB720" s="16"/>
      <c r="AC720" s="16"/>
    </row>
    <row r="721">
      <c r="A721" s="27"/>
      <c r="B721" s="27"/>
      <c r="C721" s="16"/>
      <c r="D721" s="16"/>
      <c r="E721" s="16"/>
      <c r="F721" s="16"/>
      <c r="G721" s="16"/>
      <c r="H721" s="16"/>
      <c r="I721" s="50"/>
      <c r="J721" s="16"/>
      <c r="K721" s="16"/>
      <c r="L721" s="50"/>
      <c r="M721" s="50"/>
      <c r="N721" s="16"/>
      <c r="O721" s="16"/>
      <c r="P721" s="50"/>
      <c r="Q721" s="16"/>
      <c r="R721" s="16"/>
      <c r="S721" s="16"/>
      <c r="T721" s="16"/>
      <c r="U721" s="16"/>
      <c r="V721" s="16"/>
      <c r="W721" s="16"/>
      <c r="X721" s="16"/>
      <c r="Y721" s="16"/>
      <c r="Z721" s="50"/>
      <c r="AA721" s="16"/>
      <c r="AB721" s="16"/>
      <c r="AC721" s="16"/>
    </row>
    <row r="722">
      <c r="A722" s="27"/>
      <c r="B722" s="27"/>
      <c r="C722" s="16"/>
      <c r="D722" s="16"/>
      <c r="E722" s="16"/>
      <c r="F722" s="16"/>
      <c r="G722" s="16"/>
      <c r="H722" s="16"/>
      <c r="I722" s="50"/>
      <c r="J722" s="16"/>
      <c r="K722" s="16"/>
      <c r="L722" s="50"/>
      <c r="M722" s="50"/>
      <c r="N722" s="16"/>
      <c r="O722" s="16"/>
      <c r="P722" s="50"/>
      <c r="Q722" s="16"/>
      <c r="R722" s="16"/>
      <c r="S722" s="16"/>
      <c r="T722" s="16"/>
      <c r="U722" s="16"/>
      <c r="V722" s="16"/>
      <c r="W722" s="16"/>
      <c r="X722" s="16"/>
      <c r="Y722" s="16"/>
      <c r="Z722" s="50"/>
      <c r="AA722" s="16"/>
      <c r="AB722" s="16"/>
      <c r="AC722" s="16"/>
    </row>
    <row r="723">
      <c r="A723" s="27"/>
      <c r="B723" s="27"/>
      <c r="C723" s="16"/>
      <c r="D723" s="16"/>
      <c r="E723" s="16"/>
      <c r="F723" s="16"/>
      <c r="G723" s="16"/>
      <c r="H723" s="16"/>
      <c r="I723" s="50"/>
      <c r="J723" s="16"/>
      <c r="K723" s="16"/>
      <c r="L723" s="50"/>
      <c r="M723" s="50"/>
      <c r="N723" s="16"/>
      <c r="O723" s="16"/>
      <c r="P723" s="50"/>
      <c r="Q723" s="16"/>
      <c r="R723" s="16"/>
      <c r="S723" s="16"/>
      <c r="T723" s="16"/>
      <c r="U723" s="16"/>
      <c r="V723" s="16"/>
      <c r="W723" s="16"/>
      <c r="X723" s="16"/>
      <c r="Y723" s="16"/>
      <c r="Z723" s="50"/>
      <c r="AA723" s="16"/>
      <c r="AB723" s="16"/>
      <c r="AC723" s="16"/>
    </row>
    <row r="724">
      <c r="A724" s="27"/>
      <c r="B724" s="27"/>
      <c r="C724" s="16"/>
      <c r="D724" s="16"/>
      <c r="E724" s="16"/>
      <c r="F724" s="16"/>
      <c r="G724" s="16"/>
      <c r="H724" s="16"/>
      <c r="I724" s="50"/>
      <c r="J724" s="16"/>
      <c r="K724" s="16"/>
      <c r="L724" s="50"/>
      <c r="M724" s="50"/>
      <c r="N724" s="16"/>
      <c r="O724" s="16"/>
      <c r="P724" s="50"/>
      <c r="Q724" s="16"/>
      <c r="R724" s="16"/>
      <c r="S724" s="16"/>
      <c r="T724" s="16"/>
      <c r="U724" s="16"/>
      <c r="V724" s="16"/>
      <c r="W724" s="16"/>
      <c r="X724" s="16"/>
      <c r="Y724" s="16"/>
      <c r="Z724" s="50"/>
      <c r="AA724" s="16"/>
      <c r="AB724" s="16"/>
      <c r="AC724" s="16"/>
    </row>
    <row r="725">
      <c r="A725" s="27"/>
      <c r="B725" s="27"/>
      <c r="C725" s="16"/>
      <c r="D725" s="16"/>
      <c r="E725" s="16"/>
      <c r="F725" s="16"/>
      <c r="G725" s="16"/>
      <c r="H725" s="16"/>
      <c r="I725" s="50"/>
      <c r="J725" s="16"/>
      <c r="K725" s="16"/>
      <c r="L725" s="50"/>
      <c r="M725" s="50"/>
      <c r="N725" s="16"/>
      <c r="O725" s="16"/>
      <c r="P725" s="50"/>
      <c r="Q725" s="16"/>
      <c r="R725" s="16"/>
      <c r="S725" s="16"/>
      <c r="T725" s="16"/>
      <c r="U725" s="16"/>
      <c r="V725" s="16"/>
      <c r="W725" s="16"/>
      <c r="X725" s="16"/>
      <c r="Y725" s="16"/>
      <c r="Z725" s="50"/>
      <c r="AA725" s="16"/>
      <c r="AB725" s="16"/>
      <c r="AC725" s="16"/>
    </row>
    <row r="726">
      <c r="A726" s="27"/>
      <c r="B726" s="27"/>
      <c r="C726" s="16"/>
      <c r="D726" s="16"/>
      <c r="E726" s="16"/>
      <c r="F726" s="16"/>
      <c r="G726" s="16"/>
      <c r="H726" s="16"/>
      <c r="I726" s="50"/>
      <c r="J726" s="16"/>
      <c r="K726" s="16"/>
      <c r="L726" s="50"/>
      <c r="M726" s="50"/>
      <c r="N726" s="16"/>
      <c r="O726" s="16"/>
      <c r="P726" s="50"/>
      <c r="Q726" s="16"/>
      <c r="R726" s="16"/>
      <c r="S726" s="16"/>
      <c r="T726" s="16"/>
      <c r="U726" s="16"/>
      <c r="V726" s="16"/>
      <c r="W726" s="16"/>
      <c r="X726" s="16"/>
      <c r="Y726" s="16"/>
      <c r="Z726" s="50"/>
      <c r="AA726" s="16"/>
      <c r="AB726" s="16"/>
      <c r="AC726" s="16"/>
    </row>
    <row r="727">
      <c r="A727" s="27"/>
      <c r="B727" s="27"/>
      <c r="C727" s="16"/>
      <c r="D727" s="16"/>
      <c r="E727" s="16"/>
      <c r="F727" s="16"/>
      <c r="G727" s="16"/>
      <c r="H727" s="16"/>
      <c r="I727" s="50"/>
      <c r="J727" s="16"/>
      <c r="K727" s="16"/>
      <c r="L727" s="50"/>
      <c r="M727" s="50"/>
      <c r="N727" s="16"/>
      <c r="O727" s="16"/>
      <c r="P727" s="50"/>
      <c r="Q727" s="16"/>
      <c r="R727" s="16"/>
      <c r="S727" s="16"/>
      <c r="T727" s="16"/>
      <c r="U727" s="16"/>
      <c r="V727" s="16"/>
      <c r="W727" s="16"/>
      <c r="X727" s="16"/>
      <c r="Y727" s="16"/>
      <c r="Z727" s="50"/>
      <c r="AA727" s="16"/>
      <c r="AB727" s="16"/>
      <c r="AC727" s="16"/>
    </row>
    <row r="728">
      <c r="A728" s="27"/>
      <c r="B728" s="27"/>
      <c r="C728" s="16"/>
      <c r="D728" s="16"/>
      <c r="E728" s="16"/>
      <c r="F728" s="16"/>
      <c r="G728" s="16"/>
      <c r="H728" s="16"/>
      <c r="I728" s="50"/>
      <c r="J728" s="16"/>
      <c r="K728" s="16"/>
      <c r="L728" s="50"/>
      <c r="M728" s="50"/>
      <c r="N728" s="16"/>
      <c r="O728" s="16"/>
      <c r="P728" s="50"/>
      <c r="Q728" s="16"/>
      <c r="R728" s="16"/>
      <c r="S728" s="16"/>
      <c r="T728" s="16"/>
      <c r="U728" s="16"/>
      <c r="V728" s="16"/>
      <c r="W728" s="16"/>
      <c r="X728" s="16"/>
      <c r="Y728" s="16"/>
      <c r="Z728" s="50"/>
      <c r="AA728" s="16"/>
      <c r="AB728" s="16"/>
      <c r="AC728" s="16"/>
    </row>
    <row r="729">
      <c r="A729" s="27"/>
      <c r="B729" s="27"/>
      <c r="C729" s="16"/>
      <c r="D729" s="16"/>
      <c r="E729" s="16"/>
      <c r="F729" s="16"/>
      <c r="G729" s="16"/>
      <c r="H729" s="16"/>
      <c r="I729" s="50"/>
      <c r="J729" s="16"/>
      <c r="K729" s="16"/>
      <c r="L729" s="50"/>
      <c r="M729" s="50"/>
      <c r="N729" s="16"/>
      <c r="O729" s="16"/>
      <c r="P729" s="50"/>
      <c r="Q729" s="16"/>
      <c r="R729" s="16"/>
      <c r="S729" s="16"/>
      <c r="T729" s="16"/>
      <c r="U729" s="16"/>
      <c r="V729" s="16"/>
      <c r="W729" s="16"/>
      <c r="X729" s="16"/>
      <c r="Y729" s="16"/>
      <c r="Z729" s="50"/>
      <c r="AA729" s="16"/>
      <c r="AB729" s="16"/>
      <c r="AC729" s="16"/>
    </row>
    <row r="730">
      <c r="A730" s="27"/>
      <c r="B730" s="27"/>
      <c r="C730" s="16"/>
      <c r="D730" s="16"/>
      <c r="E730" s="16"/>
      <c r="F730" s="16"/>
      <c r="G730" s="16"/>
      <c r="H730" s="16"/>
      <c r="I730" s="50"/>
      <c r="J730" s="16"/>
      <c r="K730" s="16"/>
      <c r="L730" s="50"/>
      <c r="M730" s="50"/>
      <c r="N730" s="16"/>
      <c r="O730" s="16"/>
      <c r="P730" s="50"/>
      <c r="Q730" s="16"/>
      <c r="R730" s="16"/>
      <c r="S730" s="16"/>
      <c r="T730" s="16"/>
      <c r="U730" s="16"/>
      <c r="V730" s="16"/>
      <c r="W730" s="16"/>
      <c r="X730" s="16"/>
      <c r="Y730" s="16"/>
      <c r="Z730" s="50"/>
      <c r="AA730" s="16"/>
      <c r="AB730" s="16"/>
      <c r="AC730" s="16"/>
    </row>
    <row r="731">
      <c r="A731" s="27"/>
      <c r="B731" s="27"/>
      <c r="C731" s="16"/>
      <c r="D731" s="16"/>
      <c r="E731" s="16"/>
      <c r="F731" s="16"/>
      <c r="G731" s="16"/>
      <c r="H731" s="16"/>
      <c r="I731" s="50"/>
      <c r="J731" s="16"/>
      <c r="K731" s="16"/>
      <c r="L731" s="50"/>
      <c r="M731" s="50"/>
      <c r="N731" s="16"/>
      <c r="O731" s="16"/>
      <c r="P731" s="50"/>
      <c r="Q731" s="16"/>
      <c r="R731" s="16"/>
      <c r="S731" s="16"/>
      <c r="T731" s="16"/>
      <c r="U731" s="16"/>
      <c r="V731" s="16"/>
      <c r="W731" s="16"/>
      <c r="X731" s="16"/>
      <c r="Y731" s="16"/>
      <c r="Z731" s="50"/>
      <c r="AA731" s="16"/>
      <c r="AB731" s="16"/>
      <c r="AC731" s="16"/>
    </row>
    <row r="732">
      <c r="A732" s="27"/>
      <c r="B732" s="27"/>
      <c r="C732" s="16"/>
      <c r="D732" s="16"/>
      <c r="E732" s="16"/>
      <c r="F732" s="16"/>
      <c r="G732" s="16"/>
      <c r="H732" s="16"/>
      <c r="I732" s="50"/>
      <c r="J732" s="16"/>
      <c r="K732" s="16"/>
      <c r="L732" s="50"/>
      <c r="M732" s="50"/>
      <c r="N732" s="16"/>
      <c r="O732" s="16"/>
      <c r="P732" s="50"/>
      <c r="Q732" s="16"/>
      <c r="R732" s="16"/>
      <c r="S732" s="16"/>
      <c r="T732" s="16"/>
      <c r="U732" s="16"/>
      <c r="V732" s="16"/>
      <c r="W732" s="16"/>
      <c r="X732" s="16"/>
      <c r="Y732" s="16"/>
      <c r="Z732" s="50"/>
      <c r="AA732" s="16"/>
      <c r="AB732" s="16"/>
      <c r="AC732" s="16"/>
    </row>
    <row r="733">
      <c r="A733" s="27"/>
      <c r="B733" s="27"/>
      <c r="C733" s="16"/>
      <c r="D733" s="16"/>
      <c r="E733" s="16"/>
      <c r="F733" s="16"/>
      <c r="G733" s="16"/>
      <c r="H733" s="16"/>
      <c r="I733" s="50"/>
      <c r="J733" s="16"/>
      <c r="K733" s="16"/>
      <c r="L733" s="50"/>
      <c r="M733" s="50"/>
      <c r="N733" s="16"/>
      <c r="O733" s="16"/>
      <c r="P733" s="50"/>
      <c r="Q733" s="16"/>
      <c r="R733" s="16"/>
      <c r="S733" s="16"/>
      <c r="T733" s="16"/>
      <c r="U733" s="16"/>
      <c r="V733" s="16"/>
      <c r="W733" s="16"/>
      <c r="X733" s="16"/>
      <c r="Y733" s="16"/>
      <c r="Z733" s="50"/>
      <c r="AA733" s="16"/>
      <c r="AB733" s="16"/>
      <c r="AC733" s="16"/>
    </row>
    <row r="734">
      <c r="A734" s="27"/>
      <c r="B734" s="27"/>
      <c r="C734" s="16"/>
      <c r="D734" s="16"/>
      <c r="E734" s="16"/>
      <c r="F734" s="16"/>
      <c r="G734" s="16"/>
      <c r="H734" s="16"/>
      <c r="I734" s="50"/>
      <c r="J734" s="16"/>
      <c r="K734" s="16"/>
      <c r="L734" s="50"/>
      <c r="M734" s="50"/>
      <c r="N734" s="16"/>
      <c r="O734" s="16"/>
      <c r="P734" s="50"/>
      <c r="Q734" s="16"/>
      <c r="R734" s="16"/>
      <c r="S734" s="16"/>
      <c r="T734" s="16"/>
      <c r="U734" s="16"/>
      <c r="V734" s="16"/>
      <c r="W734" s="16"/>
      <c r="X734" s="16"/>
      <c r="Y734" s="16"/>
      <c r="Z734" s="50"/>
      <c r="AA734" s="16"/>
      <c r="AB734" s="16"/>
      <c r="AC734" s="16"/>
    </row>
    <row r="735">
      <c r="A735" s="27"/>
      <c r="B735" s="27"/>
      <c r="C735" s="16"/>
      <c r="D735" s="16"/>
      <c r="E735" s="16"/>
      <c r="F735" s="16"/>
      <c r="G735" s="16"/>
      <c r="H735" s="16"/>
      <c r="I735" s="50"/>
      <c r="J735" s="16"/>
      <c r="K735" s="16"/>
      <c r="L735" s="50"/>
      <c r="M735" s="50"/>
      <c r="N735" s="16"/>
      <c r="O735" s="16"/>
      <c r="P735" s="50"/>
      <c r="Q735" s="16"/>
      <c r="R735" s="16"/>
      <c r="S735" s="16"/>
      <c r="T735" s="16"/>
      <c r="U735" s="16"/>
      <c r="V735" s="16"/>
      <c r="W735" s="16"/>
      <c r="X735" s="16"/>
      <c r="Y735" s="16"/>
      <c r="Z735" s="50"/>
      <c r="AA735" s="16"/>
      <c r="AB735" s="16"/>
      <c r="AC735" s="16"/>
    </row>
    <row r="736">
      <c r="A736" s="27"/>
      <c r="B736" s="27"/>
      <c r="C736" s="16"/>
      <c r="D736" s="16"/>
      <c r="E736" s="16"/>
      <c r="F736" s="16"/>
      <c r="G736" s="16"/>
      <c r="H736" s="16"/>
      <c r="I736" s="50"/>
      <c r="J736" s="16"/>
      <c r="K736" s="16"/>
      <c r="L736" s="50"/>
      <c r="M736" s="50"/>
      <c r="N736" s="16"/>
      <c r="O736" s="16"/>
      <c r="P736" s="50"/>
      <c r="Q736" s="16"/>
      <c r="R736" s="16"/>
      <c r="S736" s="16"/>
      <c r="T736" s="16"/>
      <c r="U736" s="16"/>
      <c r="V736" s="16"/>
      <c r="W736" s="16"/>
      <c r="X736" s="16"/>
      <c r="Y736" s="16"/>
      <c r="Z736" s="50"/>
      <c r="AA736" s="16"/>
      <c r="AB736" s="16"/>
      <c r="AC736" s="16"/>
    </row>
    <row r="737">
      <c r="A737" s="27"/>
      <c r="B737" s="27"/>
      <c r="C737" s="16"/>
      <c r="D737" s="16"/>
      <c r="E737" s="16"/>
      <c r="F737" s="16"/>
      <c r="G737" s="16"/>
      <c r="H737" s="16"/>
      <c r="I737" s="50"/>
      <c r="J737" s="16"/>
      <c r="K737" s="16"/>
      <c r="L737" s="50"/>
      <c r="M737" s="50"/>
      <c r="N737" s="16"/>
      <c r="O737" s="16"/>
      <c r="P737" s="50"/>
      <c r="Q737" s="16"/>
      <c r="R737" s="16"/>
      <c r="S737" s="16"/>
      <c r="T737" s="16"/>
      <c r="U737" s="16"/>
      <c r="V737" s="16"/>
      <c r="W737" s="16"/>
      <c r="X737" s="16"/>
      <c r="Y737" s="16"/>
      <c r="Z737" s="50"/>
      <c r="AA737" s="16"/>
      <c r="AB737" s="16"/>
      <c r="AC737" s="16"/>
    </row>
    <row r="738">
      <c r="A738" s="27"/>
      <c r="B738" s="27"/>
      <c r="C738" s="16"/>
      <c r="D738" s="16"/>
      <c r="E738" s="16"/>
      <c r="F738" s="16"/>
      <c r="G738" s="16"/>
      <c r="H738" s="16"/>
      <c r="I738" s="50"/>
      <c r="J738" s="16"/>
      <c r="K738" s="16"/>
      <c r="L738" s="50"/>
      <c r="M738" s="50"/>
      <c r="N738" s="16"/>
      <c r="O738" s="16"/>
      <c r="P738" s="50"/>
      <c r="Q738" s="16"/>
      <c r="R738" s="16"/>
      <c r="S738" s="16"/>
      <c r="T738" s="16"/>
      <c r="U738" s="16"/>
      <c r="V738" s="16"/>
      <c r="W738" s="16"/>
      <c r="X738" s="16"/>
      <c r="Y738" s="16"/>
      <c r="Z738" s="50"/>
      <c r="AA738" s="16"/>
      <c r="AB738" s="16"/>
      <c r="AC738" s="16"/>
    </row>
    <row r="739">
      <c r="A739" s="27"/>
      <c r="B739" s="27"/>
      <c r="C739" s="16"/>
      <c r="D739" s="16"/>
      <c r="E739" s="16"/>
      <c r="F739" s="16"/>
      <c r="G739" s="16"/>
      <c r="H739" s="16"/>
      <c r="I739" s="50"/>
      <c r="J739" s="16"/>
      <c r="K739" s="16"/>
      <c r="L739" s="50"/>
      <c r="M739" s="50"/>
      <c r="N739" s="16"/>
      <c r="O739" s="16"/>
      <c r="P739" s="50"/>
      <c r="Q739" s="16"/>
      <c r="R739" s="16"/>
      <c r="S739" s="16"/>
      <c r="T739" s="16"/>
      <c r="U739" s="16"/>
      <c r="V739" s="16"/>
      <c r="W739" s="16"/>
      <c r="X739" s="16"/>
      <c r="Y739" s="16"/>
      <c r="Z739" s="50"/>
      <c r="AA739" s="16"/>
      <c r="AB739" s="16"/>
      <c r="AC739" s="16"/>
    </row>
    <row r="740">
      <c r="A740" s="27"/>
      <c r="B740" s="27"/>
      <c r="C740" s="16"/>
      <c r="D740" s="16"/>
      <c r="E740" s="16"/>
      <c r="F740" s="16"/>
      <c r="G740" s="16"/>
      <c r="H740" s="16"/>
      <c r="I740" s="50"/>
      <c r="J740" s="16"/>
      <c r="K740" s="16"/>
      <c r="L740" s="50"/>
      <c r="M740" s="50"/>
      <c r="N740" s="16"/>
      <c r="O740" s="16"/>
      <c r="P740" s="50"/>
      <c r="Q740" s="16"/>
      <c r="R740" s="16"/>
      <c r="S740" s="16"/>
      <c r="T740" s="16"/>
      <c r="U740" s="16"/>
      <c r="V740" s="16"/>
      <c r="W740" s="16"/>
      <c r="X740" s="16"/>
      <c r="Y740" s="16"/>
      <c r="Z740" s="50"/>
      <c r="AA740" s="16"/>
      <c r="AB740" s="16"/>
      <c r="AC740" s="16"/>
    </row>
    <row r="741">
      <c r="A741" s="27"/>
      <c r="B741" s="27"/>
      <c r="C741" s="16"/>
      <c r="D741" s="16"/>
      <c r="E741" s="16"/>
      <c r="F741" s="16"/>
      <c r="G741" s="16"/>
      <c r="H741" s="16"/>
      <c r="I741" s="50"/>
      <c r="J741" s="16"/>
      <c r="K741" s="16"/>
      <c r="L741" s="50"/>
      <c r="M741" s="50"/>
      <c r="N741" s="16"/>
      <c r="O741" s="16"/>
      <c r="P741" s="50"/>
      <c r="Q741" s="16"/>
      <c r="R741" s="16"/>
      <c r="S741" s="16"/>
      <c r="T741" s="16"/>
      <c r="U741" s="16"/>
      <c r="V741" s="16"/>
      <c r="W741" s="16"/>
      <c r="X741" s="16"/>
      <c r="Y741" s="16"/>
      <c r="Z741" s="50"/>
      <c r="AA741" s="16"/>
      <c r="AB741" s="16"/>
      <c r="AC741" s="16"/>
    </row>
    <row r="742">
      <c r="A742" s="27"/>
      <c r="B742" s="27"/>
      <c r="C742" s="16"/>
      <c r="D742" s="16"/>
      <c r="E742" s="16"/>
      <c r="F742" s="16"/>
      <c r="G742" s="16"/>
      <c r="H742" s="16"/>
      <c r="I742" s="50"/>
      <c r="J742" s="16"/>
      <c r="K742" s="16"/>
      <c r="L742" s="50"/>
      <c r="M742" s="50"/>
      <c r="N742" s="16"/>
      <c r="O742" s="16"/>
      <c r="P742" s="50"/>
      <c r="Q742" s="16"/>
      <c r="R742" s="16"/>
      <c r="S742" s="16"/>
      <c r="T742" s="16"/>
      <c r="U742" s="16"/>
      <c r="V742" s="16"/>
      <c r="W742" s="16"/>
      <c r="X742" s="16"/>
      <c r="Y742" s="16"/>
      <c r="Z742" s="50"/>
      <c r="AA742" s="16"/>
      <c r="AB742" s="16"/>
      <c r="AC742" s="16"/>
    </row>
    <row r="743">
      <c r="A743" s="27"/>
      <c r="B743" s="27"/>
      <c r="C743" s="16"/>
      <c r="D743" s="16"/>
      <c r="E743" s="16"/>
      <c r="F743" s="16"/>
      <c r="G743" s="16"/>
      <c r="H743" s="16"/>
      <c r="I743" s="50"/>
      <c r="J743" s="16"/>
      <c r="K743" s="16"/>
      <c r="L743" s="50"/>
      <c r="M743" s="50"/>
      <c r="N743" s="16"/>
      <c r="O743" s="16"/>
      <c r="P743" s="50"/>
      <c r="Q743" s="16"/>
      <c r="R743" s="16"/>
      <c r="S743" s="16"/>
      <c r="T743" s="16"/>
      <c r="U743" s="16"/>
      <c r="V743" s="16"/>
      <c r="W743" s="16"/>
      <c r="X743" s="16"/>
      <c r="Y743" s="16"/>
      <c r="Z743" s="50"/>
      <c r="AA743" s="16"/>
      <c r="AB743" s="16"/>
      <c r="AC743" s="16"/>
    </row>
    <row r="744">
      <c r="A744" s="27"/>
      <c r="B744" s="27"/>
      <c r="C744" s="16"/>
      <c r="D744" s="16"/>
      <c r="E744" s="16"/>
      <c r="F744" s="16"/>
      <c r="G744" s="16"/>
      <c r="H744" s="16"/>
      <c r="I744" s="50"/>
      <c r="J744" s="16"/>
      <c r="K744" s="16"/>
      <c r="L744" s="50"/>
      <c r="M744" s="50"/>
      <c r="N744" s="16"/>
      <c r="O744" s="16"/>
      <c r="P744" s="50"/>
      <c r="Q744" s="16"/>
      <c r="R744" s="16"/>
      <c r="S744" s="16"/>
      <c r="T744" s="16"/>
      <c r="U744" s="16"/>
      <c r="V744" s="16"/>
      <c r="W744" s="16"/>
      <c r="X744" s="16"/>
      <c r="Y744" s="16"/>
      <c r="Z744" s="50"/>
      <c r="AA744" s="16"/>
      <c r="AB744" s="16"/>
      <c r="AC744" s="16"/>
    </row>
    <row r="745">
      <c r="A745" s="27"/>
      <c r="B745" s="27"/>
      <c r="C745" s="16"/>
      <c r="D745" s="16"/>
      <c r="E745" s="16"/>
      <c r="F745" s="16"/>
      <c r="G745" s="16"/>
      <c r="H745" s="16"/>
      <c r="I745" s="50"/>
      <c r="J745" s="16"/>
      <c r="K745" s="16"/>
      <c r="L745" s="50"/>
      <c r="M745" s="50"/>
      <c r="N745" s="16"/>
      <c r="O745" s="16"/>
      <c r="P745" s="50"/>
      <c r="Q745" s="16"/>
      <c r="R745" s="16"/>
      <c r="S745" s="16"/>
      <c r="T745" s="16"/>
      <c r="U745" s="16"/>
      <c r="V745" s="16"/>
      <c r="W745" s="16"/>
      <c r="X745" s="16"/>
      <c r="Y745" s="16"/>
      <c r="Z745" s="50"/>
      <c r="AA745" s="16"/>
      <c r="AB745" s="16"/>
      <c r="AC745" s="16"/>
    </row>
    <row r="746">
      <c r="A746" s="27"/>
      <c r="B746" s="27"/>
      <c r="C746" s="16"/>
      <c r="D746" s="16"/>
      <c r="E746" s="16"/>
      <c r="F746" s="16"/>
      <c r="G746" s="16"/>
      <c r="H746" s="16"/>
      <c r="I746" s="50"/>
      <c r="J746" s="16"/>
      <c r="K746" s="16"/>
      <c r="L746" s="50"/>
      <c r="M746" s="50"/>
      <c r="N746" s="16"/>
      <c r="O746" s="16"/>
      <c r="P746" s="50"/>
      <c r="Q746" s="16"/>
      <c r="R746" s="16"/>
      <c r="S746" s="16"/>
      <c r="T746" s="16"/>
      <c r="U746" s="16"/>
      <c r="V746" s="16"/>
      <c r="W746" s="16"/>
      <c r="X746" s="16"/>
      <c r="Y746" s="16"/>
      <c r="Z746" s="50"/>
      <c r="AA746" s="16"/>
      <c r="AB746" s="16"/>
      <c r="AC746" s="16"/>
    </row>
    <row r="747">
      <c r="A747" s="27"/>
      <c r="B747" s="27"/>
      <c r="C747" s="16"/>
      <c r="D747" s="16"/>
      <c r="E747" s="16"/>
      <c r="F747" s="16"/>
      <c r="G747" s="16"/>
      <c r="H747" s="16"/>
      <c r="I747" s="50"/>
      <c r="J747" s="16"/>
      <c r="K747" s="16"/>
      <c r="L747" s="50"/>
      <c r="M747" s="50"/>
      <c r="N747" s="16"/>
      <c r="O747" s="16"/>
      <c r="P747" s="50"/>
      <c r="Q747" s="16"/>
      <c r="R747" s="16"/>
      <c r="S747" s="16"/>
      <c r="T747" s="16"/>
      <c r="U747" s="16"/>
      <c r="V747" s="16"/>
      <c r="W747" s="16"/>
      <c r="X747" s="16"/>
      <c r="Y747" s="16"/>
      <c r="Z747" s="50"/>
      <c r="AA747" s="16"/>
      <c r="AB747" s="16"/>
      <c r="AC747" s="16"/>
    </row>
    <row r="748">
      <c r="A748" s="27"/>
      <c r="B748" s="27"/>
      <c r="C748" s="16"/>
      <c r="D748" s="16"/>
      <c r="E748" s="16"/>
      <c r="F748" s="16"/>
      <c r="G748" s="16"/>
      <c r="H748" s="16"/>
      <c r="I748" s="50"/>
      <c r="J748" s="16"/>
      <c r="K748" s="16"/>
      <c r="L748" s="50"/>
      <c r="M748" s="50"/>
      <c r="N748" s="16"/>
      <c r="O748" s="16"/>
      <c r="P748" s="50"/>
      <c r="Q748" s="16"/>
      <c r="R748" s="16"/>
      <c r="S748" s="16"/>
      <c r="T748" s="16"/>
      <c r="U748" s="16"/>
      <c r="V748" s="16"/>
      <c r="W748" s="16"/>
      <c r="X748" s="16"/>
      <c r="Y748" s="16"/>
      <c r="Z748" s="50"/>
      <c r="AA748" s="16"/>
      <c r="AB748" s="16"/>
      <c r="AC748" s="16"/>
    </row>
    <row r="749">
      <c r="A749" s="27"/>
      <c r="B749" s="27"/>
      <c r="C749" s="16"/>
      <c r="D749" s="16"/>
      <c r="E749" s="16"/>
      <c r="F749" s="16"/>
      <c r="G749" s="16"/>
      <c r="H749" s="16"/>
      <c r="I749" s="50"/>
      <c r="J749" s="16"/>
      <c r="K749" s="16"/>
      <c r="L749" s="50"/>
      <c r="M749" s="50"/>
      <c r="N749" s="16"/>
      <c r="O749" s="16"/>
      <c r="P749" s="50"/>
      <c r="Q749" s="16"/>
      <c r="R749" s="16"/>
      <c r="S749" s="16"/>
      <c r="T749" s="16"/>
      <c r="U749" s="16"/>
      <c r="V749" s="16"/>
      <c r="W749" s="16"/>
      <c r="X749" s="16"/>
      <c r="Y749" s="16"/>
      <c r="Z749" s="50"/>
      <c r="AA749" s="16"/>
      <c r="AB749" s="16"/>
      <c r="AC749" s="16"/>
    </row>
    <row r="750">
      <c r="A750" s="27"/>
      <c r="B750" s="27"/>
      <c r="C750" s="16"/>
      <c r="D750" s="16"/>
      <c r="E750" s="16"/>
      <c r="F750" s="16"/>
      <c r="G750" s="16"/>
      <c r="H750" s="16"/>
      <c r="I750" s="50"/>
      <c r="J750" s="16"/>
      <c r="K750" s="16"/>
      <c r="L750" s="50"/>
      <c r="M750" s="50"/>
      <c r="N750" s="16"/>
      <c r="O750" s="16"/>
      <c r="P750" s="50"/>
      <c r="Q750" s="16"/>
      <c r="R750" s="16"/>
      <c r="S750" s="16"/>
      <c r="T750" s="16"/>
      <c r="U750" s="16"/>
      <c r="V750" s="16"/>
      <c r="W750" s="16"/>
      <c r="X750" s="16"/>
      <c r="Y750" s="16"/>
      <c r="Z750" s="50"/>
      <c r="AA750" s="16"/>
      <c r="AB750" s="16"/>
      <c r="AC750" s="16"/>
    </row>
    <row r="751">
      <c r="A751" s="27"/>
      <c r="B751" s="27"/>
      <c r="C751" s="16"/>
      <c r="D751" s="16"/>
      <c r="E751" s="16"/>
      <c r="F751" s="16"/>
      <c r="G751" s="16"/>
      <c r="H751" s="16"/>
      <c r="I751" s="50"/>
      <c r="J751" s="16"/>
      <c r="K751" s="16"/>
      <c r="L751" s="50"/>
      <c r="M751" s="50"/>
      <c r="N751" s="16"/>
      <c r="O751" s="16"/>
      <c r="P751" s="50"/>
      <c r="Q751" s="16"/>
      <c r="R751" s="16"/>
      <c r="S751" s="16"/>
      <c r="T751" s="16"/>
      <c r="U751" s="16"/>
      <c r="V751" s="16"/>
      <c r="W751" s="16"/>
      <c r="X751" s="16"/>
      <c r="Y751" s="16"/>
      <c r="Z751" s="50"/>
      <c r="AA751" s="16"/>
      <c r="AB751" s="16"/>
      <c r="AC751" s="16"/>
    </row>
    <row r="752">
      <c r="A752" s="27"/>
      <c r="B752" s="27"/>
      <c r="C752" s="16"/>
      <c r="D752" s="16"/>
      <c r="E752" s="16"/>
      <c r="F752" s="16"/>
      <c r="G752" s="16"/>
      <c r="H752" s="16"/>
      <c r="I752" s="50"/>
      <c r="J752" s="16"/>
      <c r="K752" s="16"/>
      <c r="L752" s="50"/>
      <c r="M752" s="50"/>
      <c r="N752" s="16"/>
      <c r="O752" s="16"/>
      <c r="P752" s="50"/>
      <c r="Q752" s="16"/>
      <c r="R752" s="16"/>
      <c r="S752" s="16"/>
      <c r="T752" s="16"/>
      <c r="U752" s="16"/>
      <c r="V752" s="16"/>
      <c r="W752" s="16"/>
      <c r="X752" s="16"/>
      <c r="Y752" s="16"/>
      <c r="Z752" s="50"/>
      <c r="AA752" s="16"/>
      <c r="AB752" s="16"/>
      <c r="AC752" s="16"/>
    </row>
    <row r="753">
      <c r="A753" s="27"/>
      <c r="B753" s="27"/>
      <c r="C753" s="16"/>
      <c r="D753" s="16"/>
      <c r="E753" s="16"/>
      <c r="F753" s="16"/>
      <c r="G753" s="16"/>
      <c r="H753" s="16"/>
      <c r="I753" s="50"/>
      <c r="J753" s="16"/>
      <c r="K753" s="16"/>
      <c r="L753" s="50"/>
      <c r="M753" s="50"/>
      <c r="N753" s="16"/>
      <c r="O753" s="16"/>
      <c r="P753" s="50"/>
      <c r="Q753" s="16"/>
      <c r="R753" s="16"/>
      <c r="S753" s="16"/>
      <c r="T753" s="16"/>
      <c r="U753" s="16"/>
      <c r="V753" s="16"/>
      <c r="W753" s="16"/>
      <c r="X753" s="16"/>
      <c r="Y753" s="16"/>
      <c r="Z753" s="50"/>
      <c r="AA753" s="16"/>
      <c r="AB753" s="16"/>
      <c r="AC753" s="16"/>
    </row>
    <row r="754">
      <c r="A754" s="27"/>
      <c r="B754" s="27"/>
      <c r="C754" s="16"/>
      <c r="D754" s="16"/>
      <c r="E754" s="16"/>
      <c r="F754" s="16"/>
      <c r="G754" s="16"/>
      <c r="H754" s="16"/>
      <c r="I754" s="50"/>
      <c r="J754" s="16"/>
      <c r="K754" s="16"/>
      <c r="L754" s="50"/>
      <c r="M754" s="50"/>
      <c r="N754" s="16"/>
      <c r="O754" s="16"/>
      <c r="P754" s="50"/>
      <c r="Q754" s="16"/>
      <c r="R754" s="16"/>
      <c r="S754" s="16"/>
      <c r="T754" s="16"/>
      <c r="U754" s="16"/>
      <c r="V754" s="16"/>
      <c r="W754" s="16"/>
      <c r="X754" s="16"/>
      <c r="Y754" s="16"/>
      <c r="Z754" s="50"/>
      <c r="AA754" s="16"/>
      <c r="AB754" s="16"/>
      <c r="AC754" s="16"/>
    </row>
    <row r="755">
      <c r="A755" s="27"/>
      <c r="B755" s="27"/>
      <c r="C755" s="16"/>
      <c r="D755" s="16"/>
      <c r="E755" s="16"/>
      <c r="F755" s="16"/>
      <c r="G755" s="16"/>
      <c r="H755" s="16"/>
      <c r="I755" s="50"/>
      <c r="J755" s="16"/>
      <c r="K755" s="16"/>
      <c r="L755" s="50"/>
      <c r="M755" s="50"/>
      <c r="N755" s="16"/>
      <c r="O755" s="16"/>
      <c r="P755" s="50"/>
      <c r="Q755" s="16"/>
      <c r="R755" s="16"/>
      <c r="S755" s="16"/>
      <c r="T755" s="16"/>
      <c r="U755" s="16"/>
      <c r="V755" s="16"/>
      <c r="W755" s="16"/>
      <c r="X755" s="16"/>
      <c r="Y755" s="16"/>
      <c r="Z755" s="50"/>
      <c r="AA755" s="16"/>
      <c r="AB755" s="16"/>
      <c r="AC755" s="16"/>
    </row>
    <row r="756">
      <c r="A756" s="27"/>
      <c r="B756" s="27"/>
      <c r="C756" s="16"/>
      <c r="D756" s="16"/>
      <c r="E756" s="16"/>
      <c r="F756" s="16"/>
      <c r="G756" s="16"/>
      <c r="H756" s="16"/>
      <c r="I756" s="50"/>
      <c r="J756" s="16"/>
      <c r="K756" s="16"/>
      <c r="L756" s="50"/>
      <c r="M756" s="50"/>
      <c r="N756" s="16"/>
      <c r="O756" s="16"/>
      <c r="P756" s="50"/>
      <c r="Q756" s="16"/>
      <c r="R756" s="16"/>
      <c r="S756" s="16"/>
      <c r="T756" s="16"/>
      <c r="U756" s="16"/>
      <c r="V756" s="16"/>
      <c r="W756" s="16"/>
      <c r="X756" s="16"/>
      <c r="Y756" s="16"/>
      <c r="Z756" s="50"/>
      <c r="AA756" s="16"/>
      <c r="AB756" s="16"/>
      <c r="AC756" s="16"/>
    </row>
    <row r="757">
      <c r="A757" s="27"/>
      <c r="B757" s="27"/>
      <c r="C757" s="16"/>
      <c r="D757" s="16"/>
      <c r="E757" s="16"/>
      <c r="F757" s="16"/>
      <c r="G757" s="16"/>
      <c r="H757" s="16"/>
      <c r="I757" s="50"/>
      <c r="J757" s="16"/>
      <c r="K757" s="16"/>
      <c r="L757" s="50"/>
      <c r="M757" s="50"/>
      <c r="N757" s="16"/>
      <c r="O757" s="16"/>
      <c r="P757" s="50"/>
      <c r="Q757" s="16"/>
      <c r="R757" s="16"/>
      <c r="S757" s="16"/>
      <c r="T757" s="16"/>
      <c r="U757" s="16"/>
      <c r="V757" s="16"/>
      <c r="W757" s="16"/>
      <c r="X757" s="16"/>
      <c r="Y757" s="16"/>
      <c r="Z757" s="50"/>
      <c r="AA757" s="16"/>
      <c r="AB757" s="16"/>
      <c r="AC757" s="16"/>
    </row>
    <row r="758">
      <c r="A758" s="27"/>
      <c r="B758" s="27"/>
      <c r="C758" s="16"/>
      <c r="D758" s="16"/>
      <c r="E758" s="16"/>
      <c r="F758" s="16"/>
      <c r="G758" s="16"/>
      <c r="H758" s="16"/>
      <c r="I758" s="50"/>
      <c r="J758" s="16"/>
      <c r="K758" s="16"/>
      <c r="L758" s="50"/>
      <c r="M758" s="50"/>
      <c r="N758" s="16"/>
      <c r="O758" s="16"/>
      <c r="P758" s="50"/>
      <c r="Q758" s="16"/>
      <c r="R758" s="16"/>
      <c r="S758" s="16"/>
      <c r="T758" s="16"/>
      <c r="U758" s="16"/>
      <c r="V758" s="16"/>
      <c r="W758" s="16"/>
      <c r="X758" s="16"/>
      <c r="Y758" s="16"/>
      <c r="Z758" s="50"/>
      <c r="AA758" s="16"/>
      <c r="AB758" s="16"/>
      <c r="AC758" s="16"/>
    </row>
    <row r="759">
      <c r="A759" s="27"/>
      <c r="B759" s="27"/>
      <c r="C759" s="16"/>
      <c r="D759" s="16"/>
      <c r="E759" s="16"/>
      <c r="F759" s="16"/>
      <c r="G759" s="16"/>
      <c r="H759" s="16"/>
      <c r="I759" s="50"/>
      <c r="J759" s="16"/>
      <c r="K759" s="16"/>
      <c r="L759" s="50"/>
      <c r="M759" s="50"/>
      <c r="N759" s="16"/>
      <c r="O759" s="16"/>
      <c r="P759" s="50"/>
      <c r="Q759" s="16"/>
      <c r="R759" s="16"/>
      <c r="S759" s="16"/>
      <c r="T759" s="16"/>
      <c r="U759" s="16"/>
      <c r="V759" s="16"/>
      <c r="W759" s="16"/>
      <c r="X759" s="16"/>
      <c r="Y759" s="16"/>
      <c r="Z759" s="50"/>
      <c r="AA759" s="16"/>
      <c r="AB759" s="16"/>
      <c r="AC759" s="16"/>
    </row>
    <row r="760">
      <c r="A760" s="27"/>
      <c r="B760" s="27"/>
      <c r="C760" s="16"/>
      <c r="D760" s="16"/>
      <c r="E760" s="16"/>
      <c r="F760" s="16"/>
      <c r="G760" s="16"/>
      <c r="H760" s="16"/>
      <c r="I760" s="50"/>
      <c r="J760" s="16"/>
      <c r="K760" s="16"/>
      <c r="L760" s="50"/>
      <c r="M760" s="50"/>
      <c r="N760" s="16"/>
      <c r="O760" s="16"/>
      <c r="P760" s="50"/>
      <c r="Q760" s="16"/>
      <c r="R760" s="16"/>
      <c r="S760" s="16"/>
      <c r="T760" s="16"/>
      <c r="U760" s="16"/>
      <c r="V760" s="16"/>
      <c r="W760" s="16"/>
      <c r="X760" s="16"/>
      <c r="Y760" s="16"/>
      <c r="Z760" s="50"/>
      <c r="AA760" s="16"/>
      <c r="AB760" s="16"/>
      <c r="AC760" s="16"/>
    </row>
    <row r="761">
      <c r="A761" s="27"/>
      <c r="B761" s="27"/>
      <c r="C761" s="16"/>
      <c r="D761" s="16"/>
      <c r="E761" s="16"/>
      <c r="F761" s="16"/>
      <c r="G761" s="16"/>
      <c r="H761" s="16"/>
      <c r="I761" s="50"/>
      <c r="J761" s="16"/>
      <c r="K761" s="16"/>
      <c r="L761" s="50"/>
      <c r="M761" s="50"/>
      <c r="N761" s="16"/>
      <c r="O761" s="16"/>
      <c r="P761" s="50"/>
      <c r="Q761" s="16"/>
      <c r="R761" s="16"/>
      <c r="S761" s="16"/>
      <c r="T761" s="16"/>
      <c r="U761" s="16"/>
      <c r="V761" s="16"/>
      <c r="W761" s="16"/>
      <c r="X761" s="16"/>
      <c r="Y761" s="16"/>
      <c r="Z761" s="50"/>
      <c r="AA761" s="16"/>
      <c r="AB761" s="16"/>
      <c r="AC761" s="16"/>
    </row>
    <row r="762">
      <c r="A762" s="27"/>
      <c r="B762" s="27"/>
      <c r="C762" s="16"/>
      <c r="D762" s="16"/>
      <c r="E762" s="16"/>
      <c r="F762" s="16"/>
      <c r="G762" s="16"/>
      <c r="H762" s="16"/>
      <c r="I762" s="50"/>
      <c r="J762" s="16"/>
      <c r="K762" s="16"/>
      <c r="L762" s="50"/>
      <c r="M762" s="50"/>
      <c r="N762" s="16"/>
      <c r="O762" s="16"/>
      <c r="P762" s="50"/>
      <c r="Q762" s="16"/>
      <c r="R762" s="16"/>
      <c r="S762" s="16"/>
      <c r="T762" s="16"/>
      <c r="U762" s="16"/>
      <c r="V762" s="16"/>
      <c r="W762" s="16"/>
      <c r="X762" s="16"/>
      <c r="Y762" s="16"/>
      <c r="Z762" s="50"/>
      <c r="AA762" s="16"/>
      <c r="AB762" s="16"/>
      <c r="AC762" s="16"/>
    </row>
    <row r="763">
      <c r="A763" s="27"/>
      <c r="B763" s="27"/>
      <c r="C763" s="16"/>
      <c r="D763" s="16"/>
      <c r="E763" s="16"/>
      <c r="F763" s="16"/>
      <c r="G763" s="16"/>
      <c r="H763" s="16"/>
      <c r="I763" s="50"/>
      <c r="J763" s="16"/>
      <c r="K763" s="16"/>
      <c r="L763" s="50"/>
      <c r="M763" s="50"/>
      <c r="N763" s="16"/>
      <c r="O763" s="16"/>
      <c r="P763" s="50"/>
      <c r="Q763" s="16"/>
      <c r="R763" s="16"/>
      <c r="S763" s="16"/>
      <c r="T763" s="16"/>
      <c r="U763" s="16"/>
      <c r="V763" s="16"/>
      <c r="W763" s="16"/>
      <c r="X763" s="16"/>
      <c r="Y763" s="16"/>
      <c r="Z763" s="50"/>
      <c r="AA763" s="16"/>
      <c r="AB763" s="16"/>
      <c r="AC763" s="16"/>
    </row>
    <row r="764">
      <c r="A764" s="27"/>
      <c r="B764" s="27"/>
      <c r="C764" s="16"/>
      <c r="D764" s="16"/>
      <c r="E764" s="16"/>
      <c r="F764" s="16"/>
      <c r="G764" s="16"/>
      <c r="H764" s="16"/>
      <c r="I764" s="50"/>
      <c r="J764" s="16"/>
      <c r="K764" s="16"/>
      <c r="L764" s="50"/>
      <c r="M764" s="50"/>
      <c r="N764" s="16"/>
      <c r="O764" s="16"/>
      <c r="P764" s="50"/>
      <c r="Q764" s="16"/>
      <c r="R764" s="16"/>
      <c r="S764" s="16"/>
      <c r="T764" s="16"/>
      <c r="U764" s="16"/>
      <c r="V764" s="16"/>
      <c r="W764" s="16"/>
      <c r="X764" s="16"/>
      <c r="Y764" s="16"/>
      <c r="Z764" s="50"/>
      <c r="AA764" s="16"/>
      <c r="AB764" s="16"/>
      <c r="AC764" s="16"/>
    </row>
    <row r="765">
      <c r="A765" s="27"/>
      <c r="B765" s="27"/>
      <c r="C765" s="16"/>
      <c r="D765" s="16"/>
      <c r="E765" s="16"/>
      <c r="F765" s="16"/>
      <c r="G765" s="16"/>
      <c r="H765" s="16"/>
      <c r="I765" s="50"/>
      <c r="J765" s="16"/>
      <c r="K765" s="16"/>
      <c r="L765" s="50"/>
      <c r="M765" s="50"/>
      <c r="N765" s="16"/>
      <c r="O765" s="16"/>
      <c r="P765" s="50"/>
      <c r="Q765" s="16"/>
      <c r="R765" s="16"/>
      <c r="S765" s="16"/>
      <c r="T765" s="16"/>
      <c r="U765" s="16"/>
      <c r="V765" s="16"/>
      <c r="W765" s="16"/>
      <c r="X765" s="16"/>
      <c r="Y765" s="16"/>
      <c r="Z765" s="50"/>
      <c r="AA765" s="16"/>
      <c r="AB765" s="16"/>
      <c r="AC765" s="16"/>
    </row>
    <row r="766">
      <c r="A766" s="27"/>
      <c r="B766" s="27"/>
      <c r="C766" s="16"/>
      <c r="D766" s="16"/>
      <c r="E766" s="16"/>
      <c r="F766" s="16"/>
      <c r="G766" s="16"/>
      <c r="H766" s="16"/>
      <c r="I766" s="50"/>
      <c r="J766" s="16"/>
      <c r="K766" s="16"/>
      <c r="L766" s="50"/>
      <c r="M766" s="50"/>
      <c r="N766" s="16"/>
      <c r="O766" s="16"/>
      <c r="P766" s="50"/>
      <c r="Q766" s="16"/>
      <c r="R766" s="16"/>
      <c r="S766" s="16"/>
      <c r="T766" s="16"/>
      <c r="U766" s="16"/>
      <c r="V766" s="16"/>
      <c r="W766" s="16"/>
      <c r="X766" s="16"/>
      <c r="Y766" s="16"/>
      <c r="Z766" s="50"/>
      <c r="AA766" s="16"/>
      <c r="AB766" s="16"/>
      <c r="AC766" s="16"/>
    </row>
    <row r="767">
      <c r="A767" s="27"/>
      <c r="B767" s="27"/>
      <c r="C767" s="16"/>
      <c r="D767" s="16"/>
      <c r="E767" s="16"/>
      <c r="F767" s="16"/>
      <c r="G767" s="16"/>
      <c r="H767" s="16"/>
      <c r="I767" s="50"/>
      <c r="J767" s="16"/>
      <c r="K767" s="16"/>
      <c r="L767" s="50"/>
      <c r="M767" s="50"/>
      <c r="N767" s="16"/>
      <c r="O767" s="16"/>
      <c r="P767" s="50"/>
      <c r="Q767" s="16"/>
      <c r="R767" s="16"/>
      <c r="S767" s="16"/>
      <c r="T767" s="16"/>
      <c r="U767" s="16"/>
      <c r="V767" s="16"/>
      <c r="W767" s="16"/>
      <c r="X767" s="16"/>
      <c r="Y767" s="16"/>
      <c r="Z767" s="50"/>
      <c r="AA767" s="16"/>
      <c r="AB767" s="16"/>
      <c r="AC767" s="16"/>
    </row>
    <row r="768">
      <c r="A768" s="27"/>
      <c r="B768" s="27"/>
      <c r="C768" s="16"/>
      <c r="D768" s="16"/>
      <c r="E768" s="16"/>
      <c r="F768" s="16"/>
      <c r="G768" s="16"/>
      <c r="H768" s="16"/>
      <c r="I768" s="50"/>
      <c r="J768" s="16"/>
      <c r="K768" s="16"/>
      <c r="L768" s="50"/>
      <c r="M768" s="50"/>
      <c r="N768" s="16"/>
      <c r="O768" s="16"/>
      <c r="P768" s="50"/>
      <c r="Q768" s="16"/>
      <c r="R768" s="16"/>
      <c r="S768" s="16"/>
      <c r="T768" s="16"/>
      <c r="U768" s="16"/>
      <c r="V768" s="16"/>
      <c r="W768" s="16"/>
      <c r="X768" s="16"/>
      <c r="Y768" s="16"/>
      <c r="Z768" s="50"/>
      <c r="AA768" s="16"/>
      <c r="AB768" s="16"/>
      <c r="AC768" s="16"/>
    </row>
    <row r="769">
      <c r="A769" s="27"/>
      <c r="B769" s="27"/>
      <c r="C769" s="16"/>
      <c r="D769" s="16"/>
      <c r="E769" s="16"/>
      <c r="F769" s="16"/>
      <c r="G769" s="16"/>
      <c r="H769" s="16"/>
      <c r="I769" s="50"/>
      <c r="J769" s="16"/>
      <c r="K769" s="16"/>
      <c r="L769" s="50"/>
      <c r="M769" s="50"/>
      <c r="N769" s="16"/>
      <c r="O769" s="16"/>
      <c r="P769" s="50"/>
      <c r="Q769" s="16"/>
      <c r="R769" s="16"/>
      <c r="S769" s="16"/>
      <c r="T769" s="16"/>
      <c r="U769" s="16"/>
      <c r="V769" s="16"/>
      <c r="W769" s="16"/>
      <c r="X769" s="16"/>
      <c r="Y769" s="16"/>
      <c r="Z769" s="50"/>
      <c r="AA769" s="16"/>
      <c r="AB769" s="16"/>
      <c r="AC769" s="16"/>
    </row>
    <row r="770">
      <c r="A770" s="27"/>
      <c r="B770" s="27"/>
      <c r="C770" s="16"/>
      <c r="D770" s="16"/>
      <c r="E770" s="16"/>
      <c r="F770" s="16"/>
      <c r="G770" s="16"/>
      <c r="H770" s="16"/>
      <c r="I770" s="50"/>
      <c r="J770" s="16"/>
      <c r="K770" s="16"/>
      <c r="L770" s="50"/>
      <c r="M770" s="50"/>
      <c r="N770" s="16"/>
      <c r="O770" s="16"/>
      <c r="P770" s="50"/>
      <c r="Q770" s="16"/>
      <c r="R770" s="16"/>
      <c r="S770" s="16"/>
      <c r="T770" s="16"/>
      <c r="U770" s="16"/>
      <c r="V770" s="16"/>
      <c r="W770" s="16"/>
      <c r="X770" s="16"/>
      <c r="Y770" s="16"/>
      <c r="Z770" s="50"/>
      <c r="AA770" s="16"/>
      <c r="AB770" s="16"/>
      <c r="AC770" s="16"/>
    </row>
    <row r="771">
      <c r="A771" s="27"/>
      <c r="B771" s="27"/>
      <c r="C771" s="16"/>
      <c r="D771" s="16"/>
      <c r="E771" s="16"/>
      <c r="F771" s="16"/>
      <c r="G771" s="16"/>
      <c r="H771" s="16"/>
      <c r="I771" s="50"/>
      <c r="J771" s="16"/>
      <c r="K771" s="16"/>
      <c r="L771" s="50"/>
      <c r="M771" s="50"/>
      <c r="N771" s="16"/>
      <c r="O771" s="16"/>
      <c r="P771" s="50"/>
      <c r="Q771" s="16"/>
      <c r="R771" s="16"/>
      <c r="S771" s="16"/>
      <c r="T771" s="16"/>
      <c r="U771" s="16"/>
      <c r="V771" s="16"/>
      <c r="W771" s="16"/>
      <c r="X771" s="16"/>
      <c r="Y771" s="16"/>
      <c r="Z771" s="50"/>
      <c r="AA771" s="16"/>
      <c r="AB771" s="16"/>
      <c r="AC771" s="16"/>
    </row>
    <row r="772">
      <c r="A772" s="27"/>
      <c r="B772" s="27"/>
      <c r="C772" s="16"/>
      <c r="D772" s="16"/>
      <c r="E772" s="16"/>
      <c r="F772" s="16"/>
      <c r="G772" s="16"/>
      <c r="H772" s="16"/>
      <c r="I772" s="50"/>
      <c r="J772" s="16"/>
      <c r="K772" s="16"/>
      <c r="L772" s="50"/>
      <c r="M772" s="50"/>
      <c r="N772" s="16"/>
      <c r="O772" s="16"/>
      <c r="P772" s="50"/>
      <c r="Q772" s="16"/>
      <c r="R772" s="16"/>
      <c r="S772" s="16"/>
      <c r="T772" s="16"/>
      <c r="U772" s="16"/>
      <c r="V772" s="16"/>
      <c r="W772" s="16"/>
      <c r="X772" s="16"/>
      <c r="Y772" s="16"/>
      <c r="Z772" s="50"/>
      <c r="AA772" s="16"/>
      <c r="AB772" s="16"/>
      <c r="AC772" s="16"/>
    </row>
    <row r="773">
      <c r="A773" s="27"/>
      <c r="B773" s="27"/>
      <c r="C773" s="16"/>
      <c r="D773" s="16"/>
      <c r="E773" s="16"/>
      <c r="F773" s="16"/>
      <c r="G773" s="16"/>
      <c r="H773" s="16"/>
      <c r="I773" s="50"/>
      <c r="J773" s="16"/>
      <c r="K773" s="16"/>
      <c r="L773" s="50"/>
      <c r="M773" s="50"/>
      <c r="N773" s="16"/>
      <c r="O773" s="16"/>
      <c r="P773" s="50"/>
      <c r="Q773" s="16"/>
      <c r="R773" s="16"/>
      <c r="S773" s="16"/>
      <c r="T773" s="16"/>
      <c r="U773" s="16"/>
      <c r="V773" s="16"/>
      <c r="W773" s="16"/>
      <c r="X773" s="16"/>
      <c r="Y773" s="16"/>
      <c r="Z773" s="50"/>
      <c r="AA773" s="16"/>
      <c r="AB773" s="16"/>
      <c r="AC773" s="16"/>
    </row>
    <row r="774">
      <c r="A774" s="27"/>
      <c r="B774" s="27"/>
      <c r="C774" s="16"/>
      <c r="D774" s="16"/>
      <c r="E774" s="16"/>
      <c r="F774" s="16"/>
      <c r="G774" s="16"/>
      <c r="H774" s="16"/>
      <c r="I774" s="50"/>
      <c r="J774" s="16"/>
      <c r="K774" s="16"/>
      <c r="L774" s="50"/>
      <c r="M774" s="50"/>
      <c r="N774" s="16"/>
      <c r="O774" s="16"/>
      <c r="P774" s="50"/>
      <c r="Q774" s="16"/>
      <c r="R774" s="16"/>
      <c r="S774" s="16"/>
      <c r="T774" s="16"/>
      <c r="U774" s="16"/>
      <c r="V774" s="16"/>
      <c r="W774" s="16"/>
      <c r="X774" s="16"/>
      <c r="Y774" s="16"/>
      <c r="Z774" s="50"/>
      <c r="AA774" s="16"/>
      <c r="AB774" s="16"/>
      <c r="AC774" s="16"/>
    </row>
    <row r="775">
      <c r="A775" s="27"/>
      <c r="B775" s="27"/>
      <c r="C775" s="16"/>
      <c r="D775" s="16"/>
      <c r="E775" s="16"/>
      <c r="F775" s="16"/>
      <c r="G775" s="16"/>
      <c r="H775" s="16"/>
      <c r="I775" s="50"/>
      <c r="J775" s="16"/>
      <c r="K775" s="16"/>
      <c r="L775" s="50"/>
      <c r="M775" s="50"/>
      <c r="N775" s="16"/>
      <c r="O775" s="16"/>
      <c r="P775" s="50"/>
      <c r="Q775" s="16"/>
      <c r="R775" s="16"/>
      <c r="S775" s="16"/>
      <c r="T775" s="16"/>
      <c r="U775" s="16"/>
      <c r="V775" s="16"/>
      <c r="W775" s="16"/>
      <c r="X775" s="16"/>
      <c r="Y775" s="16"/>
      <c r="Z775" s="50"/>
      <c r="AA775" s="16"/>
      <c r="AB775" s="16"/>
      <c r="AC775" s="16"/>
    </row>
    <row r="776">
      <c r="A776" s="27"/>
      <c r="B776" s="27"/>
      <c r="C776" s="16"/>
      <c r="D776" s="16"/>
      <c r="E776" s="16"/>
      <c r="F776" s="16"/>
      <c r="G776" s="16"/>
      <c r="H776" s="16"/>
      <c r="I776" s="50"/>
      <c r="J776" s="16"/>
      <c r="K776" s="16"/>
      <c r="L776" s="50"/>
      <c r="M776" s="50"/>
      <c r="N776" s="16"/>
      <c r="O776" s="16"/>
      <c r="P776" s="50"/>
      <c r="Q776" s="16"/>
      <c r="R776" s="16"/>
      <c r="S776" s="16"/>
      <c r="T776" s="16"/>
      <c r="U776" s="16"/>
      <c r="V776" s="16"/>
      <c r="W776" s="16"/>
      <c r="X776" s="16"/>
      <c r="Y776" s="16"/>
      <c r="Z776" s="50"/>
      <c r="AA776" s="16"/>
      <c r="AB776" s="16"/>
      <c r="AC776" s="16"/>
    </row>
    <row r="777">
      <c r="A777" s="27"/>
      <c r="B777" s="27"/>
      <c r="C777" s="16"/>
      <c r="D777" s="16"/>
      <c r="E777" s="16"/>
      <c r="F777" s="16"/>
      <c r="G777" s="16"/>
      <c r="H777" s="16"/>
      <c r="I777" s="50"/>
      <c r="J777" s="16"/>
      <c r="K777" s="16"/>
      <c r="L777" s="50"/>
      <c r="M777" s="50"/>
      <c r="N777" s="16"/>
      <c r="O777" s="16"/>
      <c r="P777" s="50"/>
      <c r="Q777" s="16"/>
      <c r="R777" s="16"/>
      <c r="S777" s="16"/>
      <c r="T777" s="16"/>
      <c r="U777" s="16"/>
      <c r="V777" s="16"/>
      <c r="W777" s="16"/>
      <c r="X777" s="16"/>
      <c r="Y777" s="16"/>
      <c r="Z777" s="50"/>
      <c r="AA777" s="16"/>
      <c r="AB777" s="16"/>
      <c r="AC777" s="16"/>
    </row>
    <row r="778">
      <c r="A778" s="27"/>
      <c r="B778" s="27"/>
      <c r="C778" s="16"/>
      <c r="D778" s="16"/>
      <c r="E778" s="16"/>
      <c r="F778" s="16"/>
      <c r="G778" s="16"/>
      <c r="H778" s="16"/>
      <c r="I778" s="50"/>
      <c r="J778" s="16"/>
      <c r="K778" s="16"/>
      <c r="L778" s="50"/>
      <c r="M778" s="50"/>
      <c r="N778" s="16"/>
      <c r="O778" s="16"/>
      <c r="P778" s="50"/>
      <c r="Q778" s="16"/>
      <c r="R778" s="16"/>
      <c r="S778" s="16"/>
      <c r="T778" s="16"/>
      <c r="U778" s="16"/>
      <c r="V778" s="16"/>
      <c r="W778" s="16"/>
      <c r="X778" s="16"/>
      <c r="Y778" s="16"/>
      <c r="Z778" s="50"/>
      <c r="AA778" s="16"/>
      <c r="AB778" s="16"/>
      <c r="AC778" s="16"/>
    </row>
    <row r="779">
      <c r="A779" s="27"/>
      <c r="B779" s="27"/>
      <c r="C779" s="16"/>
      <c r="D779" s="16"/>
      <c r="E779" s="16"/>
      <c r="F779" s="16"/>
      <c r="G779" s="16"/>
      <c r="H779" s="16"/>
      <c r="I779" s="50"/>
      <c r="J779" s="16"/>
      <c r="K779" s="16"/>
      <c r="L779" s="50"/>
      <c r="M779" s="50"/>
      <c r="N779" s="16"/>
      <c r="O779" s="16"/>
      <c r="P779" s="50"/>
      <c r="Q779" s="16"/>
      <c r="R779" s="16"/>
      <c r="S779" s="16"/>
      <c r="T779" s="16"/>
      <c r="U779" s="16"/>
      <c r="V779" s="16"/>
      <c r="W779" s="16"/>
      <c r="X779" s="16"/>
      <c r="Y779" s="16"/>
      <c r="Z779" s="50"/>
      <c r="AA779" s="16"/>
      <c r="AB779" s="16"/>
      <c r="AC779" s="16"/>
    </row>
    <row r="780">
      <c r="A780" s="27"/>
      <c r="B780" s="27"/>
      <c r="C780" s="16"/>
      <c r="D780" s="16"/>
      <c r="E780" s="16"/>
      <c r="F780" s="16"/>
      <c r="G780" s="16"/>
      <c r="H780" s="16"/>
      <c r="I780" s="50"/>
      <c r="J780" s="16"/>
      <c r="K780" s="16"/>
      <c r="L780" s="50"/>
      <c r="M780" s="50"/>
      <c r="N780" s="16"/>
      <c r="O780" s="16"/>
      <c r="P780" s="50"/>
      <c r="Q780" s="16"/>
      <c r="R780" s="16"/>
      <c r="S780" s="16"/>
      <c r="T780" s="16"/>
      <c r="U780" s="16"/>
      <c r="V780" s="16"/>
      <c r="W780" s="16"/>
      <c r="X780" s="16"/>
      <c r="Y780" s="16"/>
      <c r="Z780" s="50"/>
      <c r="AA780" s="16"/>
      <c r="AB780" s="16"/>
      <c r="AC780" s="16"/>
    </row>
    <row r="781">
      <c r="A781" s="27"/>
      <c r="B781" s="27"/>
      <c r="C781" s="16"/>
      <c r="D781" s="16"/>
      <c r="E781" s="16"/>
      <c r="F781" s="16"/>
      <c r="G781" s="16"/>
      <c r="H781" s="16"/>
      <c r="I781" s="50"/>
      <c r="J781" s="16"/>
      <c r="K781" s="16"/>
      <c r="L781" s="50"/>
      <c r="M781" s="50"/>
      <c r="N781" s="16"/>
      <c r="O781" s="16"/>
      <c r="P781" s="50"/>
      <c r="Q781" s="16"/>
      <c r="R781" s="16"/>
      <c r="S781" s="16"/>
      <c r="T781" s="16"/>
      <c r="U781" s="16"/>
      <c r="V781" s="16"/>
      <c r="W781" s="16"/>
      <c r="X781" s="16"/>
      <c r="Y781" s="16"/>
      <c r="Z781" s="50"/>
      <c r="AA781" s="16"/>
      <c r="AB781" s="16"/>
      <c r="AC781" s="16"/>
    </row>
  </sheetData>
  <mergeCells>
    <mergeCell ref="Y1:Z1"/>
    <mergeCell ref="A581:H581"/>
  </mergeCells>
  <dataValidations count="2">
    <dataValidation allowBlank="true" errorStyle="stop" showErrorMessage="true" sqref="H3:H580" type="list">
      <formula1>"已出签,已送签,受理中,已完成,已预约"</formula1>
    </dataValidation>
    <dataValidation allowBlank="true" errorStyle="stop" showErrorMessage="true" sqref="G3:G580" type="list">
      <formula1>"商务,旅游,包签,转移签,翻译,照片,落地签"</formula1>
    </dataValidation>
  </dataValidations>
</worksheet>
</file>

<file path=xl/worksheets/sheet5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>
      <pane state="frozen" topLeftCell="A4" ySplit="3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1"/>
    <col collapsed="false" customWidth="true" hidden="false" max="3" min="3" style="0" width="26"/>
    <col collapsed="false" customWidth="true" hidden="false" max="4" min="4" style="0" width="8"/>
    <col collapsed="false" customWidth="true" hidden="false" max="5" min="5" style="0" width="8"/>
    <col collapsed="false" customWidth="true" hidden="false" max="6" min="6" style="0" width="11"/>
    <col collapsed="false" customWidth="true" hidden="false" max="7" min="7" style="0" width="12"/>
    <col collapsed="false" customWidth="true" hidden="false" max="8" min="8" style="0" width="12"/>
    <col collapsed="false" customWidth="true" hidden="false" max="9" min="9" style="0" width="13"/>
    <col collapsed="false" customWidth="true" hidden="false" max="10" min="10" style="0" width="20"/>
    <col collapsed="false" customWidth="true" hidden="false" max="11" min="11" style="0" width="38"/>
    <col collapsed="false" customWidth="true" hidden="false" max="12" min="12" style="0" width="11"/>
    <col collapsed="false" customWidth="true" hidden="false" max="13" min="13" style="0" width="18"/>
    <col collapsed="false" customWidth="true" hidden="false" max="14" min="14" style="0" width="42"/>
    <col collapsed="false" customWidth="true" hidden="false" max="15" min="15" style="0" width="26"/>
    <col collapsed="false" customWidth="true" hidden="false" max="15" min="15" style="0" width="26"/>
    <col collapsed="false" customWidth="true" hidden="false" max="16" min="16" style="0" width="25"/>
    <col collapsed="false" customWidth="true" hidden="false" max="17" min="17" style="0" width="21"/>
    <col collapsed="false" customWidth="true" hidden="false" max="18" min="18" style="0" width="17"/>
    <col collapsed="false" customWidth="true" hidden="false" max="19" min="19" style="0" width="24"/>
    <col collapsed="false" customWidth="true" hidden="false" max="20" min="20" style="0" width="33"/>
    <col collapsed="false" customWidth="true" hidden="false" max="21" min="21" style="0" width="28"/>
    <col collapsed="false" customWidth="true" hidden="false" max="22" min="22" style="0" width="22"/>
    <col collapsed="false" customWidth="true" hidden="false" max="23" min="23" style="0" width="19"/>
    <col collapsed="false" customWidth="true" hidden="false" max="24" min="24" style="0" width="20"/>
    <col collapsed="false" customWidth="true" hidden="false" max="25" min="25" style="0" width="21"/>
    <col collapsed="false" customWidth="true" hidden="false" max="26" min="26" style="0" width="18"/>
    <col collapsed="false" customWidth="true" hidden="false" max="27" min="27" style="0" width="25"/>
    <col collapsed="false" customWidth="true" hidden="false" max="28" min="28" style="0" width="29"/>
    <col collapsed="false" customWidth="true" hidden="false" max="29" min="29" style="0" width="21"/>
    <col collapsed="false" customWidth="true" hidden="false" max="30" min="30" style="0" width="24"/>
  </cols>
  <sheetData>
    <row r="1">
      <c r="A1" s="16"/>
      <c r="B1" s="16"/>
      <c r="C1" s="16"/>
      <c r="D1" s="16"/>
      <c r="E1" s="16"/>
      <c r="F1" s="16"/>
      <c r="G1" s="16"/>
      <c r="H1" s="16"/>
      <c r="I1" s="17"/>
      <c r="J1" s="46"/>
      <c r="K1" s="17"/>
      <c r="L1" s="49"/>
      <c r="M1" s="43"/>
      <c r="N1" s="18"/>
      <c r="O1" s="18"/>
      <c r="P1" s="50"/>
      <c r="Q1" s="18"/>
      <c r="R1" s="25"/>
      <c r="S1" s="19"/>
      <c r="T1" s="20"/>
      <c r="U1" s="21"/>
      <c r="V1" s="23"/>
      <c r="W1" s="16"/>
      <c r="X1" s="32"/>
      <c r="Y1" s="32" t="str">
        <v>支出成本（1+2）</v>
      </c>
      <c r="Z1" s="32"/>
      <c r="AA1" s="32" t="str">
        <v>利润</v>
      </c>
      <c r="AB1" s="32" t="str">
        <v>利润-张力
（张力康辉开票金额=张力利润）</v>
      </c>
      <c r="AC1" s="32" t="str">
        <v>利润-会展</v>
      </c>
      <c r="AD1" s="32"/>
    </row>
    <row r="2">
      <c r="A2" s="16" t="str">
        <v>序号</v>
      </c>
      <c r="B2" s="16" t="str">
        <v>姓名</v>
      </c>
      <c r="C2" s="16" t="str">
        <v>case编号</v>
      </c>
      <c r="D2" s="16" t="str">
        <v>出发地</v>
      </c>
      <c r="E2" s="16" t="str">
        <v>领区</v>
      </c>
      <c r="F2" s="16" t="str" xml:space="preserve">
        <v>  签证国家</v>
      </c>
      <c r="G2" s="16" t="str">
        <v>签证类型</v>
      </c>
      <c r="H2" s="16" t="str">
        <v>签证状态</v>
      </c>
      <c r="I2" s="17" t="str">
        <v>政府费用+签证中心费用合计
（以信用卡刷卡人民币记录为准）</v>
      </c>
      <c r="J2" s="46" t="str">
        <v>政府费用+签证中心费用合计
（以信用卡刷卡人民币记录为准）</v>
      </c>
      <c r="K2" s="17" t="str">
        <v>签证费用信用卡刷卡凭证</v>
      </c>
      <c r="L2" s="49" t="str">
        <v>供应商服务费
（签证）</v>
      </c>
      <c r="M2" s="43" t="str">
        <v>其他杂费
（康辉代付or字节报销杂费）</v>
      </c>
      <c r="N2" s="18" t="str">
        <v>其他杂费说明
（包含翻译/洗照片/打车/快递/加急费/护照借出费等）</v>
      </c>
      <c r="O2" s="18" t="str">
        <v>杂费发票</v>
      </c>
      <c r="P2" s="50" t="str">
        <v>杂费成本</v>
      </c>
      <c r="Q2" s="18" t="str">
        <v>杂费付款凭证</v>
      </c>
      <c r="R2" s="25" t="str">
        <v>其他杂费含服务费
*1.06</v>
      </c>
      <c r="S2" s="19" t="str">
        <v>总金额（不含税 ）
（签证费用+签证服务费+其他杂费含服务费）</v>
      </c>
      <c r="T2" s="20" t="str">
        <v>总金额（含税）
（签证费用+[{签证服务费+其他杂费含服务费}含税6%]）</v>
      </c>
      <c r="U2" s="21" t="str">
        <v>可抵扣税额
（开专票的情况下，票面的税额）</v>
      </c>
      <c r="V2" s="23" t="str">
        <v>不可抵扣金额
（总金额-可抵扣税额）</v>
      </c>
      <c r="W2" s="16" t="str">
        <v>普票开票金额</v>
      </c>
      <c r="X2" s="16" t="str">
        <v>专票开票金额</v>
      </c>
      <c r="Y2" s="16" t="str">
        <v>1杂费实际成本</v>
      </c>
      <c r="Z2" s="16" t="str">
        <v>2各渠道操作费</v>
      </c>
      <c r="AA2" s="15" t="str">
        <v>（签证服务费+杂费含服务费）-支出成本1+2</v>
      </c>
      <c r="AB2" s="16" t="str">
        <v>利润/2</v>
      </c>
      <c r="AC2" s="16" t="str">
        <v>利润/2</v>
      </c>
      <c r="AD2" s="16"/>
    </row>
    <row r="3">
      <c r="A3" s="1">
        <v>1</v>
      </c>
      <c r="B3" s="35" t="str">
        <v>金晟成</v>
      </c>
      <c r="C3" s="73" t="str">
        <v>TV1N1618527037274402816</v>
      </c>
      <c r="D3" s="35" t="str">
        <v>中国</v>
      </c>
      <c r="E3" s="5" t="str">
        <v>北京</v>
      </c>
      <c r="F3" s="5" t="str">
        <v>法国</v>
      </c>
      <c r="G3" s="6" t="str">
        <v>商务</v>
      </c>
      <c r="H3" s="6" t="str">
        <v>已出签</v>
      </c>
      <c r="I3" s="5"/>
      <c r="J3" s="34">
        <v>594</v>
      </c>
      <c r="K3" s="5"/>
      <c r="L3" s="34">
        <v>300</v>
      </c>
      <c r="M3" s="34">
        <v>756</v>
      </c>
      <c r="N3" s="5" t="str">
        <v>交通费30+签证中心服务费726</v>
      </c>
      <c r="O3" s="35"/>
      <c r="P3" s="5">
        <v>756</v>
      </c>
      <c r="R3" s="2">
        <f>M3*1.06</f>
      </c>
      <c r="S3" s="2">
        <f>J3+L3+R3</f>
      </c>
      <c r="T3" s="2">
        <f>J3+(L3+R3)*1.06</f>
      </c>
      <c r="U3" s="2">
        <f>(R3+L3)*0.06</f>
      </c>
      <c r="V3" s="2">
        <f>T3-U3</f>
      </c>
      <c r="W3" s="1">
        <f>J3</f>
      </c>
      <c r="X3" s="2">
        <f>(R3+L3)*1.06</f>
      </c>
      <c r="Y3" s="2">
        <f>P3</f>
      </c>
      <c r="Z3" s="5">
        <v>60</v>
      </c>
      <c r="AA3" s="2">
        <f>(L3+R3)-Y3-Z3</f>
      </c>
      <c r="AB3" s="2">
        <f>AA3/2</f>
      </c>
      <c r="AC3" s="2">
        <f>AA3/2</f>
      </c>
      <c r="AD3" s="2"/>
    </row>
    <row r="4">
      <c r="A4" s="1">
        <v>2</v>
      </c>
      <c r="B4" s="35" t="str">
        <v>王紫微</v>
      </c>
      <c r="C4" s="73" t="str">
        <v>TV1N1623668188738502656</v>
      </c>
      <c r="D4" s="35" t="str">
        <v>中国</v>
      </c>
      <c r="E4" s="5" t="str">
        <v>北京</v>
      </c>
      <c r="F4" s="5" t="str">
        <v>法国</v>
      </c>
      <c r="G4" s="6" t="str">
        <v>商务</v>
      </c>
      <c r="H4" s="6" t="str">
        <v>已出签</v>
      </c>
      <c r="I4" s="36"/>
      <c r="J4" s="34">
        <v>594</v>
      </c>
      <c r="K4" s="36"/>
      <c r="L4" s="36">
        <v>300</v>
      </c>
      <c r="M4" s="34">
        <v>768</v>
      </c>
      <c r="N4" s="5" t="str">
        <v>交通42+签证中心服务费726</v>
      </c>
      <c r="O4" s="35"/>
      <c r="P4" s="5">
        <v>768</v>
      </c>
      <c r="R4" s="2">
        <f>M4*1.06</f>
      </c>
      <c r="S4" s="2">
        <f>J4+L4+R4</f>
      </c>
      <c r="T4" s="2">
        <f>J4+(L4+R4)*1.06</f>
      </c>
      <c r="U4" s="2">
        <f>(R4+L4)*0.06</f>
      </c>
      <c r="V4" s="2">
        <f>T4-U4</f>
      </c>
      <c r="W4" s="1">
        <f>J4</f>
      </c>
      <c r="X4" s="2">
        <f>(R4+L4)*1.06</f>
      </c>
      <c r="Y4" s="2">
        <f>P4</f>
      </c>
      <c r="Z4" s="5">
        <v>60</v>
      </c>
      <c r="AA4" s="2">
        <f>(L4+R4)-Y4-Z4</f>
      </c>
      <c r="AB4" s="2">
        <f>AA4/2</f>
      </c>
      <c r="AC4" s="2">
        <f>AA4/2</f>
      </c>
      <c r="AD4" s="2"/>
    </row>
    <row r="5">
      <c r="A5" s="1">
        <v>3</v>
      </c>
      <c r="B5" s="35" t="str">
        <v>刘梦洁</v>
      </c>
      <c r="C5" s="73" t="str">
        <v>TV1N1623243211052666880</v>
      </c>
      <c r="D5" s="35" t="str">
        <v>中国</v>
      </c>
      <c r="E5" s="5" t="str">
        <v>北京</v>
      </c>
      <c r="F5" s="5" t="str">
        <v>法国</v>
      </c>
      <c r="G5" s="6" t="str">
        <v>商务</v>
      </c>
      <c r="H5" s="6" t="str">
        <v>已出签</v>
      </c>
      <c r="I5" s="36"/>
      <c r="J5" s="34">
        <v>594</v>
      </c>
      <c r="K5" s="36"/>
      <c r="L5" s="36">
        <v>300</v>
      </c>
      <c r="M5" s="34">
        <v>844</v>
      </c>
      <c r="N5" s="5" t="str">
        <v>交通30+签证中心服务费814</v>
      </c>
      <c r="O5" s="6"/>
      <c r="P5" s="5">
        <v>844</v>
      </c>
      <c r="R5" s="2">
        <f>M5*1.06</f>
      </c>
      <c r="S5" s="2">
        <f>J5+L5+R5</f>
      </c>
      <c r="T5" s="2">
        <f>J5+(L5+R5)*1.06</f>
      </c>
      <c r="U5" s="2">
        <f>(R5+L5)*0.06</f>
      </c>
      <c r="V5" s="2">
        <f>T5-U5</f>
      </c>
      <c r="W5" s="1">
        <f>J5</f>
      </c>
      <c r="X5" s="2">
        <f>(R5+L5)*1.06</f>
      </c>
      <c r="Y5" s="2">
        <f>P5</f>
      </c>
      <c r="Z5" s="5">
        <v>60</v>
      </c>
      <c r="AA5" s="2">
        <f>(L5+R5)-Y5-Z5</f>
      </c>
      <c r="AB5" s="2">
        <f>AA5/2</f>
      </c>
      <c r="AC5" s="2">
        <f>AA5/2</f>
      </c>
      <c r="AD5" s="2"/>
    </row>
    <row r="6">
      <c r="A6" s="1">
        <v>4</v>
      </c>
      <c r="B6" s="35" t="str">
        <v>徐诗咪</v>
      </c>
      <c r="C6" s="73" t="str">
        <v>TV1N1613464225829097472</v>
      </c>
      <c r="D6" s="35" t="str">
        <v>中国</v>
      </c>
      <c r="E6" s="5" t="str">
        <v>北京</v>
      </c>
      <c r="F6" s="5" t="str">
        <v>法国</v>
      </c>
      <c r="G6" s="6" t="str">
        <v>商务</v>
      </c>
      <c r="H6" s="6" t="str">
        <v>已出签</v>
      </c>
      <c r="I6" s="36"/>
      <c r="J6" s="34">
        <v>594</v>
      </c>
      <c r="K6" s="36"/>
      <c r="L6" s="36">
        <v>300</v>
      </c>
      <c r="M6" s="34">
        <v>726</v>
      </c>
      <c r="N6" s="5" t="str">
        <v>签证中心服务费726</v>
      </c>
      <c r="O6" s="35"/>
      <c r="P6" s="5">
        <v>726</v>
      </c>
      <c r="R6" s="2">
        <f>M6*1.06</f>
      </c>
      <c r="S6" s="2">
        <f>J6+L6+R6</f>
      </c>
      <c r="T6" s="2">
        <f>J6+(L6+R6)*1.06</f>
      </c>
      <c r="U6" s="2">
        <f>(R6+L6)*0.06</f>
      </c>
      <c r="V6" s="2">
        <f>T6-U6</f>
      </c>
      <c r="W6" s="1">
        <f>J6</f>
      </c>
      <c r="X6" s="2">
        <f>(R6+L6)*1.06</f>
      </c>
      <c r="Y6" s="2">
        <f>P6</f>
      </c>
      <c r="Z6" s="5">
        <v>60</v>
      </c>
      <c r="AA6" s="2">
        <f>(L6+R6)-Y6-Z6</f>
      </c>
      <c r="AB6" s="2">
        <f>AA6/2</f>
      </c>
      <c r="AC6" s="2">
        <f>AA6/2</f>
      </c>
      <c r="AD6" s="2"/>
    </row>
    <row r="7">
      <c r="A7" s="1">
        <v>5</v>
      </c>
      <c r="B7" s="35" t="str">
        <v>付莹</v>
      </c>
      <c r="C7" s="73" t="str">
        <v>TV1N1605395001914814464</v>
      </c>
      <c r="D7" s="6" t="str">
        <v>中国</v>
      </c>
      <c r="E7" s="5" t="str">
        <v>北京</v>
      </c>
      <c r="F7" s="5" t="str">
        <v>西班牙</v>
      </c>
      <c r="G7" s="6" t="str">
        <v>商务</v>
      </c>
      <c r="H7" s="6" t="str">
        <v>已出签</v>
      </c>
      <c r="I7" s="36"/>
      <c r="J7" s="34">
        <v>589</v>
      </c>
      <c r="K7" s="36"/>
      <c r="L7" s="36">
        <v>300</v>
      </c>
      <c r="M7" s="34">
        <v>550</v>
      </c>
      <c r="N7" s="37" t="str">
        <v>加急号380+签证中心服务费170</v>
      </c>
      <c r="P7" s="34">
        <v>470</v>
      </c>
      <c r="R7" s="2">
        <f>M7*1.06</f>
      </c>
      <c r="S7" s="2">
        <f>J7+L7+R7</f>
      </c>
      <c r="T7" s="2">
        <f>J7+(L7+R7)*1.06</f>
      </c>
      <c r="U7" s="2">
        <f>(R7+L7)*0.06</f>
      </c>
      <c r="V7" s="2">
        <f>T7-U7</f>
      </c>
      <c r="W7" s="1">
        <f>J7</f>
      </c>
      <c r="X7" s="2">
        <f>(R7+L7)*1.06</f>
      </c>
      <c r="Y7" s="2">
        <f>P7</f>
      </c>
      <c r="Z7" s="5">
        <v>60</v>
      </c>
      <c r="AA7" s="2">
        <f>(L7+R7)-Y7-Z7</f>
      </c>
      <c r="AB7" s="2">
        <f>AA7/2</f>
      </c>
      <c r="AC7" s="2">
        <f>AA7/2</f>
      </c>
      <c r="AD7" s="2"/>
    </row>
    <row r="8">
      <c r="A8" s="1">
        <v>6</v>
      </c>
      <c r="B8" s="35" t="str">
        <v>吕丹儿</v>
      </c>
      <c r="C8" s="73" t="str">
        <v>TV1N1627934187827044352</v>
      </c>
      <c r="D8" s="6" t="str">
        <v>中国</v>
      </c>
      <c r="E8" s="5" t="str">
        <v>北京</v>
      </c>
      <c r="F8" s="5" t="str">
        <v>西班牙</v>
      </c>
      <c r="G8" s="6" t="str">
        <v>商务</v>
      </c>
      <c r="H8" s="6" t="str">
        <v>已出签</v>
      </c>
      <c r="I8" s="36"/>
      <c r="J8" s="34">
        <v>589</v>
      </c>
      <c r="K8" s="36"/>
      <c r="L8" s="36">
        <v>300</v>
      </c>
      <c r="M8" s="34">
        <v>581</v>
      </c>
      <c r="N8" s="37" t="str">
        <v>交通30+加急号380+签证中心服务费171</v>
      </c>
      <c r="P8" s="34">
        <v>501</v>
      </c>
      <c r="R8" s="2">
        <f>M8*1.06</f>
      </c>
      <c r="S8" s="2">
        <f>J8+L8+R8</f>
      </c>
      <c r="T8" s="2">
        <f>J8+(L8+R8)*1.06</f>
      </c>
      <c r="U8" s="2">
        <f>(R8+L8)*0.06</f>
      </c>
      <c r="V8" s="2">
        <f>T8-U8</f>
      </c>
      <c r="W8" s="1">
        <f>J8</f>
      </c>
      <c r="X8" s="2">
        <f>(R8+L8)*1.06</f>
      </c>
      <c r="Y8" s="2">
        <f>P8</f>
      </c>
      <c r="Z8" s="5">
        <v>60</v>
      </c>
      <c r="AA8" s="2">
        <f>(L8+R8)-Y8-Z8</f>
      </c>
      <c r="AB8" s="2">
        <f>AA8/2</f>
      </c>
      <c r="AC8" s="2">
        <f>AA8/2</f>
      </c>
      <c r="AD8" s="2"/>
    </row>
    <row r="9">
      <c r="A9" s="1">
        <v>7</v>
      </c>
      <c r="B9" s="35" t="str">
        <v>王广宇</v>
      </c>
      <c r="C9" s="73" t="str">
        <v>TV1N1621112862877241344</v>
      </c>
      <c r="D9" s="6" t="str">
        <v>中国</v>
      </c>
      <c r="E9" s="5" t="str">
        <v>北京</v>
      </c>
      <c r="F9" s="5" t="str">
        <v>西班牙</v>
      </c>
      <c r="G9" s="6" t="str">
        <v>商务</v>
      </c>
      <c r="H9" s="6" t="str">
        <v>已出签</v>
      </c>
      <c r="I9" s="36"/>
      <c r="J9" s="34">
        <v>589</v>
      </c>
      <c r="K9" s="36"/>
      <c r="L9" s="36">
        <v>300</v>
      </c>
      <c r="M9" s="34">
        <v>584.6</v>
      </c>
      <c r="N9" s="37" t="str">
        <v>交通19.6+加急号380+签证中心服务费185</v>
      </c>
      <c r="P9" s="34">
        <v>504.6</v>
      </c>
      <c r="R9" s="2">
        <f>M9*1.06</f>
      </c>
      <c r="S9" s="2">
        <f>J9+L9+R9</f>
      </c>
      <c r="T9" s="2">
        <f>J9+(L9+R9)*1.06</f>
      </c>
      <c r="U9" s="2">
        <f>(R9+L9)*0.06</f>
      </c>
      <c r="V9" s="2">
        <f>T9-U9</f>
      </c>
      <c r="W9" s="1">
        <f>J9</f>
      </c>
      <c r="X9" s="2">
        <f>(R9+L9)*1.06</f>
      </c>
      <c r="Y9" s="2">
        <f>P9</f>
      </c>
      <c r="Z9" s="5">
        <v>60</v>
      </c>
      <c r="AA9" s="2">
        <f>(L9+R9)-Y9-Z9</f>
      </c>
      <c r="AB9" s="2">
        <f>AA9/2</f>
      </c>
      <c r="AC9" s="2">
        <f>AA9/2</f>
      </c>
      <c r="AD9" s="2"/>
    </row>
    <row r="10">
      <c r="A10" s="1">
        <v>8</v>
      </c>
      <c r="B10" t="str">
        <v>甘若筠</v>
      </c>
      <c r="C10" s="73" t="str">
        <v>TV1N1627913177308491776</v>
      </c>
      <c r="D10" s="6" t="str">
        <v>中国</v>
      </c>
      <c r="E10" s="5" t="str">
        <v>北京</v>
      </c>
      <c r="F10" s="5" t="str">
        <v>西班牙</v>
      </c>
      <c r="G10" s="6" t="str">
        <v>商务</v>
      </c>
      <c r="H10" s="6" t="str">
        <v>已出签</v>
      </c>
      <c r="I10" s="36"/>
      <c r="J10" s="34">
        <v>589</v>
      </c>
      <c r="K10" s="36"/>
      <c r="L10" s="36">
        <v>300</v>
      </c>
      <c r="M10" s="34">
        <v>615.4</v>
      </c>
      <c r="N10" s="37" t="str">
        <v>闪送费33.4+交通32+加急号380+签证中心服务费170</v>
      </c>
      <c r="P10" s="34">
        <v>535.4</v>
      </c>
      <c r="R10" s="2">
        <f>M10*1.06</f>
      </c>
      <c r="S10" s="2">
        <f>J10+L10+R10</f>
      </c>
      <c r="T10" s="2">
        <f>J10+(L10+R10)*1.06</f>
      </c>
      <c r="U10" s="2">
        <f>(R10+L10)*0.06</f>
      </c>
      <c r="V10" s="2">
        <f>T10-U10</f>
      </c>
      <c r="W10" s="1">
        <f>J10</f>
      </c>
      <c r="X10" s="2">
        <f>(R10+L10)*1.06</f>
      </c>
      <c r="Y10" s="2">
        <f>P10</f>
      </c>
      <c r="Z10" s="5">
        <v>60</v>
      </c>
      <c r="AA10" s="2">
        <f>(L10+R10)-Y10-Z10</f>
      </c>
      <c r="AB10" s="2">
        <f>AA10/2</f>
      </c>
      <c r="AC10" s="2">
        <f>AA10/2</f>
      </c>
      <c r="AD10" s="2"/>
    </row>
    <row r="11">
      <c r="A11" s="1">
        <v>9</v>
      </c>
      <c r="B11" s="35" t="str">
        <v>韦芳玉</v>
      </c>
      <c r="C11" s="73" t="str">
        <v>TV1N1622819049549246464</v>
      </c>
      <c r="D11" s="6" t="str">
        <v>中国</v>
      </c>
      <c r="E11" s="5" t="str">
        <v>北京</v>
      </c>
      <c r="F11" s="5" t="str">
        <v>法国</v>
      </c>
      <c r="G11" s="6" t="str">
        <v>商务</v>
      </c>
      <c r="H11" s="6" t="str">
        <v>已出签</v>
      </c>
      <c r="I11" s="36"/>
      <c r="J11" s="34">
        <v>594</v>
      </c>
      <c r="K11" s="36"/>
      <c r="L11" s="36">
        <v>300</v>
      </c>
      <c r="M11" s="34">
        <v>726</v>
      </c>
      <c r="N11" s="5" t="str">
        <v>签证中心服务费726</v>
      </c>
      <c r="O11" s="35"/>
      <c r="P11" s="5">
        <v>726</v>
      </c>
      <c r="R11" s="2">
        <f>M11*1.06</f>
      </c>
      <c r="S11" s="2">
        <f>J11+L11+R11</f>
      </c>
      <c r="T11" s="2">
        <f>J11+(L11+R11)*1.06</f>
      </c>
      <c r="U11" s="2">
        <f>(R11+L11)*0.06</f>
      </c>
      <c r="V11" s="2">
        <f>T11-U11</f>
      </c>
      <c r="W11" s="1">
        <f>J11</f>
      </c>
      <c r="X11" s="2">
        <f>(R11+L11)*1.06</f>
      </c>
      <c r="Y11" s="2">
        <f>P11</f>
      </c>
      <c r="Z11" s="5">
        <v>60</v>
      </c>
      <c r="AA11" s="2">
        <f>(L11+R11)-Y11-Z11</f>
      </c>
      <c r="AB11" s="2">
        <f>AA11/2</f>
      </c>
      <c r="AC11" s="2">
        <f>AA11/2</f>
      </c>
      <c r="AD11" s="2"/>
    </row>
    <row r="12">
      <c r="A12" s="1">
        <v>10</v>
      </c>
      <c r="B12" s="35" t="str">
        <v>王启帆</v>
      </c>
      <c r="C12" s="73" t="str">
        <v>TV1N1625053330291863552</v>
      </c>
      <c r="D12" s="35" t="str">
        <v>中国</v>
      </c>
      <c r="E12" s="5" t="str">
        <v>北京</v>
      </c>
      <c r="F12" s="5" t="str">
        <v>英国</v>
      </c>
      <c r="G12" s="6" t="str">
        <v>商务</v>
      </c>
      <c r="H12" s="6" t="str">
        <v>已预约</v>
      </c>
      <c r="I12" s="5"/>
      <c r="J12" s="34">
        <v>866</v>
      </c>
      <c r="K12" s="5"/>
      <c r="L12" s="34">
        <v>400</v>
      </c>
      <c r="M12" s="34">
        <v>8277</v>
      </c>
      <c r="N12" s="5" t="str">
        <v>北京24小时加急</v>
      </c>
      <c r="P12" s="5">
        <v>8277</v>
      </c>
      <c r="R12" s="2">
        <f>M12*1.06</f>
      </c>
      <c r="S12" s="2">
        <f>J12+L12+R12</f>
      </c>
      <c r="T12" s="2">
        <f>J12+(L12+R12)*1.06</f>
      </c>
      <c r="U12" s="2">
        <f>(R12+L12)*0.06</f>
      </c>
      <c r="V12" s="2">
        <f>T12-U12</f>
      </c>
      <c r="W12" s="1">
        <f>J12</f>
      </c>
      <c r="X12" s="2">
        <f>(R12+L12)*1.06</f>
      </c>
      <c r="Y12" s="2">
        <f>P12</f>
      </c>
      <c r="Z12" s="5">
        <v>60</v>
      </c>
      <c r="AA12" s="2">
        <f>(L12+R12)-Y12-Z12</f>
      </c>
      <c r="AB12" s="2">
        <f>AA12/2</f>
      </c>
      <c r="AC12" s="2">
        <f>AA12/2</f>
      </c>
      <c r="AD12" s="2"/>
    </row>
    <row r="13">
      <c r="A13" s="1">
        <v>11</v>
      </c>
      <c r="B13" s="35" t="str">
        <v>朱飞</v>
      </c>
      <c r="C13" s="73" t="str">
        <v>TV1N1625766496009588736</v>
      </c>
      <c r="D13" s="6" t="str">
        <v>中国</v>
      </c>
      <c r="E13" s="5" t="str">
        <v>北京</v>
      </c>
      <c r="F13" s="5" t="str">
        <v>法国</v>
      </c>
      <c r="G13" s="6" t="str">
        <v>商务</v>
      </c>
      <c r="H13" s="6" t="str">
        <v>已出签</v>
      </c>
      <c r="I13" s="5"/>
      <c r="J13" s="34">
        <v>594</v>
      </c>
      <c r="K13" s="5"/>
      <c r="L13" s="36">
        <v>300</v>
      </c>
      <c r="M13" s="34">
        <v>750.84</v>
      </c>
      <c r="N13" s="5" t="str">
        <v>交通54.34+闪送费60.5+签证中心服务费636</v>
      </c>
      <c r="O13" s="35"/>
      <c r="P13" s="5">
        <v>750.84</v>
      </c>
      <c r="R13" s="2">
        <f>M13*1.06</f>
      </c>
      <c r="S13" s="2">
        <f>J13+L13+R13</f>
      </c>
      <c r="T13" s="2">
        <f>J13+(L13+R13)*1.06</f>
      </c>
      <c r="U13" s="2">
        <f>(R13+L13)*0.06</f>
      </c>
      <c r="V13" s="2">
        <f>T13-U13</f>
      </c>
      <c r="W13" s="1">
        <f>J13</f>
      </c>
      <c r="X13" s="2">
        <f>(R13+L13)*1.06</f>
      </c>
      <c r="Y13" s="2">
        <f>P13</f>
      </c>
      <c r="Z13" s="5">
        <v>60</v>
      </c>
      <c r="AA13" s="2">
        <f>(L13+R13)-Y13-Z13</f>
      </c>
      <c r="AB13" s="2">
        <f>AA13/2</f>
      </c>
      <c r="AC13" s="2">
        <f>AA13/2</f>
      </c>
      <c r="AD13" s="2"/>
    </row>
    <row r="14">
      <c r="A14" s="1">
        <v>12</v>
      </c>
      <c r="B14" s="35" t="str">
        <v>朱家琦</v>
      </c>
      <c r="C14" s="73" t="str">
        <v>TV1N1620702978155302912</v>
      </c>
      <c r="D14" s="35" t="str">
        <v>中国</v>
      </c>
      <c r="E14" s="5" t="str">
        <v>北京</v>
      </c>
      <c r="F14" s="5" t="str">
        <v>新加坡</v>
      </c>
      <c r="G14" s="6" t="str">
        <v>转移签</v>
      </c>
      <c r="H14" s="6" t="str">
        <v>已出签</v>
      </c>
      <c r="I14" s="5"/>
      <c r="J14" s="34">
        <v>0</v>
      </c>
      <c r="K14" s="5"/>
      <c r="L14" s="34">
        <v>150</v>
      </c>
      <c r="M14" s="34">
        <v>30</v>
      </c>
      <c r="N14" s="5" t="str">
        <v>快递费15+照片15</v>
      </c>
      <c r="P14" s="5">
        <v>25</v>
      </c>
      <c r="R14" s="2">
        <f>M14*1.06</f>
      </c>
      <c r="S14" s="2">
        <f>J14+L14+R14</f>
      </c>
      <c r="T14" s="2">
        <f>J14+(L14+R14)*1.06</f>
      </c>
      <c r="U14" s="2">
        <f>(R14+L14)*0.06</f>
      </c>
      <c r="V14" s="2">
        <f>T14-U14</f>
      </c>
      <c r="W14" s="1">
        <f>J14</f>
      </c>
      <c r="X14" s="2">
        <f>(R14+L14)*1.06</f>
      </c>
      <c r="Y14" s="2">
        <f>P14</f>
      </c>
      <c r="Z14" s="5">
        <v>50</v>
      </c>
      <c r="AA14" s="2">
        <f>(L14+R14)-Y14-Z14</f>
      </c>
      <c r="AB14" s="2">
        <f>AA14/2</f>
      </c>
      <c r="AC14" s="2">
        <f>AA14/2</f>
      </c>
      <c r="AD14" s="2"/>
    </row>
    <row r="15">
      <c r="A15" s="1">
        <v>13</v>
      </c>
      <c r="B15" s="35" t="str">
        <v>郑晓慧</v>
      </c>
      <c r="C15" s="73" t="str">
        <v>TV1N1619173658194673664</v>
      </c>
      <c r="D15" s="6" t="str">
        <v>中国</v>
      </c>
      <c r="E15" s="5" t="str">
        <v>北京</v>
      </c>
      <c r="F15" s="5" t="str">
        <v>法国</v>
      </c>
      <c r="G15" s="6" t="str">
        <v>商务</v>
      </c>
      <c r="H15" s="6" t="str">
        <v>已出签</v>
      </c>
      <c r="I15" s="34"/>
      <c r="J15" s="34">
        <v>594</v>
      </c>
      <c r="K15" s="34"/>
      <c r="L15" s="34">
        <v>300</v>
      </c>
      <c r="M15" s="34">
        <v>1144</v>
      </c>
      <c r="N15" s="5" t="str">
        <v>签证中心服务费1144</v>
      </c>
      <c r="O15" s="35"/>
      <c r="P15" s="5">
        <v>1144</v>
      </c>
      <c r="R15" s="2">
        <f>M15*1.06</f>
      </c>
      <c r="S15" s="2">
        <f>J15+L15+R15</f>
      </c>
      <c r="T15" s="2">
        <f>J15+(L15+R15)*1.06</f>
      </c>
      <c r="U15" s="2">
        <f>(R15+L15)*0.06</f>
      </c>
      <c r="V15" s="2">
        <f>T15-U15</f>
      </c>
      <c r="W15" s="1">
        <f>J15</f>
      </c>
      <c r="X15" s="2">
        <f>(R15+L15)*1.06</f>
      </c>
      <c r="Y15" s="2">
        <f>P15</f>
      </c>
      <c r="Z15" s="5">
        <v>60</v>
      </c>
      <c r="AA15" s="2">
        <f>(L15+R15)-Y15-Z15</f>
      </c>
      <c r="AB15" s="2">
        <f>AA15/2</f>
      </c>
      <c r="AC15" s="2">
        <f>AA15/2</f>
      </c>
      <c r="AD15" s="2"/>
    </row>
    <row r="16">
      <c r="A16" s="1">
        <v>14</v>
      </c>
      <c r="B16" s="35" t="str">
        <v>张骞</v>
      </c>
      <c r="C16" s="73" t="str">
        <v>TV1N1627970301153697792</v>
      </c>
      <c r="D16" s="35" t="str">
        <v>中国</v>
      </c>
      <c r="E16" s="5" t="str">
        <v>北京</v>
      </c>
      <c r="F16" s="5" t="str">
        <v>西班牙</v>
      </c>
      <c r="G16" s="6" t="str">
        <v>商务</v>
      </c>
      <c r="H16" s="6" t="str">
        <v>已出签</v>
      </c>
      <c r="I16" s="5"/>
      <c r="J16" s="34">
        <v>589</v>
      </c>
      <c r="K16" s="5"/>
      <c r="L16" s="36">
        <v>300</v>
      </c>
      <c r="M16" s="34">
        <v>551</v>
      </c>
      <c r="N16" s="37" t="str">
        <v>加急号380+签证中心服务费171</v>
      </c>
      <c r="P16" s="34">
        <v>471</v>
      </c>
      <c r="R16" s="2">
        <f>M16*1.06</f>
      </c>
      <c r="S16" s="2">
        <f>J16+L16+R16</f>
      </c>
      <c r="T16" s="2">
        <f>J16+(L16+R16)*1.06</f>
      </c>
      <c r="U16" s="2">
        <f>(R16+L16)*0.06</f>
      </c>
      <c r="V16" s="2">
        <f>T16-U16</f>
      </c>
      <c r="W16" s="1">
        <f>J16</f>
      </c>
      <c r="X16" s="2">
        <f>(R16+L16)*1.06</f>
      </c>
      <c r="Y16" s="2">
        <f>P16</f>
      </c>
      <c r="Z16" s="5">
        <v>60</v>
      </c>
      <c r="AA16" s="2">
        <f>(L16+R16)-Y16-Z16</f>
      </c>
      <c r="AB16" s="2">
        <f>AA16/2</f>
      </c>
      <c r="AC16" s="2">
        <f>AA16/2</f>
      </c>
      <c r="AD16" s="2"/>
    </row>
    <row r="17">
      <c r="A17" s="1">
        <v>15</v>
      </c>
      <c r="B17" s="35" t="str">
        <v>石佳</v>
      </c>
      <c r="C17" s="73" t="str">
        <v>TV1N1623591904624857088</v>
      </c>
      <c r="D17" s="35" t="str">
        <v>中国</v>
      </c>
      <c r="E17" s="5" t="str">
        <v>北京</v>
      </c>
      <c r="F17" s="5" t="str">
        <v>美国</v>
      </c>
      <c r="G17" s="6" t="str">
        <v>商务</v>
      </c>
      <c r="H17" s="6" t="str">
        <v>已出签</v>
      </c>
      <c r="I17" s="34"/>
      <c r="J17" s="34">
        <v>1120</v>
      </c>
      <c r="K17" s="34"/>
      <c r="L17" s="34">
        <v>300</v>
      </c>
      <c r="M17" s="34">
        <v>1300</v>
      </c>
      <c r="N17" s="5" t="str">
        <v>加急</v>
      </c>
      <c r="O17" s="35"/>
      <c r="P17" s="5">
        <v>900</v>
      </c>
      <c r="Q17" s="35"/>
      <c r="R17" s="2">
        <f>M17*1.06</f>
      </c>
      <c r="S17" s="2">
        <f>J17+L17+R17</f>
      </c>
      <c r="T17" s="2">
        <f>J17+(L17+R17)*1.06</f>
      </c>
      <c r="U17" s="2">
        <f>(R17+L17)*0.06</f>
      </c>
      <c r="V17" s="2">
        <f>T17-U17</f>
      </c>
      <c r="W17" s="1">
        <f>J17</f>
      </c>
      <c r="X17" s="2">
        <f>(R17+L17)*1.06</f>
      </c>
      <c r="Y17" s="2">
        <f>P17</f>
      </c>
      <c r="Z17" s="5">
        <v>60</v>
      </c>
      <c r="AA17" s="2">
        <f>(L17+R17)-Y17-Z17</f>
      </c>
      <c r="AB17" s="2">
        <f>AA17/2</f>
      </c>
      <c r="AC17" s="2">
        <f>AA17/2</f>
      </c>
      <c r="AD17" s="2"/>
    </row>
    <row r="18">
      <c r="A18" s="1">
        <v>16</v>
      </c>
      <c r="B18" s="35" t="str">
        <v>李俊</v>
      </c>
      <c r="C18" s="73" t="str">
        <v>TV1N1622464970192912384</v>
      </c>
      <c r="D18" s="35" t="str">
        <v>中国</v>
      </c>
      <c r="E18" s="5" t="str">
        <v>北京</v>
      </c>
      <c r="F18" s="5" t="str">
        <v>美国</v>
      </c>
      <c r="G18" s="6" t="str">
        <v>商务</v>
      </c>
      <c r="H18" s="6" t="str">
        <v>已出签</v>
      </c>
      <c r="I18" s="34"/>
      <c r="J18" s="34">
        <v>1120</v>
      </c>
      <c r="K18" s="34"/>
      <c r="L18" s="34">
        <v>300</v>
      </c>
      <c r="M18" s="34">
        <v>0</v>
      </c>
      <c r="N18" s="5"/>
      <c r="O18" s="35"/>
      <c r="P18" s="5"/>
      <c r="Q18" s="35"/>
      <c r="R18" s="2">
        <f>M18*1.06</f>
      </c>
      <c r="S18" s="2">
        <f>J18+L18+R18</f>
      </c>
      <c r="T18" s="2">
        <f>J18+(L18+R18)*1.06</f>
      </c>
      <c r="U18" s="2">
        <f>(R18+L18)*0.06</f>
      </c>
      <c r="V18" s="2">
        <f>T18-U18</f>
      </c>
      <c r="W18" s="1">
        <f>J18</f>
      </c>
      <c r="X18" s="2">
        <f>(R18+L18)*1.06</f>
      </c>
      <c r="Y18" s="2">
        <f>P18</f>
      </c>
      <c r="Z18" s="5">
        <v>60</v>
      </c>
      <c r="AA18" s="2">
        <f>(L18+R18)-Y18-Z18</f>
      </c>
      <c r="AB18" s="2">
        <f>AA18/2</f>
      </c>
      <c r="AC18" s="2">
        <f>AA18/2</f>
      </c>
      <c r="AD18" s="2"/>
    </row>
    <row r="19">
      <c r="A19" s="1">
        <v>17</v>
      </c>
      <c r="B19" s="35" t="str">
        <v>张骏琳</v>
      </c>
      <c r="C19" s="73" t="str">
        <v>TV1N1625463199063322624</v>
      </c>
      <c r="D19" s="35" t="str">
        <v>中国</v>
      </c>
      <c r="E19" s="5" t="str">
        <v>北京</v>
      </c>
      <c r="F19" s="5" t="str">
        <v>美国</v>
      </c>
      <c r="G19" s="6" t="str">
        <v>商务</v>
      </c>
      <c r="H19" s="6" t="str">
        <v>已出签</v>
      </c>
      <c r="I19" s="34"/>
      <c r="J19" s="34">
        <v>1120</v>
      </c>
      <c r="K19" s="34"/>
      <c r="L19" s="34">
        <v>300</v>
      </c>
      <c r="M19" s="34">
        <v>1300</v>
      </c>
      <c r="N19" s="5" t="str">
        <v>加急</v>
      </c>
      <c r="O19" s="35"/>
      <c r="P19" s="5">
        <v>900</v>
      </c>
      <c r="Q19" s="35"/>
      <c r="R19" s="2">
        <f>M19*1.06</f>
      </c>
      <c r="S19" s="2">
        <f>J19+L19+R19</f>
      </c>
      <c r="T19" s="2">
        <f>J19+(L19+R19)*1.06</f>
      </c>
      <c r="U19" s="2">
        <f>(R19+L19)*0.06</f>
      </c>
      <c r="V19" s="2">
        <f>T19-U19</f>
      </c>
      <c r="W19" s="1">
        <f>J19</f>
      </c>
      <c r="X19" s="2">
        <f>(R19+L19)*1.06</f>
      </c>
      <c r="Y19" s="2">
        <f>P19</f>
      </c>
      <c r="Z19" s="5">
        <v>60</v>
      </c>
      <c r="AA19" s="2">
        <f>(L19+R19)-Y19-Z19</f>
      </c>
      <c r="AB19" s="2">
        <f>AA19/2</f>
      </c>
      <c r="AC19" s="2">
        <f>AA19/2</f>
      </c>
      <c r="AD19" s="2"/>
    </row>
    <row r="20">
      <c r="A20" s="1">
        <v>18</v>
      </c>
      <c r="B20" s="35" t="str">
        <v>何沛阳</v>
      </c>
      <c r="C20" s="73" t="str">
        <v>TV1N1623868509284708352</v>
      </c>
      <c r="D20" s="35" t="str">
        <v>中国</v>
      </c>
      <c r="E20" s="5" t="str">
        <v>北京</v>
      </c>
      <c r="F20" s="5" t="str">
        <v>美国+EVUS</v>
      </c>
      <c r="G20" s="6" t="str">
        <v>商务</v>
      </c>
      <c r="H20" s="6" t="str">
        <v>已出签</v>
      </c>
      <c r="I20" s="34"/>
      <c r="J20" s="34">
        <v>1120</v>
      </c>
      <c r="K20" s="34"/>
      <c r="L20" s="34">
        <v>400</v>
      </c>
      <c r="M20" s="34">
        <v>1315</v>
      </c>
      <c r="N20" s="5" t="str">
        <v>加急1300+快递15</v>
      </c>
      <c r="O20" s="35"/>
      <c r="P20" s="5">
        <v>915</v>
      </c>
      <c r="Q20" s="35"/>
      <c r="R20" s="2">
        <f>M20*1.06</f>
      </c>
      <c r="S20" s="2">
        <f>J20+L20+R20</f>
      </c>
      <c r="T20" s="2">
        <f>J20+(L20+R20)*1.06</f>
      </c>
      <c r="U20" s="2">
        <f>(R20+L20)*0.06</f>
      </c>
      <c r="V20" s="2">
        <f>T20-U20</f>
      </c>
      <c r="W20" s="1">
        <f>J20</f>
      </c>
      <c r="X20" s="2">
        <f>(R20+L20)*1.06</f>
      </c>
      <c r="Y20" s="2">
        <f>P20</f>
      </c>
      <c r="Z20" s="5">
        <v>60</v>
      </c>
      <c r="AA20" s="2">
        <f>(L20+R20)-Y20-Z20</f>
      </c>
      <c r="AB20" s="2">
        <f>AA20/2</f>
      </c>
      <c r="AC20" s="2">
        <f>AA20/2</f>
      </c>
      <c r="AD20" s="2"/>
    </row>
    <row r="21">
      <c r="A21" s="1">
        <v>19</v>
      </c>
      <c r="B21" t="str">
        <v>吴雯君</v>
      </c>
      <c r="C21" s="73" t="str">
        <v>TV1N1628248297630404608</v>
      </c>
      <c r="D21" s="35" t="str">
        <v>中国</v>
      </c>
      <c r="E21" s="5" t="str">
        <v>北京</v>
      </c>
      <c r="F21" s="5" t="str">
        <v>美国</v>
      </c>
      <c r="G21" s="6" t="str">
        <v>商务</v>
      </c>
      <c r="H21" s="6" t="str">
        <v>已出签</v>
      </c>
      <c r="I21" s="34"/>
      <c r="J21" s="34">
        <v>1120</v>
      </c>
      <c r="K21" s="34"/>
      <c r="L21" s="34">
        <v>300</v>
      </c>
      <c r="M21" s="34">
        <v>0</v>
      </c>
      <c r="N21" s="5"/>
      <c r="P21" s="5"/>
      <c r="R21" s="2">
        <f>M21*1.06</f>
      </c>
      <c r="S21" s="2">
        <f>J21+L21+R21</f>
      </c>
      <c r="T21" s="2">
        <f>J21+(L21+R21)*1.06</f>
      </c>
      <c r="U21" s="2">
        <f>(R21+L21)*0.06</f>
      </c>
      <c r="V21" s="2">
        <f>T21-U21</f>
      </c>
      <c r="W21" s="1">
        <f>J21</f>
      </c>
      <c r="X21" s="2">
        <f>(R21+L21)*1.06</f>
      </c>
      <c r="Y21" s="2">
        <f>P21</f>
      </c>
      <c r="Z21" s="5">
        <v>60</v>
      </c>
      <c r="AA21" s="2">
        <f>(L21+R21)-Y21-Z21</f>
      </c>
      <c r="AB21" s="2">
        <f>AA21/2</f>
      </c>
      <c r="AC21" s="2">
        <f>AA21/2</f>
      </c>
      <c r="AD21" s="2"/>
    </row>
    <row r="22">
      <c r="A22" s="1">
        <v>20</v>
      </c>
      <c r="B22" t="str">
        <v>黄亦辰</v>
      </c>
      <c r="C22" s="73" t="str">
        <v>TV1N1624006710440042496</v>
      </c>
      <c r="D22" s="35" t="str">
        <v>中国</v>
      </c>
      <c r="E22" s="5" t="str">
        <v>北京</v>
      </c>
      <c r="F22" s="5" t="str">
        <v>美国</v>
      </c>
      <c r="G22" s="6" t="str">
        <v>商务</v>
      </c>
      <c r="H22" s="6" t="str">
        <v>已出签</v>
      </c>
      <c r="I22" s="34"/>
      <c r="J22" s="34">
        <v>1120</v>
      </c>
      <c r="K22" s="34"/>
      <c r="L22" s="34">
        <v>300</v>
      </c>
      <c r="M22" s="34">
        <v>1300</v>
      </c>
      <c r="N22" s="5" t="str">
        <v>加急</v>
      </c>
      <c r="P22" s="5">
        <v>900</v>
      </c>
      <c r="R22" s="2">
        <f>M22*1.06</f>
      </c>
      <c r="S22" s="2">
        <f>J22+L22+R22</f>
      </c>
      <c r="T22" s="2">
        <f>J22+(L22+R22)*1.06</f>
      </c>
      <c r="U22" s="2">
        <f>(R22+L22)*0.06</f>
      </c>
      <c r="V22" s="2">
        <f>T22-U22</f>
      </c>
      <c r="W22" s="1">
        <f>J22</f>
      </c>
      <c r="X22" s="2">
        <f>(R22+L22)*1.06</f>
      </c>
      <c r="Y22" s="2">
        <f>P22</f>
      </c>
      <c r="Z22" s="5">
        <v>60</v>
      </c>
      <c r="AA22" s="2">
        <f>(L22+R22)-Y22-Z22</f>
      </c>
      <c r="AB22" s="2">
        <f>AA22/2</f>
      </c>
      <c r="AC22" s="2">
        <f>AA22/2</f>
      </c>
      <c r="AD22" s="2"/>
    </row>
    <row r="23">
      <c r="A23" s="1">
        <v>21</v>
      </c>
      <c r="B23" s="35" t="str">
        <v>李一山</v>
      </c>
      <c r="C23" s="73" t="str">
        <v>TV1N1627888686851231744</v>
      </c>
      <c r="D23" s="35" t="str">
        <v>中国</v>
      </c>
      <c r="E23" s="5" t="str">
        <v>北京</v>
      </c>
      <c r="F23" s="5" t="str">
        <v>美国</v>
      </c>
      <c r="G23" s="6" t="str">
        <v>商务</v>
      </c>
      <c r="H23" s="6" t="str">
        <v>已出签</v>
      </c>
      <c r="I23" s="34"/>
      <c r="J23" s="34">
        <v>1120</v>
      </c>
      <c r="K23" s="34"/>
      <c r="L23" s="34">
        <v>300</v>
      </c>
      <c r="M23" s="34">
        <v>1300</v>
      </c>
      <c r="N23" s="5" t="str">
        <v>加急</v>
      </c>
      <c r="O23" s="35"/>
      <c r="P23" s="5">
        <v>900</v>
      </c>
      <c r="Q23" s="35"/>
      <c r="R23" s="2">
        <f>M23*1.06</f>
      </c>
      <c r="S23" s="2">
        <f>J23+L23+R23</f>
      </c>
      <c r="T23" s="2">
        <f>J23+(L23+R23)*1.06</f>
      </c>
      <c r="U23" s="2">
        <f>(R23+L23)*0.06</f>
      </c>
      <c r="V23" s="2">
        <f>T23-U23</f>
      </c>
      <c r="W23" s="1">
        <f>J23</f>
      </c>
      <c r="X23" s="2">
        <f>(R23+L23)*1.06</f>
      </c>
      <c r="Y23" s="2">
        <f>P23</f>
      </c>
      <c r="Z23" s="5">
        <v>60</v>
      </c>
      <c r="AA23" s="2">
        <f>(L23+R23)-Y23-Z23</f>
      </c>
      <c r="AB23" s="2">
        <f>AA23/2</f>
      </c>
      <c r="AC23" s="2">
        <f>AA23/2</f>
      </c>
      <c r="AD23" s="2"/>
    </row>
    <row r="24">
      <c r="A24" s="1">
        <v>22</v>
      </c>
      <c r="B24" s="35" t="str">
        <v>梁浩森</v>
      </c>
      <c r="C24" s="73" t="str">
        <v>TV1N1627609411904323584</v>
      </c>
      <c r="D24" s="35" t="str">
        <v>中国</v>
      </c>
      <c r="E24" s="5" t="str">
        <v>北京</v>
      </c>
      <c r="F24" s="5" t="str">
        <v>美国</v>
      </c>
      <c r="G24" s="6" t="str">
        <v>商务</v>
      </c>
      <c r="H24" s="6" t="str">
        <v>已出签</v>
      </c>
      <c r="I24" s="34"/>
      <c r="J24" s="34">
        <v>1120</v>
      </c>
      <c r="K24" s="34"/>
      <c r="L24" s="34">
        <v>300</v>
      </c>
      <c r="M24" s="34">
        <v>1300</v>
      </c>
      <c r="N24" s="5" t="str">
        <v>加急</v>
      </c>
      <c r="P24" s="5">
        <v>900</v>
      </c>
      <c r="R24" s="2">
        <f>M24*1.06</f>
      </c>
      <c r="S24" s="2">
        <f>J24+L24+R24</f>
      </c>
      <c r="T24" s="2">
        <f>J24+(L24+R24)*1.06</f>
      </c>
      <c r="U24" s="2">
        <f>(R24+L24)*0.06</f>
      </c>
      <c r="V24" s="2">
        <f>T24-U24</f>
      </c>
      <c r="W24" s="1">
        <f>J24</f>
      </c>
      <c r="X24" s="2">
        <f>(R24+L24)*1.06</f>
      </c>
      <c r="Y24" s="2">
        <f>P24</f>
      </c>
      <c r="Z24" s="5">
        <v>60</v>
      </c>
      <c r="AA24" s="2">
        <f>(L24+R24)-Y24-Z24</f>
      </c>
      <c r="AB24" s="2">
        <f>AA24/2</f>
      </c>
      <c r="AC24" s="2">
        <f>AA24/2</f>
      </c>
      <c r="AD24" s="2"/>
    </row>
    <row r="25">
      <c r="A25" s="1">
        <v>23</v>
      </c>
      <c r="B25" s="35" t="str">
        <v>彭丹琳</v>
      </c>
      <c r="C25" s="73" t="str">
        <v>TV1N1619616251630051328</v>
      </c>
      <c r="D25" s="35" t="str">
        <v>中国</v>
      </c>
      <c r="E25" s="5" t="str">
        <v>北京</v>
      </c>
      <c r="F25" s="5" t="str">
        <v>美国</v>
      </c>
      <c r="G25" s="6" t="str">
        <v>商务</v>
      </c>
      <c r="H25" s="6" t="str">
        <v>已出签</v>
      </c>
      <c r="I25" s="34"/>
      <c r="J25" s="34">
        <v>1120</v>
      </c>
      <c r="K25" s="34"/>
      <c r="L25" s="34">
        <v>300</v>
      </c>
      <c r="M25" s="34">
        <v>0</v>
      </c>
      <c r="N25" s="5"/>
      <c r="P25" s="5"/>
      <c r="R25" s="2">
        <f>M25*1.06</f>
      </c>
      <c r="S25" s="2">
        <f>J25+L25+R25</f>
      </c>
      <c r="T25" s="2">
        <f>J25+(L25+R25)*1.06</f>
      </c>
      <c r="U25" s="2">
        <f>(R25+L25)*0.06</f>
      </c>
      <c r="V25" s="2">
        <f>T25-U25</f>
      </c>
      <c r="W25" s="1">
        <f>J25</f>
      </c>
      <c r="X25" s="2">
        <f>(R25+L25)*1.06</f>
      </c>
      <c r="Y25" s="2">
        <f>P25</f>
      </c>
      <c r="Z25" s="5">
        <v>60</v>
      </c>
      <c r="AA25" s="2">
        <f>(L25+R25)-Y25-Z25</f>
      </c>
      <c r="AB25" s="2">
        <f>AA25/2</f>
      </c>
      <c r="AC25" s="2">
        <f>AA25/2</f>
      </c>
      <c r="AD25" s="2"/>
    </row>
    <row r="26">
      <c r="A26" s="1">
        <v>24</v>
      </c>
      <c r="B26" s="35" t="str">
        <v>李俊鹏</v>
      </c>
      <c r="C26" s="73" t="str">
        <v>TV1N1627142526310096896</v>
      </c>
      <c r="D26" s="35" t="str">
        <v>中国</v>
      </c>
      <c r="E26" s="5" t="str">
        <v>北京</v>
      </c>
      <c r="F26" s="5" t="str">
        <v>美国</v>
      </c>
      <c r="G26" s="6" t="str">
        <v>商务</v>
      </c>
      <c r="H26" s="6" t="str">
        <v>已出签</v>
      </c>
      <c r="I26" s="34"/>
      <c r="J26" s="34">
        <v>1120</v>
      </c>
      <c r="K26" s="34"/>
      <c r="L26" s="34">
        <v>300</v>
      </c>
      <c r="M26" s="34">
        <v>1300</v>
      </c>
      <c r="N26" s="5" t="str">
        <v>加急</v>
      </c>
      <c r="P26" s="5">
        <v>900</v>
      </c>
      <c r="R26" s="2">
        <f>M26*1.06</f>
      </c>
      <c r="S26" s="2">
        <f>J26+L26+R26</f>
      </c>
      <c r="T26" s="2">
        <f>J26+(L26+R26)*1.06</f>
      </c>
      <c r="U26" s="2">
        <f>(R26+L26)*0.06</f>
      </c>
      <c r="V26" s="2">
        <f>T26-U26</f>
      </c>
      <c r="W26" s="1">
        <f>J26</f>
      </c>
      <c r="X26" s="2">
        <f>(R26+L26)*1.06</f>
      </c>
      <c r="Y26" s="2">
        <f>P26</f>
      </c>
      <c r="Z26" s="5">
        <v>60</v>
      </c>
      <c r="AA26" s="2">
        <f>(L26+R26)-Y26-Z26</f>
      </c>
      <c r="AB26" s="2">
        <f>AA26/2</f>
      </c>
      <c r="AC26" s="2">
        <f>AA26/2</f>
      </c>
      <c r="AD26" s="2"/>
    </row>
    <row r="27">
      <c r="A27" s="1">
        <v>25</v>
      </c>
      <c r="B27" s="35" t="str">
        <v>冯晶凌</v>
      </c>
      <c r="C27" s="73" t="str">
        <v>TV1N1628729422316498944</v>
      </c>
      <c r="D27" s="35" t="str">
        <v>中国</v>
      </c>
      <c r="E27" s="5" t="str">
        <v>北京</v>
      </c>
      <c r="F27" s="5" t="str">
        <v>美国</v>
      </c>
      <c r="G27" s="6" t="str">
        <v>商务</v>
      </c>
      <c r="H27" s="6" t="str">
        <v>已出签</v>
      </c>
      <c r="I27" s="34"/>
      <c r="J27" s="34">
        <v>1120</v>
      </c>
      <c r="K27" s="34"/>
      <c r="L27" s="34">
        <v>300</v>
      </c>
      <c r="M27" s="34">
        <v>0</v>
      </c>
      <c r="N27" s="5"/>
      <c r="P27" s="5"/>
      <c r="R27" s="2">
        <f>M27*1.06</f>
      </c>
      <c r="S27" s="2">
        <f>J27+L27+R27</f>
      </c>
      <c r="T27" s="2">
        <f>J27+(L27+R27)*1.06</f>
      </c>
      <c r="U27" s="2">
        <f>(R27+L27)*0.06</f>
      </c>
      <c r="V27" s="2">
        <f>T27-U27</f>
      </c>
      <c r="W27" s="1">
        <f>J27</f>
      </c>
      <c r="X27" s="2">
        <f>(R27+L27)*1.06</f>
      </c>
      <c r="Y27" s="2">
        <f>P27</f>
      </c>
      <c r="Z27" s="5">
        <v>60</v>
      </c>
      <c r="AA27" s="2">
        <f>(L27+R27)-Y27-Z27</f>
      </c>
      <c r="AB27" s="2">
        <f>AA27/2</f>
      </c>
      <c r="AC27" s="2">
        <f>AA27/2</f>
      </c>
      <c r="AD27" s="2"/>
    </row>
    <row r="28">
      <c r="A28" s="1">
        <v>26</v>
      </c>
      <c r="B28" s="35" t="str">
        <v>邓睿强</v>
      </c>
      <c r="C28" s="73" t="str">
        <v>TV1N1592108451050643456</v>
      </c>
      <c r="D28" s="35" t="str">
        <v>中国</v>
      </c>
      <c r="E28" s="5" t="str">
        <v>北京</v>
      </c>
      <c r="F28" s="5" t="str">
        <v>美国</v>
      </c>
      <c r="G28" s="6" t="str">
        <v>商务</v>
      </c>
      <c r="H28" s="6" t="str">
        <v>已出签</v>
      </c>
      <c r="I28" s="34"/>
      <c r="J28" s="34">
        <v>1120</v>
      </c>
      <c r="K28" s="34"/>
      <c r="L28" s="34">
        <v>300</v>
      </c>
      <c r="M28" s="34">
        <v>1300</v>
      </c>
      <c r="N28" s="5" t="str">
        <v>加急</v>
      </c>
      <c r="P28" s="5">
        <v>900</v>
      </c>
      <c r="R28" s="2">
        <f>M28*1.06</f>
      </c>
      <c r="S28" s="2">
        <f>J28+L28+R28</f>
      </c>
      <c r="T28" s="2">
        <f>J28+(L28+R28)*1.06</f>
      </c>
      <c r="U28" s="2">
        <f>(R28+L28)*0.06</f>
      </c>
      <c r="V28" s="2">
        <f>T28-U28</f>
      </c>
      <c r="W28" s="1">
        <f>J28</f>
      </c>
      <c r="X28" s="2">
        <f>(R28+L28)*1.06</f>
      </c>
      <c r="Y28" s="2">
        <f>P28</f>
      </c>
      <c r="Z28" s="5">
        <v>60</v>
      </c>
      <c r="AA28" s="2">
        <f>(L28+R28)-Y28-Z28</f>
      </c>
      <c r="AB28" s="2">
        <f>AA28/2</f>
      </c>
      <c r="AC28" s="2">
        <f>AA28/2</f>
      </c>
      <c r="AD28" s="2"/>
    </row>
    <row r="29">
      <c r="A29" s="1">
        <v>27</v>
      </c>
      <c r="B29" s="35" t="str">
        <v>王涛</v>
      </c>
      <c r="C29" s="73" t="str">
        <v>TV1N1629004605375803392</v>
      </c>
      <c r="D29" s="35" t="str">
        <v>中国</v>
      </c>
      <c r="E29" s="5" t="str">
        <v>北京</v>
      </c>
      <c r="F29" s="5" t="str">
        <v>美国</v>
      </c>
      <c r="G29" s="6" t="str">
        <v>商务</v>
      </c>
      <c r="H29" s="6" t="str">
        <v>已出签</v>
      </c>
      <c r="I29" s="34"/>
      <c r="J29" s="34">
        <v>1120</v>
      </c>
      <c r="K29" s="34"/>
      <c r="L29" s="34">
        <v>300</v>
      </c>
      <c r="M29" s="34">
        <v>0</v>
      </c>
      <c r="N29" s="5"/>
      <c r="P29" s="5"/>
      <c r="R29" s="2">
        <f>M29*1.06</f>
      </c>
      <c r="S29" s="2">
        <f>J29+L29+R29</f>
      </c>
      <c r="T29" s="2">
        <f>J29+(L29+R29)*1.06</f>
      </c>
      <c r="U29" s="2">
        <f>(R29+L29)*0.06</f>
      </c>
      <c r="V29" s="2">
        <f>T29-U29</f>
      </c>
      <c r="W29" s="1">
        <f>J29</f>
      </c>
      <c r="X29" s="2">
        <f>(R29+L29)*1.06</f>
      </c>
      <c r="Y29" s="2">
        <f>P29</f>
      </c>
      <c r="Z29" s="5">
        <v>60</v>
      </c>
      <c r="AA29" s="2">
        <f>(L29+R29)-Y29-Z29</f>
      </c>
      <c r="AB29" s="2">
        <f>AA29/2</f>
      </c>
      <c r="AC29" s="2">
        <f>AA29/2</f>
      </c>
      <c r="AD29" s="2"/>
    </row>
    <row r="30">
      <c r="A30" s="1">
        <v>28</v>
      </c>
      <c r="B30" s="35" t="str">
        <v>姜福鑫</v>
      </c>
      <c r="C30" s="73" t="str">
        <v>TV1N1625849763551428608</v>
      </c>
      <c r="D30" s="35" t="str">
        <v>中国</v>
      </c>
      <c r="E30" s="5" t="str">
        <v>北京</v>
      </c>
      <c r="F30" s="5" t="str">
        <v>美国</v>
      </c>
      <c r="G30" s="6" t="str">
        <v>商务</v>
      </c>
      <c r="H30" s="6" t="str">
        <v>已出签</v>
      </c>
      <c r="I30" s="34"/>
      <c r="J30" s="34">
        <v>1120</v>
      </c>
      <c r="K30" s="34"/>
      <c r="L30" s="34">
        <v>300</v>
      </c>
      <c r="M30" s="34">
        <v>1300</v>
      </c>
      <c r="N30" s="5" t="str">
        <v>加急</v>
      </c>
      <c r="P30" s="5">
        <v>900</v>
      </c>
      <c r="R30" s="2">
        <f>M30*1.06</f>
      </c>
      <c r="S30" s="2">
        <f>J30+L30+R30</f>
      </c>
      <c r="T30" s="2">
        <f>J30+(L30+R30)*1.06</f>
      </c>
      <c r="U30" s="2">
        <f>(R30+L30)*0.06</f>
      </c>
      <c r="V30" s="2">
        <f>T30-U30</f>
      </c>
      <c r="W30" s="1">
        <f>J30</f>
      </c>
      <c r="X30" s="2">
        <f>(R30+L30)*1.06</f>
      </c>
      <c r="Y30" s="2">
        <f>P30</f>
      </c>
      <c r="Z30" s="5">
        <v>60</v>
      </c>
      <c r="AA30" s="2">
        <f>(L30+R30)-Y30-Z30</f>
      </c>
      <c r="AB30" s="2">
        <f>AA30/2</f>
      </c>
      <c r="AC30" s="2">
        <f>AA30/2</f>
      </c>
      <c r="AD30" s="2"/>
    </row>
    <row r="31">
      <c r="A31" s="1">
        <v>29</v>
      </c>
      <c r="B31" s="35" t="str">
        <v>高健</v>
      </c>
      <c r="C31" s="73" t="str">
        <v>TV1N1623355547939852288</v>
      </c>
      <c r="D31" s="35" t="str">
        <v>中国</v>
      </c>
      <c r="E31" s="5" t="str">
        <v>北京</v>
      </c>
      <c r="F31" s="5" t="str">
        <v>美国</v>
      </c>
      <c r="G31" s="6" t="str">
        <v>商务</v>
      </c>
      <c r="H31" s="6" t="str">
        <v>已出签</v>
      </c>
      <c r="I31" s="34"/>
      <c r="J31" s="34">
        <v>1120</v>
      </c>
      <c r="K31" s="34"/>
      <c r="L31" s="34">
        <v>300</v>
      </c>
      <c r="M31" s="34">
        <v>1300</v>
      </c>
      <c r="N31" s="5" t="str">
        <v>加急</v>
      </c>
      <c r="P31" s="5">
        <v>900</v>
      </c>
      <c r="R31" s="2">
        <f>M31*1.06</f>
      </c>
      <c r="S31" s="2">
        <f>J31+L31+R31</f>
      </c>
      <c r="T31" s="2">
        <f>J31+(L31+R31)*1.06</f>
      </c>
      <c r="U31" s="2">
        <f>(R31+L31)*0.06</f>
      </c>
      <c r="V31" s="2">
        <f>T31-U31</f>
      </c>
      <c r="W31" s="1">
        <f>J31</f>
      </c>
      <c r="X31" s="2">
        <f>(R31+L31)*1.06</f>
      </c>
      <c r="Y31" s="2">
        <f>P31</f>
      </c>
      <c r="Z31" s="5">
        <v>60</v>
      </c>
      <c r="AA31" s="2">
        <f>(L31+R31)-Y31-Z31</f>
      </c>
      <c r="AB31" s="2">
        <f>AA31/2</f>
      </c>
      <c r="AC31" s="2">
        <f>AA31/2</f>
      </c>
      <c r="AD31" s="2"/>
    </row>
    <row r="32">
      <c r="A32" s="1">
        <v>30</v>
      </c>
      <c r="B32" s="35" t="str">
        <v>邹仕晗</v>
      </c>
      <c r="C32" s="73" t="str">
        <v>TV1N1625358890854211584</v>
      </c>
      <c r="D32" s="35" t="str">
        <v>中国</v>
      </c>
      <c r="E32" s="5" t="str">
        <v>北京</v>
      </c>
      <c r="F32" s="5" t="str">
        <v>美国</v>
      </c>
      <c r="G32" s="6" t="str">
        <v>商务</v>
      </c>
      <c r="H32" s="6" t="str">
        <v>已出签</v>
      </c>
      <c r="I32" s="34"/>
      <c r="J32" s="34">
        <v>1120</v>
      </c>
      <c r="K32" s="34"/>
      <c r="L32" s="34">
        <v>300</v>
      </c>
      <c r="M32" s="34">
        <v>1300</v>
      </c>
      <c r="N32" s="5" t="str">
        <v>加急</v>
      </c>
      <c r="P32" s="5">
        <v>900</v>
      </c>
      <c r="R32" s="2">
        <f>M32*1.06</f>
      </c>
      <c r="S32" s="2">
        <f>J32+L32+R32</f>
      </c>
      <c r="T32" s="2">
        <f>J32+(L32+R32)*1.06</f>
      </c>
      <c r="U32" s="2">
        <f>(R32+L32)*0.06</f>
      </c>
      <c r="V32" s="2">
        <f>T32-U32</f>
      </c>
      <c r="W32" s="1">
        <f>J32</f>
      </c>
      <c r="X32" s="2">
        <f>(R32+L32)*1.06</f>
      </c>
      <c r="Y32" s="2">
        <f>P32</f>
      </c>
      <c r="Z32" s="5">
        <v>60</v>
      </c>
      <c r="AA32" s="2">
        <f>(L32+R32)-Y32-Z32</f>
      </c>
      <c r="AB32" s="2">
        <f>AA32/2</f>
      </c>
      <c r="AC32" s="2">
        <f>AA32/2</f>
      </c>
      <c r="AD32" s="2"/>
    </row>
    <row r="33">
      <c r="A33" s="1">
        <v>31</v>
      </c>
      <c r="B33" s="35" t="str">
        <v>黄明磊</v>
      </c>
      <c r="C33" s="73" t="str">
        <v>TV1N1631121419887325184</v>
      </c>
      <c r="D33" s="35" t="str">
        <v>中国</v>
      </c>
      <c r="E33" s="5" t="str">
        <v>北京</v>
      </c>
      <c r="F33" s="5" t="str">
        <v>美国</v>
      </c>
      <c r="G33" s="6" t="str">
        <v>商务</v>
      </c>
      <c r="H33" s="6" t="str">
        <v>已出签</v>
      </c>
      <c r="I33" s="34"/>
      <c r="J33" s="34">
        <v>1120</v>
      </c>
      <c r="K33" s="34"/>
      <c r="L33" s="34">
        <v>300</v>
      </c>
      <c r="M33" s="34">
        <v>1300</v>
      </c>
      <c r="N33" s="5" t="str">
        <v>加急</v>
      </c>
      <c r="P33" s="5">
        <v>900</v>
      </c>
      <c r="R33" s="2">
        <f>M33*1.06</f>
      </c>
      <c r="S33" s="2">
        <f>J33+L33+R33</f>
      </c>
      <c r="T33" s="2">
        <f>J33+(L33+R33)*1.06</f>
      </c>
      <c r="U33" s="2">
        <f>(R33+L33)*0.06</f>
      </c>
      <c r="V33" s="2">
        <f>T33-U33</f>
      </c>
      <c r="W33" s="1">
        <f>J33</f>
      </c>
      <c r="X33" s="2">
        <f>(R33+L33)*1.06</f>
      </c>
      <c r="Y33" s="2">
        <f>P33</f>
      </c>
      <c r="Z33" s="5">
        <v>60</v>
      </c>
      <c r="AA33" s="2">
        <f>(L33+R33)-Y33-Z33</f>
      </c>
      <c r="AB33" s="2">
        <f>AA33/2</f>
      </c>
      <c r="AC33" s="2">
        <f>AA33/2</f>
      </c>
      <c r="AD33" s="2"/>
    </row>
    <row r="34">
      <c r="A34" s="1">
        <v>32</v>
      </c>
      <c r="B34" s="35" t="str">
        <v>周瑾</v>
      </c>
      <c r="C34" s="73" t="str">
        <v>TV1N1628263315495284736</v>
      </c>
      <c r="D34" s="35" t="str">
        <v>中国</v>
      </c>
      <c r="E34" s="5" t="str">
        <v>北京</v>
      </c>
      <c r="F34" s="5" t="str">
        <v>美国</v>
      </c>
      <c r="G34" s="6" t="str">
        <v>商务</v>
      </c>
      <c r="H34" s="6" t="str">
        <v>已出签</v>
      </c>
      <c r="I34" s="34"/>
      <c r="J34" s="34">
        <v>1120</v>
      </c>
      <c r="K34" s="34"/>
      <c r="L34" s="34">
        <v>300</v>
      </c>
      <c r="M34" s="34">
        <v>1300</v>
      </c>
      <c r="N34" s="5" t="str">
        <v>加急</v>
      </c>
      <c r="P34" s="5">
        <v>900</v>
      </c>
      <c r="R34" s="2">
        <f>M34*1.06</f>
      </c>
      <c r="S34" s="2">
        <f>J34+L34+R34</f>
      </c>
      <c r="T34" s="2">
        <f>J34+(L34+R34)*1.06</f>
      </c>
      <c r="U34" s="2">
        <f>(R34+L34)*0.06</f>
      </c>
      <c r="V34" s="2">
        <f>T34-U34</f>
      </c>
      <c r="W34" s="1">
        <f>J34</f>
      </c>
      <c r="X34" s="2">
        <f>(R34+L34)*1.06</f>
      </c>
      <c r="Y34" s="2">
        <f>P34</f>
      </c>
      <c r="Z34" s="5">
        <v>60</v>
      </c>
      <c r="AA34" s="2">
        <f>(L34+R34)-Y34-Z34</f>
      </c>
      <c r="AB34" s="2">
        <f>AA34/2</f>
      </c>
      <c r="AC34" s="2">
        <f>AA34/2</f>
      </c>
      <c r="AD34" s="2"/>
    </row>
    <row r="35">
      <c r="A35" s="1">
        <v>33</v>
      </c>
      <c r="B35" s="35" t="str">
        <v>李明利</v>
      </c>
      <c r="C35" s="73" t="str">
        <v>TV1N1628299494156496896</v>
      </c>
      <c r="D35" s="35" t="str">
        <v>中国</v>
      </c>
      <c r="E35" s="5" t="str">
        <v>北京</v>
      </c>
      <c r="F35" s="5" t="str">
        <v>美国</v>
      </c>
      <c r="G35" s="6" t="str">
        <v>商务</v>
      </c>
      <c r="H35" s="6" t="str">
        <v>已出签</v>
      </c>
      <c r="I35" s="34"/>
      <c r="J35" s="34">
        <v>1120</v>
      </c>
      <c r="K35" s="34"/>
      <c r="L35" s="34">
        <v>300</v>
      </c>
      <c r="M35" s="34">
        <v>1300</v>
      </c>
      <c r="N35" s="5" t="str">
        <v>加急</v>
      </c>
      <c r="P35" s="5">
        <v>900</v>
      </c>
      <c r="R35" s="2">
        <f>M35*1.06</f>
      </c>
      <c r="S35" s="2">
        <f>J35+L35+R35</f>
      </c>
      <c r="T35" s="2">
        <f>J35+(L35+R35)*1.06</f>
      </c>
      <c r="U35" s="2">
        <f>(R35+L35)*0.06</f>
      </c>
      <c r="V35" s="2">
        <f>T35-U35</f>
      </c>
      <c r="W35" s="1">
        <f>J35</f>
      </c>
      <c r="X35" s="2">
        <f>(R35+L35)*1.06</f>
      </c>
      <c r="Y35" s="2">
        <f>P35</f>
      </c>
      <c r="Z35" s="5">
        <v>60</v>
      </c>
      <c r="AA35" s="2">
        <f>(L35+R35)-Y35-Z35</f>
      </c>
      <c r="AB35" s="2">
        <f>AA35/2</f>
      </c>
      <c r="AC35" s="2">
        <f>AA35/2</f>
      </c>
      <c r="AD35" s="2"/>
    </row>
    <row r="36">
      <c r="A36" s="1">
        <v>34</v>
      </c>
      <c r="B36" s="35" t="str">
        <v>刘旭东</v>
      </c>
      <c r="C36" s="73" t="str">
        <v>TV1N1628302794775912448</v>
      </c>
      <c r="D36" s="35" t="str">
        <v>中国</v>
      </c>
      <c r="E36" s="5" t="str">
        <v>北京</v>
      </c>
      <c r="F36" s="5" t="str">
        <v>美国</v>
      </c>
      <c r="G36" s="6" t="str">
        <v>商务</v>
      </c>
      <c r="H36" s="6" t="str">
        <v>已出签</v>
      </c>
      <c r="I36" s="34"/>
      <c r="J36" s="34">
        <v>1120</v>
      </c>
      <c r="K36" s="34"/>
      <c r="L36" s="34">
        <v>300</v>
      </c>
      <c r="M36" s="34">
        <v>0</v>
      </c>
      <c r="N36" s="5"/>
      <c r="P36" s="5"/>
      <c r="R36" s="2">
        <f>M36*1.06</f>
      </c>
      <c r="S36" s="2">
        <f>J36+L36+R36</f>
      </c>
      <c r="T36" s="2">
        <f>J36+(L36+R36)*1.06</f>
      </c>
      <c r="U36" s="2">
        <f>(R36+L36)*0.06</f>
      </c>
      <c r="V36" s="2">
        <f>T36-U36</f>
      </c>
      <c r="W36" s="1">
        <f>J36</f>
      </c>
      <c r="X36" s="2">
        <f>(R36+L36)*1.06</f>
      </c>
      <c r="Y36" s="2">
        <f>P36</f>
      </c>
      <c r="Z36" s="5">
        <v>60</v>
      </c>
      <c r="AA36" s="2">
        <f>(L36+R36)-Y36-Z36</f>
      </c>
      <c r="AB36" s="2">
        <f>AA36/2</f>
      </c>
      <c r="AC36" s="2">
        <f>AA36/2</f>
      </c>
      <c r="AD36" s="2"/>
    </row>
    <row r="37">
      <c r="A37" s="1">
        <v>35</v>
      </c>
      <c r="B37" s="35" t="str">
        <v>汪明阔</v>
      </c>
      <c r="C37" s="73" t="str">
        <v>TV1N1628970077341065216</v>
      </c>
      <c r="D37" s="35" t="str">
        <v>中国</v>
      </c>
      <c r="E37" s="5" t="str">
        <v>北京</v>
      </c>
      <c r="F37" s="5" t="str">
        <v>美国</v>
      </c>
      <c r="G37" s="6" t="str">
        <v>商务</v>
      </c>
      <c r="H37" s="6" t="str">
        <v>已出签</v>
      </c>
      <c r="I37" s="34"/>
      <c r="J37" s="34">
        <v>1120</v>
      </c>
      <c r="K37" s="34"/>
      <c r="L37" s="34">
        <v>300</v>
      </c>
      <c r="M37" s="34">
        <v>0</v>
      </c>
      <c r="N37" s="5"/>
      <c r="P37" s="5"/>
      <c r="R37" s="2">
        <f>M37*1.06</f>
      </c>
      <c r="S37" s="2">
        <f>J37+L37+R37</f>
      </c>
      <c r="T37" s="2">
        <f>J37+(L37+R37)*1.06</f>
      </c>
      <c r="U37" s="2">
        <f>(R37+L37)*0.06</f>
      </c>
      <c r="V37" s="2">
        <f>T37-U37</f>
      </c>
      <c r="W37" s="1">
        <f>J37</f>
      </c>
      <c r="X37" s="2">
        <f>(R37+L37)*1.06</f>
      </c>
      <c r="Y37" s="2">
        <f>P37</f>
      </c>
      <c r="Z37" s="5">
        <v>60</v>
      </c>
      <c r="AA37" s="2">
        <f>(L37+R37)-Y37-Z37</f>
      </c>
      <c r="AB37" s="2">
        <f>AA37/2</f>
      </c>
      <c r="AC37" s="2">
        <f>AA37/2</f>
      </c>
      <c r="AD37" s="2"/>
    </row>
    <row r="38">
      <c r="A38" s="1">
        <v>36</v>
      </c>
      <c r="B38" s="35" t="str">
        <v>陈骏</v>
      </c>
      <c r="C38" s="73" t="str">
        <v>TV1N1630052435691462656</v>
      </c>
      <c r="D38" s="35" t="str">
        <v>中国</v>
      </c>
      <c r="E38" s="5" t="str">
        <v>北京</v>
      </c>
      <c r="F38" s="5" t="str">
        <v>美国</v>
      </c>
      <c r="G38" s="6" t="str">
        <v>商务</v>
      </c>
      <c r="H38" s="6" t="str">
        <v>已出签</v>
      </c>
      <c r="I38" s="34"/>
      <c r="J38" s="34">
        <v>1120</v>
      </c>
      <c r="K38" s="34"/>
      <c r="L38" s="34">
        <v>300</v>
      </c>
      <c r="M38" s="34">
        <v>0</v>
      </c>
      <c r="N38" s="5"/>
      <c r="P38" s="5"/>
      <c r="R38" s="2">
        <f>M38*1.06</f>
      </c>
      <c r="S38" s="2">
        <f>J38+L38+R38</f>
      </c>
      <c r="T38" s="2">
        <f>J38+(L38+R38)*1.06</f>
      </c>
      <c r="U38" s="2">
        <f>(R38+L38)*0.06</f>
      </c>
      <c r="V38" s="2">
        <f>T38-U38</f>
      </c>
      <c r="W38" s="1">
        <f>J38</f>
      </c>
      <c r="X38" s="2">
        <f>(R38+L38)*1.06</f>
      </c>
      <c r="Y38" s="2">
        <f>P38</f>
      </c>
      <c r="Z38" s="5">
        <v>60</v>
      </c>
      <c r="AA38" s="2">
        <f>(L38+R38)-Y38-Z38</f>
      </c>
      <c r="AB38" s="2">
        <f>AA38/2</f>
      </c>
      <c r="AC38" s="2">
        <f>AA38/2</f>
      </c>
      <c r="AD38" s="2"/>
    </row>
    <row r="39">
      <c r="A39" s="1">
        <v>37</v>
      </c>
      <c r="B39" s="35" t="str">
        <v>王耀正</v>
      </c>
      <c r="C39" s="73" t="str">
        <v>TV1N1627927175336636416</v>
      </c>
      <c r="D39" s="35" t="str">
        <v>中国</v>
      </c>
      <c r="E39" s="5" t="str">
        <v>北京</v>
      </c>
      <c r="F39" s="5" t="str">
        <v>美国</v>
      </c>
      <c r="G39" s="6" t="str">
        <v>商务</v>
      </c>
      <c r="H39" s="6" t="str">
        <v>已出签</v>
      </c>
      <c r="I39" s="34"/>
      <c r="J39" s="34">
        <v>1120</v>
      </c>
      <c r="K39" s="34"/>
      <c r="L39" s="34">
        <v>300</v>
      </c>
      <c r="M39" s="34">
        <v>1300</v>
      </c>
      <c r="N39" s="5" t="str">
        <v>加急</v>
      </c>
      <c r="P39" s="5">
        <v>900</v>
      </c>
      <c r="R39" s="2">
        <f>M39*1.06</f>
      </c>
      <c r="S39" s="2">
        <f>J39+L39+R39</f>
      </c>
      <c r="T39" s="2">
        <f>J39+(L39+R39)*1.06</f>
      </c>
      <c r="U39" s="2">
        <f>(R39+L39)*0.06</f>
      </c>
      <c r="V39" s="2">
        <f>T39-U39</f>
      </c>
      <c r="W39" s="1">
        <f>J39</f>
      </c>
      <c r="X39" s="2">
        <f>(R39+L39)*1.06</f>
      </c>
      <c r="Y39" s="2">
        <f>P39</f>
      </c>
      <c r="Z39" s="5">
        <v>60</v>
      </c>
      <c r="AA39" s="2">
        <f>(L39+R39)-Y39-Z39</f>
      </c>
      <c r="AB39" s="2">
        <f>AA39/2</f>
      </c>
      <c r="AC39" s="2">
        <f>AA39/2</f>
      </c>
      <c r="AD39" s="2"/>
    </row>
    <row r="40">
      <c r="A40" s="1">
        <v>38</v>
      </c>
      <c r="B40" s="35" t="str">
        <v>李鑫</v>
      </c>
      <c r="C40" s="73" t="str">
        <v>TV1N1630257721090048000</v>
      </c>
      <c r="D40" s="35" t="str">
        <v>中国</v>
      </c>
      <c r="E40" s="5" t="str">
        <v>北京</v>
      </c>
      <c r="F40" s="5" t="str">
        <v>美国</v>
      </c>
      <c r="G40" s="6" t="str">
        <v>商务</v>
      </c>
      <c r="H40" s="6" t="str">
        <v>已出签</v>
      </c>
      <c r="I40" s="34"/>
      <c r="J40" s="34">
        <v>1120</v>
      </c>
      <c r="K40" s="34"/>
      <c r="L40" s="34">
        <v>300</v>
      </c>
      <c r="M40" s="34">
        <v>0</v>
      </c>
      <c r="N40" s="5"/>
      <c r="P40" s="5"/>
      <c r="R40" s="2">
        <f>M40*1.06</f>
      </c>
      <c r="S40" s="2">
        <f>J40+L40+R40</f>
      </c>
      <c r="T40" s="2">
        <f>J40+(L40+R40)*1.06</f>
      </c>
      <c r="U40" s="2">
        <f>(R40+L40)*0.06</f>
      </c>
      <c r="V40" s="2">
        <f>T40-U40</f>
      </c>
      <c r="W40" s="1">
        <f>J40</f>
      </c>
      <c r="X40" s="2">
        <f>(R40+L40)*1.06</f>
      </c>
      <c r="Y40" s="2">
        <f>P40</f>
      </c>
      <c r="Z40" s="5">
        <v>60</v>
      </c>
      <c r="AA40" s="2">
        <f>(L40+R40)-Y40-Z40</f>
      </c>
      <c r="AB40" s="2">
        <f>AA40/2</f>
      </c>
      <c r="AC40" s="2">
        <f>AA40/2</f>
      </c>
      <c r="AD40" s="2"/>
    </row>
    <row r="41">
      <c r="A41" s="1">
        <v>39</v>
      </c>
      <c r="B41" s="35" t="str">
        <v>周梁燊</v>
      </c>
      <c r="C41" s="73" t="str">
        <v>TV1N1625011718023221248</v>
      </c>
      <c r="D41" s="35" t="str">
        <v>中国</v>
      </c>
      <c r="E41" s="5" t="str">
        <v>北京</v>
      </c>
      <c r="F41" s="5" t="str">
        <v>美国</v>
      </c>
      <c r="G41" s="6" t="str">
        <v>商务</v>
      </c>
      <c r="H41" s="6" t="str">
        <v>已出签</v>
      </c>
      <c r="I41" s="34"/>
      <c r="J41" s="34">
        <v>1120</v>
      </c>
      <c r="K41" s="34"/>
      <c r="L41" s="34">
        <v>300</v>
      </c>
      <c r="M41" s="34">
        <v>1300</v>
      </c>
      <c r="N41" s="5" t="str">
        <v>加急</v>
      </c>
      <c r="P41" s="5">
        <v>900</v>
      </c>
      <c r="R41" s="2">
        <f>M41*1.06</f>
      </c>
      <c r="S41" s="2">
        <f>J41+L41+R41</f>
      </c>
      <c r="T41" s="2">
        <f>J41+(L41+R41)*1.06</f>
      </c>
      <c r="U41" s="2">
        <f>(R41+L41)*0.06</f>
      </c>
      <c r="V41" s="2">
        <f>T41-U41</f>
      </c>
      <c r="W41" s="1">
        <f>J41</f>
      </c>
      <c r="X41" s="2">
        <f>(R41+L41)*1.06</f>
      </c>
      <c r="Y41" s="2">
        <f>P41</f>
      </c>
      <c r="Z41" s="5">
        <v>60</v>
      </c>
      <c r="AA41" s="2">
        <f>(L41+R41)-Y41-Z41</f>
      </c>
      <c r="AB41" s="2">
        <f>AA41/2</f>
      </c>
      <c r="AC41" s="2">
        <f>AA41/2</f>
      </c>
      <c r="AD41" s="2"/>
    </row>
    <row r="42">
      <c r="A42" s="1">
        <v>40</v>
      </c>
      <c r="B42" s="35" t="str">
        <v>朱时超</v>
      </c>
      <c r="C42" s="73" t="str">
        <v>TV1N1630885343121682432</v>
      </c>
      <c r="D42" s="35" t="str">
        <v>中国</v>
      </c>
      <c r="E42" s="5" t="str">
        <v>北京</v>
      </c>
      <c r="F42" s="5" t="str">
        <v>美国</v>
      </c>
      <c r="G42" s="6" t="str">
        <v>商务</v>
      </c>
      <c r="H42" s="6" t="str">
        <v>已出签</v>
      </c>
      <c r="I42" s="5"/>
      <c r="J42" s="34">
        <v>1120</v>
      </c>
      <c r="K42" s="5"/>
      <c r="L42" s="34">
        <v>300</v>
      </c>
      <c r="M42" s="34">
        <v>0</v>
      </c>
      <c r="N42" s="5"/>
      <c r="P42" s="5"/>
      <c r="R42" s="2">
        <f>M42*1.06</f>
      </c>
      <c r="S42" s="2">
        <f>J42+L42+R42</f>
      </c>
      <c r="T42" s="2">
        <f>J42+(L42+R42)*1.06</f>
      </c>
      <c r="U42" s="2">
        <f>(R42+L42)*0.06</f>
      </c>
      <c r="V42" s="2">
        <f>T42-U42</f>
      </c>
      <c r="W42" s="1">
        <f>J42</f>
      </c>
      <c r="X42" s="2">
        <f>(R42+L42)*1.06</f>
      </c>
      <c r="Y42" s="2">
        <f>P42</f>
      </c>
      <c r="Z42" s="5">
        <v>60</v>
      </c>
      <c r="AA42" s="2">
        <f>(L42+R42)-Y42-Z42</f>
      </c>
      <c r="AB42" s="2">
        <f>AA42/2</f>
      </c>
      <c r="AC42" s="2">
        <f>AA42/2</f>
      </c>
      <c r="AD42" s="2"/>
    </row>
    <row r="43">
      <c r="A43" s="1">
        <v>41</v>
      </c>
      <c r="B43" s="35" t="str">
        <v>汤非非</v>
      </c>
      <c r="C43" s="73" t="str">
        <v>TV1N1627556217010589696</v>
      </c>
      <c r="D43" s="35" t="str">
        <v>中国</v>
      </c>
      <c r="E43" s="5" t="str">
        <v>广州</v>
      </c>
      <c r="F43" s="5" t="str">
        <v>英国</v>
      </c>
      <c r="G43" s="6" t="str">
        <v>商务</v>
      </c>
      <c r="H43" s="6" t="str">
        <v>已出签</v>
      </c>
      <c r="I43" s="5"/>
      <c r="J43" s="34">
        <v>868</v>
      </c>
      <c r="K43" s="5"/>
      <c r="L43" s="34">
        <v>400</v>
      </c>
      <c r="M43" s="34">
        <v>2261</v>
      </c>
      <c r="N43" s="5" t="str">
        <v>广州5工+邮寄</v>
      </c>
      <c r="P43" s="5">
        <v>2261</v>
      </c>
      <c r="R43" s="2">
        <f>M43*1.06</f>
      </c>
      <c r="S43" s="2">
        <f>J43+L43+R43</f>
      </c>
      <c r="T43" s="2">
        <f>J43+(L43+R43)*1.06</f>
      </c>
      <c r="U43" s="2">
        <f>(R43+L43)*0.06</f>
      </c>
      <c r="V43" s="2">
        <f>T43-U43</f>
      </c>
      <c r="W43" s="1">
        <f>J43</f>
      </c>
      <c r="X43" s="2">
        <f>(R43+L43)*1.06</f>
      </c>
      <c r="Y43" s="2">
        <f>P43</f>
      </c>
      <c r="Z43" s="5">
        <v>60</v>
      </c>
      <c r="AA43" s="2">
        <f>(L43+R43)-Y43-Z43</f>
      </c>
      <c r="AB43" s="2">
        <f>AA43/2</f>
      </c>
      <c r="AC43" s="2">
        <f>AA43/2</f>
      </c>
      <c r="AD43" s="2"/>
    </row>
    <row r="44">
      <c r="A44" s="1">
        <v>42</v>
      </c>
      <c r="B44" s="35" t="str">
        <v>邵保杰</v>
      </c>
      <c r="C44" s="73" t="str">
        <v>TV1N1628976181320015872</v>
      </c>
      <c r="D44" s="35" t="str">
        <v>中国</v>
      </c>
      <c r="E44" s="5" t="str">
        <v>北京</v>
      </c>
      <c r="F44" s="5" t="str">
        <v>英国</v>
      </c>
      <c r="G44" s="6" t="str">
        <v>商务</v>
      </c>
      <c r="H44" s="6" t="str">
        <v>已出签</v>
      </c>
      <c r="I44" s="5"/>
      <c r="J44" s="34">
        <v>868</v>
      </c>
      <c r="K44" s="5"/>
      <c r="L44" s="34">
        <v>400</v>
      </c>
      <c r="M44" s="34">
        <v>92</v>
      </c>
      <c r="N44" s="5" t="str">
        <v>邮寄</v>
      </c>
      <c r="P44" s="5">
        <v>92</v>
      </c>
      <c r="R44" s="2">
        <f>M44*1.06</f>
      </c>
      <c r="S44" s="2">
        <f>J44+L44+R44</f>
      </c>
      <c r="T44" s="2">
        <f>J44+(L44+R44)*1.06</f>
      </c>
      <c r="U44" s="2">
        <f>(R44+L44)*0.06</f>
      </c>
      <c r="V44" s="2">
        <f>T44-U44</f>
      </c>
      <c r="W44" s="1">
        <f>J44</f>
      </c>
      <c r="X44" s="2">
        <f>(R44+L44)*1.06</f>
      </c>
      <c r="Y44" s="2">
        <f>P44</f>
      </c>
      <c r="Z44" s="5">
        <v>60</v>
      </c>
      <c r="AA44" s="2">
        <f>(L44+R44)-Y44-Z44</f>
      </c>
      <c r="AB44" s="2">
        <f>AA44/2</f>
      </c>
      <c r="AC44" s="2">
        <f>AA44/2</f>
      </c>
      <c r="AD44" s="2"/>
    </row>
    <row r="45">
      <c r="A45" s="1">
        <v>43</v>
      </c>
      <c r="B45" s="35" t="str">
        <v>杨琳</v>
      </c>
      <c r="C45" s="73" t="str">
        <v>TV1N1627530744159240192</v>
      </c>
      <c r="D45" s="35" t="str">
        <v>中国</v>
      </c>
      <c r="E45" s="5" t="str">
        <v>北京</v>
      </c>
      <c r="F45" s="5" t="str">
        <v>英国</v>
      </c>
      <c r="G45" s="6" t="str">
        <v>商务</v>
      </c>
      <c r="H45" s="6" t="str">
        <v>已出签</v>
      </c>
      <c r="I45" s="5"/>
      <c r="J45" s="34">
        <v>868</v>
      </c>
      <c r="K45" s="5"/>
      <c r="L45" s="34">
        <v>400</v>
      </c>
      <c r="M45" s="34">
        <v>667</v>
      </c>
      <c r="N45" s="5" t="str">
        <v>借护照+邮寄</v>
      </c>
      <c r="P45" s="5">
        <v>667</v>
      </c>
      <c r="R45" s="2">
        <f>M45*1.06</f>
      </c>
      <c r="S45" s="2">
        <f>J45+L45+R45</f>
      </c>
      <c r="T45" s="2">
        <f>J45+(L45+R45)*1.06</f>
      </c>
      <c r="U45" s="2">
        <f>(R45+L45)*0.06</f>
      </c>
      <c r="V45" s="2">
        <f>T45-U45</f>
      </c>
      <c r="W45" s="1">
        <f>J45</f>
      </c>
      <c r="X45" s="2">
        <f>(R45+L45)*1.06</f>
      </c>
      <c r="Y45" s="2">
        <f>P45</f>
      </c>
      <c r="Z45" s="5">
        <v>60</v>
      </c>
      <c r="AA45" s="2">
        <f>(L45+R45)-Y45-Z45</f>
      </c>
      <c r="AB45" s="2">
        <f>AA45/2</f>
      </c>
      <c r="AC45" s="2">
        <f>AA45/2</f>
      </c>
      <c r="AD45" s="2"/>
    </row>
    <row r="46">
      <c r="A46" s="1">
        <v>44</v>
      </c>
      <c r="B46" s="35" t="str">
        <v>汪立军</v>
      </c>
      <c r="C46" s="73" t="str">
        <v>TV1N1605559782919495680</v>
      </c>
      <c r="D46" s="35" t="str">
        <v>中国</v>
      </c>
      <c r="E46" s="5" t="str">
        <v>上海</v>
      </c>
      <c r="F46" s="5" t="str">
        <v>英国</v>
      </c>
      <c r="G46" s="6" t="str">
        <v>商务</v>
      </c>
      <c r="H46" s="6" t="str">
        <v>已出签</v>
      </c>
      <c r="I46" s="5"/>
      <c r="J46" s="34">
        <v>868</v>
      </c>
      <c r="K46" s="5"/>
      <c r="L46" s="34">
        <v>400</v>
      </c>
      <c r="M46" s="34">
        <v>2261</v>
      </c>
      <c r="N46" s="5" t="str">
        <v>上海5工</v>
      </c>
      <c r="P46" s="5">
        <v>2261</v>
      </c>
      <c r="R46" s="2">
        <f>M46*1.06</f>
      </c>
      <c r="S46" s="2">
        <f>J46+L46+R46</f>
      </c>
      <c r="T46" s="2">
        <f>J46+(L46+R46)*1.06</f>
      </c>
      <c r="U46" s="2">
        <f>(R46+L46)*0.06</f>
      </c>
      <c r="V46" s="2">
        <f>T46-U46</f>
      </c>
      <c r="W46" s="1">
        <f>J46</f>
      </c>
      <c r="X46" s="2">
        <f>(R46+L46)*1.06</f>
      </c>
      <c r="Y46" s="2">
        <f>P46</f>
      </c>
      <c r="Z46" s="5">
        <v>60</v>
      </c>
      <c r="AA46" s="2">
        <f>(L46+R46)-Y46-Z46</f>
      </c>
      <c r="AB46" s="2">
        <f>AA46/2</f>
      </c>
      <c r="AC46" s="2">
        <f>AA46/2</f>
      </c>
      <c r="AD46" s="2"/>
    </row>
    <row r="47">
      <c r="A47" s="1">
        <v>45</v>
      </c>
      <c r="B47" s="35" t="str">
        <v>云闯</v>
      </c>
      <c r="C47" s="73" t="str">
        <v>TV1N1631122979425939456</v>
      </c>
      <c r="D47" s="35" t="str">
        <v>中国</v>
      </c>
      <c r="E47" s="5" t="str">
        <v>上海</v>
      </c>
      <c r="F47" s="5" t="str">
        <v>英国</v>
      </c>
      <c r="G47" s="6" t="str">
        <v>商务</v>
      </c>
      <c r="H47" s="6" t="str">
        <v>已出签</v>
      </c>
      <c r="I47" s="5"/>
      <c r="J47" s="34">
        <v>868</v>
      </c>
      <c r="K47" s="5"/>
      <c r="L47" s="34">
        <v>400</v>
      </c>
      <c r="M47" s="34">
        <v>92</v>
      </c>
      <c r="N47" s="5" t="str">
        <v>邮寄</v>
      </c>
      <c r="P47" s="5">
        <v>92</v>
      </c>
      <c r="R47" s="2">
        <f>M47*1.06</f>
      </c>
      <c r="S47" s="2">
        <f>J47+L47+R47</f>
      </c>
      <c r="T47" s="2">
        <f>J47+(L47+R47)*1.06</f>
      </c>
      <c r="U47" s="2">
        <f>(R47+L47)*0.06</f>
      </c>
      <c r="V47" s="2">
        <f>T47-U47</f>
      </c>
      <c r="W47" s="1">
        <f>J47</f>
      </c>
      <c r="X47" s="2">
        <f>(R47+L47)*1.06</f>
      </c>
      <c r="Y47" s="2">
        <f>P47</f>
      </c>
      <c r="Z47" s="5">
        <v>60</v>
      </c>
      <c r="AA47" s="2">
        <f>(L47+R47)-Y47-Z47</f>
      </c>
      <c r="AB47" s="2">
        <f>AA47/2</f>
      </c>
      <c r="AC47" s="2">
        <f>AA47/2</f>
      </c>
      <c r="AD47" s="2"/>
    </row>
    <row r="48">
      <c r="A48" s="1">
        <v>46</v>
      </c>
      <c r="B48" s="35" t="str">
        <v>崔杰</v>
      </c>
      <c r="C48" s="73" t="str">
        <v>TV1N1627617828597403648</v>
      </c>
      <c r="D48" s="35" t="str">
        <v>中国</v>
      </c>
      <c r="E48" s="5" t="str">
        <v>北京</v>
      </c>
      <c r="F48" s="5" t="str">
        <v>爱尔兰</v>
      </c>
      <c r="G48" s="6" t="str">
        <v>商务</v>
      </c>
      <c r="H48" s="6" t="str">
        <v>已出签</v>
      </c>
      <c r="I48" s="5"/>
      <c r="J48" s="34">
        <v>740</v>
      </c>
      <c r="K48" s="5"/>
      <c r="L48" s="34">
        <v>400</v>
      </c>
      <c r="M48" s="34">
        <v>460</v>
      </c>
      <c r="N48" s="5" t="str">
        <v>签证中心服务费快递费460</v>
      </c>
      <c r="P48" s="5">
        <v>460</v>
      </c>
      <c r="R48" s="2">
        <f>M48*1.06</f>
      </c>
      <c r="S48" s="2">
        <f>J48+L48+R48</f>
      </c>
      <c r="T48" s="2">
        <f>J48+(L48+R48)*1.06</f>
      </c>
      <c r="U48" s="2">
        <f>(R48+L48)*0.06</f>
      </c>
      <c r="V48" s="2">
        <f>T48-U48</f>
      </c>
      <c r="W48" s="1">
        <f>J48</f>
      </c>
      <c r="X48" s="2">
        <f>(R48+L48)*1.06</f>
      </c>
      <c r="Y48" s="2">
        <f>P48</f>
      </c>
      <c r="Z48" s="5">
        <v>60</v>
      </c>
      <c r="AA48" s="2">
        <f>(L48+R48)-Y48-Z48</f>
      </c>
      <c r="AB48" s="2">
        <f>AA48/2</f>
      </c>
      <c r="AC48" s="2">
        <f>AA48/2</f>
      </c>
      <c r="AD48" s="2"/>
    </row>
    <row r="49">
      <c r="A49" s="1">
        <v>47</v>
      </c>
      <c r="B49" s="35" t="str">
        <v>杨贺</v>
      </c>
      <c r="C49" s="73" t="str">
        <v>TV1N1626499539498532864</v>
      </c>
      <c r="D49" s="35" t="str">
        <v>中国</v>
      </c>
      <c r="E49" s="5" t="str">
        <v>北京</v>
      </c>
      <c r="F49" s="5" t="str">
        <v>爱尔兰</v>
      </c>
      <c r="G49" s="6" t="str">
        <v>商务</v>
      </c>
      <c r="H49" s="6" t="str">
        <v>已出签</v>
      </c>
      <c r="I49" s="5"/>
      <c r="J49" s="34">
        <v>740</v>
      </c>
      <c r="K49" s="5"/>
      <c r="L49" s="34">
        <v>400</v>
      </c>
      <c r="M49" s="34">
        <v>497</v>
      </c>
      <c r="N49" s="5" t="str">
        <v>交通费37+签证中心服务费快递费460</v>
      </c>
      <c r="P49" s="5">
        <v>497</v>
      </c>
      <c r="R49" s="2">
        <f>M49*1.06</f>
      </c>
      <c r="S49" s="2">
        <f>J49+L49+R49</f>
      </c>
      <c r="T49" s="2">
        <f>J49+(L49+R49)*1.06</f>
      </c>
      <c r="U49" s="2">
        <f>(R49+L49)*0.06</f>
      </c>
      <c r="V49" s="2">
        <f>T49-U49</f>
      </c>
      <c r="W49" s="1">
        <f>J49</f>
      </c>
      <c r="X49" s="2">
        <f>(R49+L49)*1.06</f>
      </c>
      <c r="Y49" s="2">
        <f>P49</f>
      </c>
      <c r="Z49" s="5">
        <v>60</v>
      </c>
      <c r="AA49" s="2">
        <f>(L49+R49)-Y49-Z49</f>
      </c>
      <c r="AB49" s="2">
        <f>AA49/2</f>
      </c>
      <c r="AC49" s="2">
        <f>AA49/2</f>
      </c>
      <c r="AD49" s="2"/>
    </row>
    <row r="50">
      <c r="A50" s="1">
        <v>48</v>
      </c>
      <c r="B50" s="35" t="str">
        <v>欧冰睿</v>
      </c>
      <c r="C50" s="73" t="str">
        <v>TV1N1623162385694785536</v>
      </c>
      <c r="D50" s="35" t="str">
        <v>中国</v>
      </c>
      <c r="E50" s="5" t="str">
        <v>北京</v>
      </c>
      <c r="F50" s="5" t="str">
        <v>爱尔兰</v>
      </c>
      <c r="G50" s="6" t="str">
        <v>商务</v>
      </c>
      <c r="H50" s="6" t="str">
        <v>已出签</v>
      </c>
      <c r="I50" s="5"/>
      <c r="J50" s="34">
        <v>740</v>
      </c>
      <c r="K50" s="5"/>
      <c r="L50" s="34">
        <v>400</v>
      </c>
      <c r="M50" s="34">
        <v>480</v>
      </c>
      <c r="N50" s="5" t="str">
        <v>交通费21+签证中心服务费快递费459</v>
      </c>
      <c r="P50" s="5">
        <v>480</v>
      </c>
      <c r="R50" s="2">
        <f>M50*1.06</f>
      </c>
      <c r="S50" s="2">
        <f>J50+L50+R50</f>
      </c>
      <c r="T50" s="2">
        <f>J50+(L50+R50)*1.06</f>
      </c>
      <c r="U50" s="2">
        <f>(R50+L50)*0.06</f>
      </c>
      <c r="V50" s="2">
        <f>T50-U50</f>
      </c>
      <c r="W50" s="1">
        <f>J50</f>
      </c>
      <c r="X50" s="2">
        <f>(R50+L50)*1.06</f>
      </c>
      <c r="Y50" s="2">
        <f>P50</f>
      </c>
      <c r="Z50" s="5">
        <v>60</v>
      </c>
      <c r="AA50" s="2">
        <f>(L50+R50)-Y50-Z50</f>
      </c>
      <c r="AB50" s="2">
        <f>AA50/2</f>
      </c>
      <c r="AC50" s="2">
        <f>AA50/2</f>
      </c>
      <c r="AD50" s="2"/>
    </row>
    <row r="51">
      <c r="A51" s="1">
        <v>49</v>
      </c>
      <c r="B51" s="35" t="str">
        <v>王腾</v>
      </c>
      <c r="C51" s="73" t="str">
        <v>TV1N1626477574444339200</v>
      </c>
      <c r="D51" s="35" t="str">
        <v>中国</v>
      </c>
      <c r="E51" s="5" t="str">
        <v>北京</v>
      </c>
      <c r="F51" s="5" t="str">
        <v>爱尔兰</v>
      </c>
      <c r="G51" s="6" t="str">
        <v>商务</v>
      </c>
      <c r="H51" s="6" t="str">
        <v>已出签</v>
      </c>
      <c r="I51" s="5"/>
      <c r="J51" s="34">
        <v>740</v>
      </c>
      <c r="K51" s="5"/>
      <c r="L51" s="34">
        <v>400</v>
      </c>
      <c r="M51" s="34">
        <v>481</v>
      </c>
      <c r="N51" s="55" t="str">
        <v>交通费22+签证中心服务费快递费459</v>
      </c>
      <c r="P51" s="5">
        <v>481</v>
      </c>
      <c r="R51" s="2">
        <f>M51*1.06</f>
      </c>
      <c r="S51" s="2">
        <f>J51+L51+R51</f>
      </c>
      <c r="T51" s="2">
        <f>J51+(L51+R51)*1.06</f>
      </c>
      <c r="U51" s="2">
        <f>(R51+L51)*0.06</f>
      </c>
      <c r="V51" s="2">
        <f>T51-U51</f>
      </c>
      <c r="W51" s="1">
        <f>J51</f>
      </c>
      <c r="X51" s="2">
        <f>(R51+L51)*1.06</f>
      </c>
      <c r="Y51" s="2">
        <f>P51</f>
      </c>
      <c r="Z51" s="5">
        <v>60</v>
      </c>
      <c r="AA51" s="2">
        <f>(L51+R51)-Y51-Z51</f>
      </c>
      <c r="AB51" s="2">
        <f>AA51/2</f>
      </c>
      <c r="AC51" s="2">
        <f>AA51/2</f>
      </c>
      <c r="AD51" s="2"/>
    </row>
    <row r="52">
      <c r="A52" s="1">
        <v>50</v>
      </c>
      <c r="B52" s="35" t="str">
        <v>章浩然</v>
      </c>
      <c r="C52" s="73" t="str">
        <v>TV1N1628739600025804800</v>
      </c>
      <c r="D52" s="35" t="str">
        <v>中国</v>
      </c>
      <c r="E52" s="5" t="str">
        <v>北京</v>
      </c>
      <c r="F52" s="5" t="str">
        <v>爱尔兰</v>
      </c>
      <c r="G52" s="6" t="str">
        <v>商务</v>
      </c>
      <c r="H52" s="6" t="str">
        <v>已出签</v>
      </c>
      <c r="I52" s="5"/>
      <c r="J52" s="9">
        <v>740</v>
      </c>
      <c r="K52" s="5"/>
      <c r="L52" s="34">
        <v>400</v>
      </c>
      <c r="M52" s="34">
        <v>460</v>
      </c>
      <c r="N52" s="5" t="str">
        <v>签证中心服务费快递费460</v>
      </c>
      <c r="P52" s="5">
        <v>460</v>
      </c>
      <c r="R52" s="2">
        <f>M52*1.06</f>
      </c>
      <c r="S52" s="2">
        <f>J52+L52+R52</f>
      </c>
      <c r="T52" s="2">
        <f>J52+(L52+R52)*1.06</f>
      </c>
      <c r="U52" s="2">
        <f>(R52+L52)*0.06</f>
      </c>
      <c r="V52" s="2">
        <f>T52-U52</f>
      </c>
      <c r="W52" s="1">
        <f>J52</f>
      </c>
      <c r="X52" s="2">
        <f>(R52+L52)*1.06</f>
      </c>
      <c r="Y52" s="2">
        <f>P52</f>
      </c>
      <c r="Z52" s="5">
        <v>60</v>
      </c>
      <c r="AA52" s="2">
        <f>(L52+R52)-Y52-Z52</f>
      </c>
      <c r="AB52" s="2">
        <f>AA52/2</f>
      </c>
      <c r="AC52" s="2">
        <f>AA52/2</f>
      </c>
      <c r="AD52" s="2"/>
    </row>
    <row r="53">
      <c r="A53" s="1">
        <v>51</v>
      </c>
      <c r="B53" s="35" t="str">
        <v>靳博义</v>
      </c>
      <c r="C53" s="73" t="str">
        <v>TV1N1623584683421614080</v>
      </c>
      <c r="D53" s="35" t="str">
        <v>中国</v>
      </c>
      <c r="E53" s="5" t="str">
        <v>北京</v>
      </c>
      <c r="F53" s="5" t="str">
        <v>巴西</v>
      </c>
      <c r="G53" s="6" t="str">
        <v>商务</v>
      </c>
      <c r="H53" s="6" t="str">
        <v>已出签</v>
      </c>
      <c r="I53" s="34"/>
      <c r="J53" s="34">
        <v>920</v>
      </c>
      <c r="K53" s="34"/>
      <c r="L53" s="34">
        <v>300</v>
      </c>
      <c r="M53" s="34">
        <v>557</v>
      </c>
      <c r="N53" s="5" t="str">
        <v>交通费19+加急号380+签证中心服务费158</v>
      </c>
      <c r="O53" s="35"/>
      <c r="P53" s="5">
        <v>477</v>
      </c>
      <c r="R53" s="2">
        <f>M53*1.06</f>
      </c>
      <c r="S53" s="2">
        <f>J53+L53+R53</f>
      </c>
      <c r="T53" s="2">
        <f>J53+(L53+R53)*1.06</f>
      </c>
      <c r="U53" s="2">
        <f>(R53+L53)*0.06</f>
      </c>
      <c r="V53" s="2">
        <f>T53-U53</f>
      </c>
      <c r="W53" s="1">
        <f>J53</f>
      </c>
      <c r="X53" s="2">
        <f>(R53+L53)*1.06</f>
      </c>
      <c r="Y53" s="2">
        <f>P53</f>
      </c>
      <c r="Z53" s="5">
        <v>60</v>
      </c>
      <c r="AA53" s="2">
        <f>(L53+R53)-Y53-Z53</f>
      </c>
      <c r="AB53" s="2">
        <f>AA53/2</f>
      </c>
      <c r="AC53" s="2">
        <f>AA53/2</f>
      </c>
      <c r="AD53" s="2"/>
    </row>
    <row r="54">
      <c r="A54" s="1">
        <v>52</v>
      </c>
      <c r="B54" s="35" t="str">
        <v>徐恺</v>
      </c>
      <c r="C54" s="73" t="str">
        <v>TV1N1620755188385861632</v>
      </c>
      <c r="D54" s="35" t="str">
        <v>中国</v>
      </c>
      <c r="E54" s="5" t="str">
        <v>北京</v>
      </c>
      <c r="F54" s="5" t="str">
        <v>巴西</v>
      </c>
      <c r="G54" s="6" t="str">
        <v>商务</v>
      </c>
      <c r="H54" s="6" t="str">
        <v>已出签</v>
      </c>
      <c r="I54" s="34"/>
      <c r="J54" s="34">
        <v>920</v>
      </c>
      <c r="K54" s="34"/>
      <c r="L54" s="34">
        <v>300</v>
      </c>
      <c r="M54" s="34">
        <v>552.38</v>
      </c>
      <c r="N54" s="37" t="str">
        <v>交通14.38+加急号380+签证中心服务费158</v>
      </c>
      <c r="P54" s="5">
        <v>472.38</v>
      </c>
      <c r="R54" s="2">
        <f>M54*1.06</f>
      </c>
      <c r="S54" s="2">
        <f>J54+L54+R54</f>
      </c>
      <c r="T54" s="2">
        <f>J54+(L54+R54)*1.06</f>
      </c>
      <c r="U54" s="2">
        <f>(R54+L54)*0.06</f>
      </c>
      <c r="V54" s="2">
        <f>T54-U54</f>
      </c>
      <c r="W54" s="1">
        <f>J54</f>
      </c>
      <c r="X54" s="2">
        <f>(R54+L54)*1.06</f>
      </c>
      <c r="Y54" s="2">
        <f>P54</f>
      </c>
      <c r="Z54" s="5">
        <v>60</v>
      </c>
      <c r="AA54" s="2">
        <f>(L54+R54)-Y54-Z54</f>
      </c>
      <c r="AB54" s="2">
        <f>AA54/2</f>
      </c>
      <c r="AC54" s="2">
        <f>AA54/2</f>
      </c>
      <c r="AD54" s="2"/>
    </row>
    <row r="55">
      <c r="A55" s="1">
        <v>53</v>
      </c>
      <c r="B55" s="35" t="str">
        <v>赵海丽</v>
      </c>
      <c r="C55" s="73" t="str">
        <v>TV1N1611262378225721344</v>
      </c>
      <c r="D55" s="35" t="str">
        <v>中国</v>
      </c>
      <c r="E55" s="5" t="str">
        <v>北京</v>
      </c>
      <c r="F55" s="5" t="str">
        <v>法国</v>
      </c>
      <c r="G55" s="6" t="str">
        <v>商务</v>
      </c>
      <c r="H55" s="6" t="str">
        <v>已出签</v>
      </c>
      <c r="I55" s="34"/>
      <c r="J55" s="34">
        <v>594</v>
      </c>
      <c r="K55" s="34"/>
      <c r="L55" s="34">
        <v>300</v>
      </c>
      <c r="M55" s="34">
        <f>696+13</f>
      </c>
      <c r="N55" s="5" t="str" xml:space="preserve">
        <v>交通13+签证中心服务费 696 </v>
      </c>
      <c r="O55" s="35"/>
      <c r="P55" s="5">
        <f>696+13</f>
      </c>
      <c r="R55" s="2">
        <f>M55*1.06</f>
      </c>
      <c r="S55" s="2">
        <f>J55+L55+R55</f>
      </c>
      <c r="T55" s="2">
        <f>J55+(L55+R55)*1.06</f>
      </c>
      <c r="U55" s="2">
        <f>(R55+L55)*0.06</f>
      </c>
      <c r="V55" s="2">
        <f>T55-U55</f>
      </c>
      <c r="W55" s="1">
        <f>J55</f>
      </c>
      <c r="X55" s="2">
        <f>(R55+L55)*1.06</f>
      </c>
      <c r="Y55" s="2">
        <f>P55</f>
      </c>
      <c r="Z55" s="5">
        <v>60</v>
      </c>
      <c r="AA55" s="2">
        <f>(L55+R55)-Y55-Z55</f>
      </c>
      <c r="AB55" s="2">
        <f>AA55/2</f>
      </c>
      <c r="AC55" s="2">
        <f>AA55/2</f>
      </c>
      <c r="AD55" s="2"/>
    </row>
    <row r="56">
      <c r="A56" s="1">
        <v>54</v>
      </c>
      <c r="B56" s="35" t="str">
        <v>曾靖茹</v>
      </c>
      <c r="C56" s="73" t="str">
        <v>TV1N1627918585850826752</v>
      </c>
      <c r="D56" s="35" t="str">
        <v>中国</v>
      </c>
      <c r="E56" s="5" t="str">
        <v>北京</v>
      </c>
      <c r="F56" s="5" t="str">
        <v>法国</v>
      </c>
      <c r="G56" s="6" t="str">
        <v>商务</v>
      </c>
      <c r="H56" s="6" t="str">
        <v>已出签</v>
      </c>
      <c r="I56" s="34"/>
      <c r="J56" s="34">
        <v>594</v>
      </c>
      <c r="K56" s="34"/>
      <c r="L56" s="34">
        <v>300</v>
      </c>
      <c r="M56" s="34">
        <v>744</v>
      </c>
      <c r="N56" s="5" t="str" xml:space="preserve">
        <v>交通18+签证中心服务费726  </v>
      </c>
      <c r="O56" s="35"/>
      <c r="P56" s="5">
        <v>744</v>
      </c>
      <c r="R56" s="2">
        <f>M56*1.06</f>
      </c>
      <c r="S56" s="2">
        <f>J56+L56+R56</f>
      </c>
      <c r="T56" s="2">
        <f>J56+(L56+R56)*1.06</f>
      </c>
      <c r="U56" s="2">
        <f>(R56+L56)*0.06</f>
      </c>
      <c r="V56" s="2">
        <f>T56-U56</f>
      </c>
      <c r="W56" s="1">
        <f>J56</f>
      </c>
      <c r="X56" s="2">
        <f>(R56+L56)*1.06</f>
      </c>
      <c r="Y56" s="2">
        <f>P56</f>
      </c>
      <c r="Z56" s="5">
        <v>60</v>
      </c>
      <c r="AA56" s="2">
        <f>(L56+R56)-Y56-Z56</f>
      </c>
      <c r="AB56" s="2">
        <f>AA56/2</f>
      </c>
      <c r="AC56" s="2">
        <f>AA56/2</f>
      </c>
      <c r="AD56" s="2"/>
    </row>
    <row r="57">
      <c r="A57" s="1">
        <v>55</v>
      </c>
      <c r="B57" s="35" t="str">
        <v>杨可心</v>
      </c>
      <c r="C57" s="73" t="str">
        <v>TV1N1623562396404264960</v>
      </c>
      <c r="D57" s="35" t="str">
        <v>中国</v>
      </c>
      <c r="E57" s="5" t="str">
        <v>北京</v>
      </c>
      <c r="F57" s="5" t="str">
        <v>法国</v>
      </c>
      <c r="G57" s="6" t="str">
        <v>商务</v>
      </c>
      <c r="H57" s="6" t="str">
        <v>已出签</v>
      </c>
      <c r="I57" s="34"/>
      <c r="J57" s="34">
        <v>594</v>
      </c>
      <c r="K57" s="34"/>
      <c r="L57" s="34">
        <v>300</v>
      </c>
      <c r="M57" s="34">
        <v>696</v>
      </c>
      <c r="N57" s="5" t="str">
        <v>签证中心服务费696</v>
      </c>
      <c r="O57" s="35"/>
      <c r="P57" s="5">
        <v>696</v>
      </c>
      <c r="R57" s="2">
        <f>M57*1.06</f>
      </c>
      <c r="S57" s="2">
        <f>J57+L57+R57</f>
      </c>
      <c r="T57" s="2">
        <f>J57+(L57+R57)*1.06</f>
      </c>
      <c r="U57" s="2">
        <f>(R57+L57)*0.06</f>
      </c>
      <c r="V57" s="2">
        <f>T57-U57</f>
      </c>
      <c r="W57" s="1">
        <f>J57</f>
      </c>
      <c r="X57" s="2">
        <f>(R57+L57)*1.06</f>
      </c>
      <c r="Y57" s="2">
        <f>P57</f>
      </c>
      <c r="Z57" s="5">
        <v>60</v>
      </c>
      <c r="AA57" s="2">
        <f>(L57+R57)-Y57-Z57</f>
      </c>
      <c r="AB57" s="2">
        <f>AA57/2</f>
      </c>
      <c r="AC57" s="2">
        <f>AA57/2</f>
      </c>
      <c r="AD57" s="2"/>
    </row>
    <row r="58">
      <c r="A58" s="1">
        <v>56</v>
      </c>
      <c r="B58" s="35" t="str">
        <v>李享恬</v>
      </c>
      <c r="C58" s="73" t="str">
        <v>TV1N1627952279445757952</v>
      </c>
      <c r="D58" s="35" t="str">
        <v>中国</v>
      </c>
      <c r="E58" s="5" t="str">
        <v>北京</v>
      </c>
      <c r="F58" s="5" t="str">
        <v>法国</v>
      </c>
      <c r="G58" s="6" t="str">
        <v>商务</v>
      </c>
      <c r="H58" s="6" t="str">
        <v>已出签</v>
      </c>
      <c r="I58" s="34"/>
      <c r="J58" s="34">
        <v>594</v>
      </c>
      <c r="K58" s="34"/>
      <c r="L58" s="34">
        <v>300</v>
      </c>
      <c r="M58" s="34">
        <v>696</v>
      </c>
      <c r="N58" s="5" t="str">
        <v>签证中心服务费696</v>
      </c>
      <c r="O58" s="35"/>
      <c r="P58" s="5">
        <v>696</v>
      </c>
      <c r="R58" s="2">
        <f>M58*1.06</f>
      </c>
      <c r="S58" s="2">
        <f>J58+L58+R58</f>
      </c>
      <c r="T58" s="2">
        <f>J58+(L58+R58)*1.06</f>
      </c>
      <c r="U58" s="2">
        <f>(R58+L58)*0.06</f>
      </c>
      <c r="V58" s="2">
        <f>T58-U58</f>
      </c>
      <c r="W58" s="1">
        <f>J58</f>
      </c>
      <c r="X58" s="2">
        <f>(R58+L58)*1.06</f>
      </c>
      <c r="Y58" s="2">
        <f>P58</f>
      </c>
      <c r="Z58" s="5">
        <v>60</v>
      </c>
      <c r="AA58" s="2">
        <f>(L58+R58)-Y58-Z58</f>
      </c>
      <c r="AB58" s="2">
        <f>AA58/2</f>
      </c>
      <c r="AC58" s="2">
        <f>AA58/2</f>
      </c>
      <c r="AD58" s="2"/>
    </row>
    <row r="59">
      <c r="A59" s="1">
        <v>57</v>
      </c>
      <c r="B59" s="35" t="str">
        <v>黄尧</v>
      </c>
      <c r="C59" s="73" t="str">
        <v>TV1N1619601132992897024</v>
      </c>
      <c r="D59" s="35" t="str">
        <v>中国</v>
      </c>
      <c r="E59" s="5" t="str">
        <v>北京</v>
      </c>
      <c r="F59" s="5" t="str">
        <v>法国</v>
      </c>
      <c r="G59" s="6" t="str">
        <v>商务</v>
      </c>
      <c r="H59" s="6" t="str">
        <v>已出签</v>
      </c>
      <c r="I59" s="34"/>
      <c r="J59" s="34">
        <v>594</v>
      </c>
      <c r="K59" s="34"/>
      <c r="L59" s="34">
        <v>300</v>
      </c>
      <c r="M59" s="34">
        <v>726</v>
      </c>
      <c r="N59" s="5" t="str">
        <v>签证中心服务费726</v>
      </c>
      <c r="O59" s="35"/>
      <c r="P59" s="5">
        <v>726</v>
      </c>
      <c r="R59" s="2">
        <f>M59*1.06</f>
      </c>
      <c r="S59" s="2">
        <f>J59+L59+R59</f>
      </c>
      <c r="T59" s="2">
        <f>J59+(L59+R59)*1.06</f>
      </c>
      <c r="U59" s="2">
        <f>(R59+L59)*0.06</f>
      </c>
      <c r="V59" s="2">
        <f>T59-U59</f>
      </c>
      <c r="W59" s="1">
        <f>J59</f>
      </c>
      <c r="X59" s="2">
        <f>(R59+L59)*1.06</f>
      </c>
      <c r="Y59" s="2">
        <f>P59</f>
      </c>
      <c r="Z59" s="5">
        <v>60</v>
      </c>
      <c r="AA59" s="2">
        <f>(L59+R59)-Y59-Z59</f>
      </c>
      <c r="AB59" s="2">
        <f>AA59/2</f>
      </c>
      <c r="AC59" s="2">
        <f>AA59/2</f>
      </c>
      <c r="AD59" s="2"/>
    </row>
    <row r="60">
      <c r="A60" s="1">
        <v>58</v>
      </c>
      <c r="B60" s="35" t="str">
        <v>徐恺</v>
      </c>
      <c r="C60" s="73" t="str">
        <v>TV1N1620754618950385664</v>
      </c>
      <c r="D60" s="35" t="str">
        <v>中国</v>
      </c>
      <c r="E60" s="5" t="str">
        <v>北京</v>
      </c>
      <c r="F60" s="5" t="str">
        <v>法国</v>
      </c>
      <c r="G60" s="6" t="str">
        <v>商务</v>
      </c>
      <c r="H60" s="6" t="str">
        <v>已出签</v>
      </c>
      <c r="I60" s="34"/>
      <c r="J60" s="34">
        <v>594</v>
      </c>
      <c r="K60" s="34"/>
      <c r="L60" s="34">
        <v>300</v>
      </c>
      <c r="M60" s="34">
        <v>684</v>
      </c>
      <c r="N60" s="5" t="str">
        <v>交通30+快递18+签证中心服务费636</v>
      </c>
      <c r="O60" s="35"/>
      <c r="P60" s="5">
        <v>684</v>
      </c>
      <c r="R60" s="2">
        <f>M60*1.06</f>
      </c>
      <c r="S60" s="2">
        <f>J60+L60+R60</f>
      </c>
      <c r="T60" s="2">
        <f>J60+(L60+R60)*1.06</f>
      </c>
      <c r="U60" s="2">
        <f>(R60+L60)*0.06</f>
      </c>
      <c r="V60" s="2">
        <f>T60-U60</f>
      </c>
      <c r="W60" s="1">
        <f>J60</f>
      </c>
      <c r="X60" s="2">
        <f>(R60+L60)*1.06</f>
      </c>
      <c r="Y60" s="2">
        <f>P60</f>
      </c>
      <c r="Z60" s="5">
        <v>60</v>
      </c>
      <c r="AA60" s="2">
        <f>(L60+R60)-Y60-Z60</f>
      </c>
      <c r="AB60" s="2">
        <f>AA60/2</f>
      </c>
      <c r="AC60" s="2">
        <f>AA60/2</f>
      </c>
      <c r="AD60" s="2"/>
    </row>
    <row customHeight="true" ht="19" r="61">
      <c r="A61" s="1">
        <v>59</v>
      </c>
      <c r="B61" s="35" t="str">
        <v>邱帮健</v>
      </c>
      <c r="C61" s="73" t="str">
        <v>TV1N1628681066101694464</v>
      </c>
      <c r="D61" s="35" t="str">
        <v>中国</v>
      </c>
      <c r="E61" s="5" t="str">
        <v>北京</v>
      </c>
      <c r="F61" s="5" t="str">
        <v>法国</v>
      </c>
      <c r="G61" s="6" t="str">
        <v>商务</v>
      </c>
      <c r="H61" s="6" t="str">
        <v>已出签</v>
      </c>
      <c r="I61" s="34"/>
      <c r="J61" s="34">
        <v>594</v>
      </c>
      <c r="K61" s="34"/>
      <c r="L61" s="34">
        <v>300</v>
      </c>
      <c r="M61" s="34">
        <v>691</v>
      </c>
      <c r="N61" s="5" t="str">
        <v>交通37+快递18+签证中心服务费636</v>
      </c>
      <c r="O61" s="35"/>
      <c r="P61" s="5">
        <v>691</v>
      </c>
      <c r="R61" s="2">
        <f>M61*1.06</f>
      </c>
      <c r="S61" s="2">
        <f>J61+L61+R61</f>
      </c>
      <c r="T61" s="2">
        <f>J61+(L61+R61)*1.06</f>
      </c>
      <c r="U61" s="2">
        <f>(R61+L61)*0.06</f>
      </c>
      <c r="V61" s="2">
        <f>T61-U61</f>
      </c>
      <c r="W61" s="1">
        <f>J61</f>
      </c>
      <c r="X61" s="2">
        <f>(R61+L61)*1.06</f>
      </c>
      <c r="Y61" s="2">
        <f>P61</f>
      </c>
      <c r="Z61" s="5">
        <v>60</v>
      </c>
      <c r="AA61" s="2">
        <f>(L61+R61)-Y61-Z61</f>
      </c>
      <c r="AB61" s="2">
        <f>AA61/2</f>
      </c>
      <c r="AC61" s="2">
        <f>AA61/2</f>
      </c>
      <c r="AD61" s="2"/>
    </row>
    <row customHeight="true" ht="19" r="62">
      <c r="A62" s="1">
        <v>60</v>
      </c>
      <c r="B62" s="35" t="str">
        <v>朱海峰</v>
      </c>
      <c r="C62" s="73" t="str">
        <v>TV1N1620734942937579520</v>
      </c>
      <c r="D62" s="35" t="str">
        <v>中国</v>
      </c>
      <c r="E62" s="5" t="str">
        <v>北京</v>
      </c>
      <c r="F62" s="5" t="str">
        <v>法国</v>
      </c>
      <c r="G62" s="6" t="str">
        <v>商务</v>
      </c>
      <c r="H62" s="6" t="str">
        <v>已出签</v>
      </c>
      <c r="I62" s="34"/>
      <c r="J62" s="34">
        <v>594</v>
      </c>
      <c r="K62" s="34"/>
      <c r="L62" s="34">
        <v>300</v>
      </c>
      <c r="M62" s="34">
        <v>705</v>
      </c>
      <c r="N62" s="5" t="str">
        <v>交通30+取护照交通39+签证中心服务费636</v>
      </c>
      <c r="O62" s="35"/>
      <c r="P62" s="5">
        <v>705</v>
      </c>
      <c r="R62" s="2">
        <f>M62*1.06</f>
      </c>
      <c r="S62" s="2">
        <f>J62+L62+R62</f>
      </c>
      <c r="T62" s="2">
        <f>J62+(L62+R62)*1.06</f>
      </c>
      <c r="U62" s="2">
        <f>(R62+L62)*0.06</f>
      </c>
      <c r="V62" s="2">
        <f>T62-U62</f>
      </c>
      <c r="W62" s="1">
        <f>J62</f>
      </c>
      <c r="X62" s="2">
        <f>(R62+L62)*1.06</f>
      </c>
      <c r="Y62" s="2">
        <f>P62</f>
      </c>
      <c r="Z62" s="5">
        <v>60</v>
      </c>
      <c r="AA62" s="2">
        <f>(L62+R62)-Y62-Z62</f>
      </c>
      <c r="AB62" s="2">
        <f>AA62/2</f>
      </c>
      <c r="AC62" s="2">
        <f>AA62/2</f>
      </c>
      <c r="AD62" s="2"/>
    </row>
    <row customHeight="true" ht="19" r="63">
      <c r="A63" s="1">
        <v>61</v>
      </c>
      <c r="B63" s="35" t="str">
        <v>荣雪竹</v>
      </c>
      <c r="C63" s="73" t="str">
        <v>TV1N1622915520361385984</v>
      </c>
      <c r="D63" s="35" t="str">
        <v>中国</v>
      </c>
      <c r="E63" s="5" t="str">
        <v>北京</v>
      </c>
      <c r="F63" s="5" t="str">
        <v>法国</v>
      </c>
      <c r="G63" s="6" t="str">
        <v>商务</v>
      </c>
      <c r="H63" s="6" t="str">
        <v>已出签</v>
      </c>
      <c r="I63" s="34"/>
      <c r="J63" s="34">
        <v>594</v>
      </c>
      <c r="K63" s="34"/>
      <c r="L63" s="34">
        <v>300</v>
      </c>
      <c r="M63" s="34">
        <v>691</v>
      </c>
      <c r="N63" s="5" t="str">
        <v>闪送费37+快递18+签证中心服务费636</v>
      </c>
      <c r="O63" s="35"/>
      <c r="P63" s="5">
        <v>691</v>
      </c>
      <c r="R63" s="2">
        <f>M63*1.06</f>
      </c>
      <c r="S63" s="2">
        <f>J63+L63+R63</f>
      </c>
      <c r="T63" s="2">
        <f>J63+(L63+R63)*1.06</f>
      </c>
      <c r="U63" s="2">
        <f>(R63+L63)*0.06</f>
      </c>
      <c r="V63" s="2">
        <f>T63-U63</f>
      </c>
      <c r="W63" s="1">
        <f>J63</f>
      </c>
      <c r="X63" s="2">
        <f>(R63+L63)*1.06</f>
      </c>
      <c r="Y63" s="2">
        <f>P63</f>
      </c>
      <c r="Z63" s="5">
        <v>60</v>
      </c>
      <c r="AA63" s="2">
        <f>(L63+R63)-Y63-Z63</f>
      </c>
      <c r="AB63" s="2">
        <f>AA63/2</f>
      </c>
      <c r="AC63" s="2">
        <f>AA63/2</f>
      </c>
      <c r="AD63" s="2"/>
    </row>
    <row r="64">
      <c r="A64" s="1">
        <v>62</v>
      </c>
      <c r="B64" s="35" t="str">
        <v>张颖</v>
      </c>
      <c r="C64" s="73" t="str">
        <v>TV1N1619220491973419008</v>
      </c>
      <c r="D64" s="35" t="str">
        <v>中国</v>
      </c>
      <c r="E64" s="5" t="str">
        <v>北京</v>
      </c>
      <c r="F64" s="5" t="str">
        <v>法国</v>
      </c>
      <c r="G64" s="6" t="str">
        <v>商务</v>
      </c>
      <c r="H64" s="6" t="str">
        <v>已出签</v>
      </c>
      <c r="I64" s="34"/>
      <c r="J64" s="34">
        <v>594</v>
      </c>
      <c r="K64" s="34"/>
      <c r="L64" s="34">
        <v>300</v>
      </c>
      <c r="M64" s="34">
        <v>636</v>
      </c>
      <c r="N64" s="5" t="str">
        <v>签证中心服务费636</v>
      </c>
      <c r="O64" s="35"/>
      <c r="P64" s="5">
        <v>636</v>
      </c>
      <c r="R64" s="2">
        <f>M64*1.06</f>
      </c>
      <c r="S64" s="2">
        <f>J64+L64+R64</f>
      </c>
      <c r="T64" s="2">
        <f>J64+(L64+R64)*1.06</f>
      </c>
      <c r="U64" s="2">
        <f>(R64+L64)*0.06</f>
      </c>
      <c r="V64" s="2">
        <f>T64-U64</f>
      </c>
      <c r="W64" s="1">
        <f>J64</f>
      </c>
      <c r="X64" s="2">
        <f>(R64+L64)*1.06</f>
      </c>
      <c r="Y64" s="2">
        <f>P64</f>
      </c>
      <c r="Z64" s="5">
        <v>60</v>
      </c>
      <c r="AA64" s="2">
        <f>(L64+R64)-Y64-Z64</f>
      </c>
      <c r="AB64" s="2">
        <f>AA64/2</f>
      </c>
      <c r="AC64" s="2">
        <f>AA64/2</f>
      </c>
      <c r="AD64" s="2"/>
    </row>
    <row r="65">
      <c r="A65" s="1">
        <v>63</v>
      </c>
      <c r="B65" s="35" t="str">
        <v>陈钻玮</v>
      </c>
      <c r="C65" s="73" t="str">
        <v>TV1N1628709141917179904</v>
      </c>
      <c r="D65" s="35" t="str">
        <v>中国</v>
      </c>
      <c r="E65" s="5" t="str">
        <v>北京</v>
      </c>
      <c r="F65" s="5" t="str">
        <v>法国</v>
      </c>
      <c r="G65" s="6" t="str">
        <v>商务</v>
      </c>
      <c r="H65" s="6" t="str">
        <v>已出签</v>
      </c>
      <c r="I65" s="34"/>
      <c r="J65" s="34">
        <v>594</v>
      </c>
      <c r="K65" s="34"/>
      <c r="L65" s="34">
        <v>300</v>
      </c>
      <c r="M65" s="34">
        <v>671</v>
      </c>
      <c r="N65" s="5" t="str">
        <v>交通35+签证中心服务费636</v>
      </c>
      <c r="O65" s="35"/>
      <c r="P65" s="5">
        <v>671</v>
      </c>
      <c r="R65" s="2">
        <f>M65*1.06</f>
      </c>
      <c r="S65" s="2">
        <f>J65+L65+R65</f>
      </c>
      <c r="T65" s="2">
        <f>J65+(L65+R65)*1.06</f>
      </c>
      <c r="U65" s="2">
        <f>(R65+L65)*0.06</f>
      </c>
      <c r="V65" s="2">
        <f>T65-U65</f>
      </c>
      <c r="W65" s="1">
        <f>J65</f>
      </c>
      <c r="X65" s="2">
        <f>(R65+L65)*1.06</f>
      </c>
      <c r="Y65" s="2">
        <f>P65</f>
      </c>
      <c r="Z65" s="5">
        <v>60</v>
      </c>
      <c r="AA65" s="2">
        <f>(L65+R65)-Y65-Z65</f>
      </c>
      <c r="AB65" s="2">
        <f>AA65/2</f>
      </c>
      <c r="AC65" s="2">
        <f>AA65/2</f>
      </c>
      <c r="AD65" s="2"/>
    </row>
    <row r="66">
      <c r="A66" s="1">
        <v>64</v>
      </c>
      <c r="B66" s="35" t="str">
        <v>高津</v>
      </c>
      <c r="C66" s="73" t="str">
        <v>TV1N1627642307180548096</v>
      </c>
      <c r="D66" s="35" t="str">
        <v>中国</v>
      </c>
      <c r="E66" s="5" t="str">
        <v>北京</v>
      </c>
      <c r="F66" s="5" t="str">
        <v>法国</v>
      </c>
      <c r="G66" s="6" t="str">
        <v>商务</v>
      </c>
      <c r="H66" s="6" t="str">
        <v>已出签</v>
      </c>
      <c r="I66" s="34"/>
      <c r="J66" s="34">
        <v>594</v>
      </c>
      <c r="K66" s="34"/>
      <c r="L66" s="34">
        <v>300</v>
      </c>
      <c r="M66" s="34">
        <v>636</v>
      </c>
      <c r="N66" s="5" t="str">
        <v>签证中心服务费636</v>
      </c>
      <c r="O66" s="35"/>
      <c r="P66" s="5">
        <v>636</v>
      </c>
      <c r="R66" s="2">
        <f>M66*1.06</f>
      </c>
      <c r="S66" s="2">
        <f>J66+L66+R66</f>
      </c>
      <c r="T66" s="2">
        <f>J66+(L66+R66)*1.06</f>
      </c>
      <c r="U66" s="2">
        <f>(R66+L66)*0.06</f>
      </c>
      <c r="V66" s="2">
        <f>T66-U66</f>
      </c>
      <c r="W66" s="1">
        <f>J66</f>
      </c>
      <c r="X66" s="2">
        <f>(R66+L66)*1.06</f>
      </c>
      <c r="Y66" s="2">
        <f>P66</f>
      </c>
      <c r="Z66" s="5">
        <v>60</v>
      </c>
      <c r="AA66" s="2">
        <f>(L66+R66)-Y66-Z66</f>
      </c>
      <c r="AB66" s="2">
        <f>AA66/2</f>
      </c>
      <c r="AC66" s="2">
        <f>AA66/2</f>
      </c>
      <c r="AD66" s="2"/>
    </row>
    <row r="67">
      <c r="A67" s="1">
        <v>65</v>
      </c>
      <c r="B67" s="35" t="str">
        <v>赵磊</v>
      </c>
      <c r="C67" s="73" t="str">
        <v>TV1N1630049451276562432</v>
      </c>
      <c r="D67" s="35" t="str">
        <v>中国</v>
      </c>
      <c r="E67" s="5" t="str">
        <v>北京</v>
      </c>
      <c r="F67" s="5" t="str">
        <v>西班牙</v>
      </c>
      <c r="G67" s="6" t="str">
        <v>商务</v>
      </c>
      <c r="H67" s="6" t="str">
        <v>已出签</v>
      </c>
      <c r="I67" s="34"/>
      <c r="J67" s="34">
        <v>589</v>
      </c>
      <c r="K67" s="34"/>
      <c r="L67" s="34">
        <v>300</v>
      </c>
      <c r="M67" s="34">
        <v>617</v>
      </c>
      <c r="N67" s="37" t="str">
        <v>交通30+闪送费37+加急号380+签证中心服务费170</v>
      </c>
      <c r="P67" s="34">
        <v>537</v>
      </c>
      <c r="R67" s="2">
        <f>M67*1.06</f>
      </c>
      <c r="S67" s="2">
        <f>J67+L67+R67</f>
      </c>
      <c r="T67" s="2">
        <f>J67+(L67+R67)*1.06</f>
      </c>
      <c r="U67" s="2">
        <f>(R67+L67)*0.06</f>
      </c>
      <c r="V67" s="2">
        <f>T67-U67</f>
      </c>
      <c r="W67" s="1">
        <f>J67</f>
      </c>
      <c r="X67" s="2">
        <f>(R67+L67)*1.06</f>
      </c>
      <c r="Y67" s="2">
        <f>P67</f>
      </c>
      <c r="Z67" s="5">
        <v>60</v>
      </c>
      <c r="AA67" s="2">
        <f>(L67+R67)-Y67-Z67</f>
      </c>
      <c r="AB67" s="2">
        <f>AA67/2</f>
      </c>
      <c r="AC67" s="2">
        <f>AA67/2</f>
      </c>
      <c r="AD67" s="2"/>
    </row>
    <row r="68">
      <c r="A68" s="1">
        <v>66</v>
      </c>
      <c r="B68" s="35" t="str">
        <v>王腾</v>
      </c>
      <c r="C68" s="73" t="str">
        <v>TV1N1630164268905549824</v>
      </c>
      <c r="D68" s="35" t="str">
        <v>中国</v>
      </c>
      <c r="E68" s="5" t="str">
        <v>北京</v>
      </c>
      <c r="F68" s="5" t="str">
        <v>西班牙</v>
      </c>
      <c r="G68" s="6" t="str">
        <v>商务</v>
      </c>
      <c r="H68" s="6" t="str">
        <v>已出签</v>
      </c>
      <c r="I68" s="34"/>
      <c r="J68" s="34">
        <v>589</v>
      </c>
      <c r="K68" s="34"/>
      <c r="L68" s="34">
        <v>300</v>
      </c>
      <c r="M68" s="34">
        <v>615</v>
      </c>
      <c r="N68" s="37" t="str">
        <v>交通30+加急号380+签证中心服务费205</v>
      </c>
      <c r="P68" s="34">
        <v>535</v>
      </c>
      <c r="R68" s="2">
        <f>M68*1.06</f>
      </c>
      <c r="S68" s="2">
        <f>J68+L68+R68</f>
      </c>
      <c r="T68" s="2">
        <f>J68+(L68+R68)*1.06</f>
      </c>
      <c r="U68" s="2">
        <f>(R68+L68)*0.06</f>
      </c>
      <c r="V68" s="2">
        <f>T68-U68</f>
      </c>
      <c r="W68" s="1">
        <f>J68</f>
      </c>
      <c r="X68" s="2">
        <f>(R68+L68)*1.06</f>
      </c>
      <c r="Y68" s="2">
        <f>P68</f>
      </c>
      <c r="Z68" s="5">
        <v>60</v>
      </c>
      <c r="AA68" s="2">
        <f>(L68+R68)-Y68-Z68</f>
      </c>
      <c r="AB68" s="2">
        <f>AA68/2</f>
      </c>
      <c r="AC68" s="2">
        <f>AA68/2</f>
      </c>
      <c r="AD68" s="2"/>
    </row>
    <row r="69">
      <c r="A69" s="1">
        <v>67</v>
      </c>
      <c r="B69" s="35" t="str">
        <v>田青</v>
      </c>
      <c r="C69" s="73" t="str">
        <v>TV1N1623947207925264384</v>
      </c>
      <c r="D69" s="35" t="str">
        <v>中国</v>
      </c>
      <c r="E69" s="5" t="str">
        <v>北京</v>
      </c>
      <c r="F69" s="5" t="str">
        <v>法国</v>
      </c>
      <c r="G69" s="6" t="str">
        <v>商务</v>
      </c>
      <c r="H69" s="6" t="str">
        <v>已出签</v>
      </c>
      <c r="I69" s="34"/>
      <c r="J69" s="34">
        <v>594</v>
      </c>
      <c r="K69" s="34"/>
      <c r="L69" s="34">
        <v>300</v>
      </c>
      <c r="M69" s="34">
        <v>652</v>
      </c>
      <c r="N69" s="5" t="str">
        <v>交通16+签证中心服务费636</v>
      </c>
      <c r="O69" s="35"/>
      <c r="P69" s="5">
        <v>652</v>
      </c>
      <c r="R69" s="2">
        <f>M69*1.06</f>
      </c>
      <c r="S69" s="2">
        <f>J69+L69+R69</f>
      </c>
      <c r="T69" s="2">
        <f>J69+(L69+R69)*1.06</f>
      </c>
      <c r="U69" s="2">
        <f>(R69+L69)*0.06</f>
      </c>
      <c r="V69" s="2">
        <f>T69-U69</f>
      </c>
      <c r="W69" s="1">
        <f>J69</f>
      </c>
      <c r="X69" s="2">
        <f>(R69+L69)*1.06</f>
      </c>
      <c r="Y69" s="2">
        <f>P69</f>
      </c>
      <c r="Z69" s="5">
        <v>60</v>
      </c>
      <c r="AA69" s="2">
        <f>(L69+R69)-Y69-Z69</f>
      </c>
      <c r="AB69" s="2">
        <f>AA69/2</f>
      </c>
      <c r="AC69" s="2">
        <f>AA69/2</f>
      </c>
      <c r="AD69" s="2"/>
    </row>
    <row r="70">
      <c r="A70" s="1">
        <v>68</v>
      </c>
      <c r="B70" s="35" t="str">
        <v>章浩然</v>
      </c>
      <c r="C70" s="73" t="str">
        <v>TV1N1628739600025804800</v>
      </c>
      <c r="D70" s="35" t="str">
        <v>中国</v>
      </c>
      <c r="E70" s="5" t="str">
        <v>北京</v>
      </c>
      <c r="F70" s="5" t="str">
        <v>西班牙</v>
      </c>
      <c r="G70" s="6" t="str">
        <v>商务</v>
      </c>
      <c r="H70" s="6" t="str">
        <v>已出签</v>
      </c>
      <c r="I70" s="34"/>
      <c r="J70" s="34">
        <v>589</v>
      </c>
      <c r="K70" s="34"/>
      <c r="L70" s="34">
        <v>300</v>
      </c>
      <c r="M70" s="34">
        <v>550</v>
      </c>
      <c r="N70" s="37" t="str">
        <v>加急号380+签证中心服务费170</v>
      </c>
      <c r="P70" s="34">
        <v>470</v>
      </c>
      <c r="R70" s="2">
        <f>M70*1.06</f>
      </c>
      <c r="S70" s="2">
        <f>J70+L70+R70</f>
      </c>
      <c r="T70" s="2">
        <f>J70+(L70+R70)*1.06</f>
      </c>
      <c r="U70" s="2">
        <f>(R70+L70)*0.06</f>
      </c>
      <c r="V70" s="2">
        <f>T70-U70</f>
      </c>
      <c r="W70" s="1">
        <f>J70</f>
      </c>
      <c r="X70" s="2">
        <f>(R70+L70)*1.06</f>
      </c>
      <c r="Y70" s="2">
        <f>P70</f>
      </c>
      <c r="Z70" s="5">
        <v>60</v>
      </c>
      <c r="AA70" s="2">
        <f>(L70+R70)-Y70-Z70</f>
      </c>
      <c r="AB70" s="2">
        <f>AA70/2</f>
      </c>
      <c r="AC70" s="2">
        <f>AA70/2</f>
      </c>
      <c r="AD70" s="2"/>
    </row>
    <row r="71">
      <c r="A71" s="1">
        <v>69</v>
      </c>
      <c r="B71" t="str">
        <v>黄雅靖</v>
      </c>
      <c r="C71" s="73" t="str">
        <v>TV1N1625796747049787392</v>
      </c>
      <c r="D71" s="35" t="str">
        <v>中国</v>
      </c>
      <c r="E71" s="5" t="str">
        <v>北京</v>
      </c>
      <c r="F71" s="5" t="str">
        <v>西班牙</v>
      </c>
      <c r="G71" s="6" t="str">
        <v>商务</v>
      </c>
      <c r="H71" s="6" t="str">
        <v>已出签</v>
      </c>
      <c r="I71" s="34"/>
      <c r="J71" s="34">
        <v>589</v>
      </c>
      <c r="K71" s="34"/>
      <c r="L71" s="34">
        <v>300</v>
      </c>
      <c r="M71" s="34">
        <v>589.14</v>
      </c>
      <c r="N71" s="37" t="str">
        <v>交通23.14+加急号380+签证中心服务费186</v>
      </c>
      <c r="P71" s="34">
        <v>509.14</v>
      </c>
      <c r="R71" s="2">
        <f>M71*1.06</f>
      </c>
      <c r="S71" s="2">
        <f>J71+L71+R71</f>
      </c>
      <c r="T71" s="2">
        <f>J71+(L71+R71)*1.06</f>
      </c>
      <c r="U71" s="2">
        <f>(R71+L71)*0.06</f>
      </c>
      <c r="V71" s="2">
        <f>T71-U71</f>
      </c>
      <c r="W71" s="1">
        <f>J71</f>
      </c>
      <c r="X71" s="2">
        <f>(R71+L71)*1.06</f>
      </c>
      <c r="Y71" s="2">
        <f>P71</f>
      </c>
      <c r="Z71" s="5">
        <v>60</v>
      </c>
      <c r="AA71" s="2">
        <f>(L71+R71)-Y71-Z71</f>
      </c>
      <c r="AB71" s="2">
        <f>AA71/2</f>
      </c>
      <c r="AC71" s="2">
        <f>AA71/2</f>
      </c>
      <c r="AD71" s="2"/>
    </row>
    <row r="72">
      <c r="A72" s="1">
        <v>70</v>
      </c>
      <c r="B72" s="35" t="str">
        <v>孙浩然</v>
      </c>
      <c r="C72" s="73" t="str">
        <v>TV1N1619223740306665472</v>
      </c>
      <c r="D72" s="35" t="str">
        <v>中国</v>
      </c>
      <c r="E72" s="5" t="str">
        <v>北京</v>
      </c>
      <c r="F72" s="5" t="str">
        <v>法国</v>
      </c>
      <c r="G72" s="6" t="str">
        <v>商务</v>
      </c>
      <c r="H72" s="6" t="str">
        <v>已出签</v>
      </c>
      <c r="I72" s="34"/>
      <c r="J72" s="34">
        <v>594</v>
      </c>
      <c r="K72" s="34"/>
      <c r="L72" s="34">
        <v>300</v>
      </c>
      <c r="M72" s="34">
        <v>751.66</v>
      </c>
      <c r="N72" s="5" t="str">
        <v>交通25.66+签证中心服务费726</v>
      </c>
      <c r="O72" s="35"/>
      <c r="P72" s="5">
        <v>751.66</v>
      </c>
      <c r="R72" s="2">
        <f>M72*1.06</f>
      </c>
      <c r="S72" s="2">
        <f>J72+L72+R72</f>
      </c>
      <c r="T72" s="2">
        <f>J72+(L72+R72)*1.06</f>
      </c>
      <c r="U72" s="2">
        <f>(R72+L72)*0.06</f>
      </c>
      <c r="V72" s="2">
        <f>T72-U72</f>
      </c>
      <c r="W72" s="1">
        <f>J72</f>
      </c>
      <c r="X72" s="2">
        <f>(R72+L72)*1.06</f>
      </c>
      <c r="Y72" s="2">
        <f>P72</f>
      </c>
      <c r="Z72" s="5">
        <v>60</v>
      </c>
      <c r="AA72" s="2">
        <f>(L72+R72)-Y72-Z72</f>
      </c>
      <c r="AB72" s="2">
        <f>AA72/2</f>
      </c>
      <c r="AC72" s="2">
        <f>AA72/2</f>
      </c>
      <c r="AD72" s="2"/>
    </row>
    <row r="73">
      <c r="A73" s="1">
        <v>71</v>
      </c>
      <c r="B73" s="35" t="str">
        <v>陈思思</v>
      </c>
      <c r="C73" s="73" t="str">
        <v>TV1N1612577490958028800</v>
      </c>
      <c r="D73" s="35" t="str">
        <v>中国</v>
      </c>
      <c r="E73" s="5" t="str">
        <v>北京</v>
      </c>
      <c r="F73" s="5" t="str">
        <v>英国</v>
      </c>
      <c r="G73" s="6" t="str">
        <v>商务</v>
      </c>
      <c r="H73" s="6" t="str">
        <v>已出签</v>
      </c>
      <c r="I73" s="34"/>
      <c r="J73" s="34">
        <v>868</v>
      </c>
      <c r="K73" s="34"/>
      <c r="L73" s="34">
        <v>400</v>
      </c>
      <c r="M73" s="34">
        <v>8294</v>
      </c>
      <c r="N73" s="5" t="str">
        <v>北京24小时加急</v>
      </c>
      <c r="P73" s="5">
        <v>8294</v>
      </c>
      <c r="R73" s="2">
        <f>M73*1.06</f>
      </c>
      <c r="S73" s="2">
        <f>J73+L73+R73</f>
      </c>
      <c r="T73" s="2">
        <f>J73+(L73+R73)*1.06</f>
      </c>
      <c r="U73" s="2">
        <f>(R73+L73)*0.06</f>
      </c>
      <c r="V73" s="2">
        <f>T73-U73</f>
      </c>
      <c r="W73" s="1">
        <f>J73</f>
      </c>
      <c r="X73" s="2">
        <f>(R73+L73)*1.06</f>
      </c>
      <c r="Y73" s="2">
        <f>P73</f>
      </c>
      <c r="Z73" s="5">
        <v>60</v>
      </c>
      <c r="AA73" s="2">
        <f>(L73+R73)-Y73-Z73</f>
      </c>
      <c r="AB73" s="2">
        <f>AA73/2</f>
      </c>
      <c r="AC73" s="2">
        <f>AA73/2</f>
      </c>
      <c r="AD73" s="2"/>
    </row>
    <row r="74">
      <c r="A74" s="1">
        <v>72</v>
      </c>
      <c r="B74" s="35" t="str">
        <v>董洋</v>
      </c>
      <c r="C74" s="73" t="str">
        <v>TV1N1633042337119318016</v>
      </c>
      <c r="D74" s="35" t="str">
        <v>中国</v>
      </c>
      <c r="E74" s="5" t="str">
        <v>北京</v>
      </c>
      <c r="F74" s="5" t="str">
        <v>英国</v>
      </c>
      <c r="G74" s="6" t="str">
        <v>商务</v>
      </c>
      <c r="H74" s="6" t="str">
        <v>已出签</v>
      </c>
      <c r="I74" s="5"/>
      <c r="J74" s="34">
        <v>866</v>
      </c>
      <c r="K74" s="5"/>
      <c r="L74" s="34">
        <v>400</v>
      </c>
      <c r="M74" s="34">
        <v>8294</v>
      </c>
      <c r="N74" s="5" t="str">
        <v>北京24小时加急</v>
      </c>
      <c r="P74" s="5">
        <v>8294</v>
      </c>
      <c r="R74" s="2">
        <f>M74*1.06</f>
      </c>
      <c r="S74" s="2">
        <f>J74+L74+R74</f>
      </c>
      <c r="T74" s="2">
        <f>J74+(L74+R74)*1.06</f>
      </c>
      <c r="U74" s="2">
        <f>(R74+L74)*0.06</f>
      </c>
      <c r="V74" s="2">
        <f>T74-U74</f>
      </c>
      <c r="W74" s="1">
        <f>J74</f>
      </c>
      <c r="X74" s="2">
        <f>(R74+L74)*1.06</f>
      </c>
      <c r="Y74" s="2">
        <f>P74</f>
      </c>
      <c r="Z74" s="5">
        <v>60</v>
      </c>
      <c r="AA74" s="2">
        <f>(L74+R74)-Y74-Z74</f>
      </c>
      <c r="AB74" s="2">
        <f>AA74/2</f>
      </c>
      <c r="AC74" s="2">
        <f>AA74/2</f>
      </c>
      <c r="AD74" s="2"/>
    </row>
    <row r="75">
      <c r="A75" s="1">
        <v>73</v>
      </c>
      <c r="B75" s="35" t="str">
        <v>徐泽坤</v>
      </c>
      <c r="C75" s="73" t="str">
        <v>TV1N1631599617053863936</v>
      </c>
      <c r="D75" s="35" t="str">
        <v>中国</v>
      </c>
      <c r="E75" s="5" t="str">
        <v>上海</v>
      </c>
      <c r="F75" s="5" t="str">
        <v>英国</v>
      </c>
      <c r="G75" s="6" t="str">
        <v>商务</v>
      </c>
      <c r="H75" s="6" t="str">
        <v>已出签</v>
      </c>
      <c r="I75" s="5"/>
      <c r="J75" s="34">
        <v>866</v>
      </c>
      <c r="K75" s="5"/>
      <c r="L75" s="34">
        <v>400</v>
      </c>
      <c r="M75" s="34">
        <v>2256</v>
      </c>
      <c r="N75" s="5" t="str">
        <v>上海或杭州5工</v>
      </c>
      <c r="P75" s="5">
        <v>2256</v>
      </c>
      <c r="R75" s="2">
        <f>M75*1.06</f>
      </c>
      <c r="S75" s="2">
        <f>J75+L75+R75</f>
      </c>
      <c r="T75" s="2">
        <f>J75+(L75+R75)*1.06</f>
      </c>
      <c r="U75" s="2">
        <f>(R75+L75)*0.06</f>
      </c>
      <c r="V75" s="2">
        <f>T75-U75</f>
      </c>
      <c r="W75" s="1">
        <f>J75</f>
      </c>
      <c r="X75" s="2">
        <f>(R75+L75)*1.06</f>
      </c>
      <c r="Y75" s="2">
        <f>P75</f>
      </c>
      <c r="Z75" s="5">
        <v>60</v>
      </c>
      <c r="AA75" s="2">
        <f>(L75+R75)-Y75-Z75</f>
      </c>
      <c r="AB75" s="2">
        <f>AA75/2</f>
      </c>
      <c r="AC75" s="2">
        <f>AA75/2</f>
      </c>
      <c r="AD75" s="2"/>
    </row>
    <row r="76">
      <c r="A76" s="1">
        <v>74</v>
      </c>
      <c r="B76" s="35" t="str">
        <v>付志天</v>
      </c>
      <c r="C76" s="73" t="str">
        <v>TV1N1631120362201288704</v>
      </c>
      <c r="D76" s="35" t="str">
        <v>中国</v>
      </c>
      <c r="E76" s="5" t="str">
        <v>杭州</v>
      </c>
      <c r="F76" s="5" t="str">
        <v>英国</v>
      </c>
      <c r="G76" s="6" t="str">
        <v>商务</v>
      </c>
      <c r="H76" s="6" t="str">
        <v>已出签</v>
      </c>
      <c r="I76" s="5"/>
      <c r="J76" s="34">
        <v>868</v>
      </c>
      <c r="K76" s="5"/>
      <c r="L76" s="34">
        <v>400</v>
      </c>
      <c r="M76" s="34">
        <v>2261</v>
      </c>
      <c r="N76" s="5" t="str">
        <v>杭州5工加急+邮寄</v>
      </c>
      <c r="P76" s="5">
        <v>2261</v>
      </c>
      <c r="R76" s="2">
        <f>M76*1.06</f>
      </c>
      <c r="S76" s="2">
        <f>J76+L76+R76</f>
      </c>
      <c r="T76" s="2">
        <f>J76+(L76+R76)*1.06</f>
      </c>
      <c r="U76" s="2">
        <f>(R76+L76)*0.06</f>
      </c>
      <c r="V76" s="2">
        <f>T76-U76</f>
      </c>
      <c r="W76" s="1">
        <f>J76</f>
      </c>
      <c r="X76" s="2">
        <f>(R76+L76)*1.06</f>
      </c>
      <c r="Y76" s="2">
        <f>P76</f>
      </c>
      <c r="Z76" s="5">
        <v>60</v>
      </c>
      <c r="AA76" s="2">
        <f>(L76+R76)-Y76-Z76</f>
      </c>
      <c r="AB76" s="2">
        <f>AA76/2</f>
      </c>
      <c r="AC76" s="2">
        <f>AA76/2</f>
      </c>
      <c r="AD76" s="2"/>
    </row>
    <row r="77">
      <c r="A77" s="1">
        <v>75</v>
      </c>
      <c r="B77" t="str">
        <v>崔雪峰</v>
      </c>
      <c r="C77" s="73" t="str">
        <v>TV1N1621415343540731904</v>
      </c>
      <c r="D77" s="35" t="str">
        <v>中国</v>
      </c>
      <c r="E77" s="5" t="str">
        <v>北京</v>
      </c>
      <c r="F77" s="5" t="str">
        <v>新加坡</v>
      </c>
      <c r="G77" s="6" t="str">
        <v>商务</v>
      </c>
      <c r="H77" s="6" t="str">
        <v>已出签</v>
      </c>
      <c r="I77" s="5"/>
      <c r="J77" s="34">
        <v>156.365</v>
      </c>
      <c r="K77" s="5"/>
      <c r="L77" s="34">
        <v>146</v>
      </c>
      <c r="M77" s="34">
        <v>0</v>
      </c>
      <c r="N77" s="5"/>
      <c r="R77" s="2">
        <f>M77*1.06</f>
      </c>
      <c r="S77" s="2">
        <f>J77+L77+R77</f>
      </c>
      <c r="T77" s="2">
        <f>J77+(L77+R77)*1.06</f>
      </c>
      <c r="U77" s="2">
        <f>(R77+L77)*0.06</f>
      </c>
      <c r="V77" s="2">
        <f>T77-U77</f>
      </c>
      <c r="W77" s="1">
        <f>J77</f>
      </c>
      <c r="X77" s="2">
        <f>(R77+L77)*1.06</f>
      </c>
      <c r="Y77" s="2">
        <f>P77</f>
      </c>
      <c r="Z77" s="5">
        <f>200-J77</f>
      </c>
      <c r="AA77" s="2">
        <f>(L77+R77)-Y77-Z77</f>
      </c>
      <c r="AB77" s="2">
        <f>AA77/2</f>
      </c>
      <c r="AC77" s="2">
        <f>AA77/2</f>
      </c>
      <c r="AD77" s="2"/>
    </row>
    <row r="78">
      <c r="A78" s="1">
        <v>76</v>
      </c>
      <c r="B78" s="35" t="str">
        <v>金烨亮</v>
      </c>
      <c r="C78" s="73" t="str">
        <v>TV1N1615272107814162432</v>
      </c>
      <c r="D78" s="35" t="str">
        <v>中国</v>
      </c>
      <c r="E78" s="5" t="str">
        <v>北京</v>
      </c>
      <c r="F78" s="5" t="str">
        <v>美国-EVUS</v>
      </c>
      <c r="G78" s="6" t="str">
        <v>商务</v>
      </c>
      <c r="H78" s="6" t="str">
        <v>已出签</v>
      </c>
      <c r="I78" s="5"/>
      <c r="J78" s="34">
        <v>0</v>
      </c>
      <c r="K78" s="5"/>
      <c r="L78" s="34">
        <v>100</v>
      </c>
      <c r="M78" s="34">
        <v>15</v>
      </c>
      <c r="N78" s="5" t="str">
        <v>快递费</v>
      </c>
      <c r="P78" s="5">
        <v>15</v>
      </c>
      <c r="R78" s="2">
        <f>M78*1.06</f>
      </c>
      <c r="S78" s="2">
        <f>J78+L78+R78</f>
      </c>
      <c r="T78" s="2">
        <f>J78+(L78+R78)*1.06</f>
      </c>
      <c r="U78" s="2">
        <f>(R78+L78)*0.06</f>
      </c>
      <c r="V78" s="2">
        <f>T78-U78</f>
      </c>
      <c r="W78" s="1">
        <f>J78</f>
      </c>
      <c r="X78" s="2">
        <f>(R78+L78)*1.06</f>
      </c>
      <c r="Y78" s="2">
        <f>P78</f>
      </c>
      <c r="Z78" s="5">
        <v>20</v>
      </c>
      <c r="AA78" s="2">
        <f>(L78+R78)-Y78-Z78</f>
      </c>
      <c r="AB78" s="2">
        <f>AA78/2</f>
      </c>
      <c r="AC78" s="2">
        <f>AA78/2</f>
      </c>
      <c r="AD78" s="2"/>
    </row>
    <row r="79">
      <c r="A79" s="1">
        <v>77</v>
      </c>
      <c r="B79" s="35" t="str">
        <v>宋巧霖</v>
      </c>
      <c r="C79" s="73" t="str">
        <v>TV1N1614621476514238464</v>
      </c>
      <c r="D79" s="35" t="str">
        <v>中国</v>
      </c>
      <c r="E79" s="5" t="str">
        <v>北京</v>
      </c>
      <c r="F79" s="5" t="str">
        <v>美国-EVUS</v>
      </c>
      <c r="G79" s="6" t="str">
        <v>商务</v>
      </c>
      <c r="H79" s="6" t="str">
        <v>已出签</v>
      </c>
      <c r="I79" s="5"/>
      <c r="J79" s="34">
        <v>0</v>
      </c>
      <c r="K79" s="5"/>
      <c r="L79" s="34">
        <v>100</v>
      </c>
      <c r="M79" s="34">
        <v>41</v>
      </c>
      <c r="N79" s="5" t="str">
        <v>交通(取护照）26+快递费15</v>
      </c>
      <c r="P79" s="5">
        <v>41</v>
      </c>
      <c r="R79" s="2">
        <f>M79*1.06</f>
      </c>
      <c r="S79" s="2">
        <f>J79+L79+R79</f>
      </c>
      <c r="T79" s="2">
        <f>J79+(L79+R79)*1.06</f>
      </c>
      <c r="U79" s="2">
        <f>(R79+L79)*0.06</f>
      </c>
      <c r="V79" s="2">
        <f>T79-U79</f>
      </c>
      <c r="W79" s="1">
        <f>J79</f>
      </c>
      <c r="X79" s="2">
        <f>(R79+L79)*1.06</f>
      </c>
      <c r="Y79" s="2">
        <f>P79</f>
      </c>
      <c r="Z79" s="5">
        <v>20</v>
      </c>
      <c r="AA79" s="2">
        <f>(L79+R79)-Y79-Z79</f>
      </c>
      <c r="AB79" s="2">
        <f>AA79/2</f>
      </c>
      <c r="AC79" s="2">
        <f>AA79/2</f>
      </c>
      <c r="AD79" s="2"/>
    </row>
    <row r="80">
      <c r="A80" s="1">
        <v>78</v>
      </c>
      <c r="B80" s="35" t="str">
        <v>李嗣振</v>
      </c>
      <c r="C80" s="73" t="str">
        <v>TV1N1616280842577686528</v>
      </c>
      <c r="D80" s="35" t="str">
        <v>中国</v>
      </c>
      <c r="E80" s="5" t="str">
        <v>北京</v>
      </c>
      <c r="F80" s="5" t="str">
        <v>美国-EVUS</v>
      </c>
      <c r="G80" s="6" t="str">
        <v>商务</v>
      </c>
      <c r="H80" s="6" t="str">
        <v>已出签</v>
      </c>
      <c r="I80" s="5"/>
      <c r="J80" s="34">
        <v>0</v>
      </c>
      <c r="K80" s="5"/>
      <c r="L80" s="34">
        <v>100</v>
      </c>
      <c r="M80" s="34">
        <v>15</v>
      </c>
      <c r="N80" s="5" t="str">
        <v>快递费</v>
      </c>
      <c r="P80" s="5">
        <v>15</v>
      </c>
      <c r="R80" s="2">
        <f>M80*1.06</f>
      </c>
      <c r="S80" s="2">
        <f>J80+L80+R80</f>
      </c>
      <c r="T80" s="2">
        <f>J80+(L80+R80)*1.06</f>
      </c>
      <c r="U80" s="2">
        <f>(R80+L80)*0.06</f>
      </c>
      <c r="V80" s="2">
        <f>T80-U80</f>
      </c>
      <c r="W80" s="1">
        <f>J80</f>
      </c>
      <c r="X80" s="2">
        <f>(R80+L80)*1.06</f>
      </c>
      <c r="Y80" s="2">
        <f>P80</f>
      </c>
      <c r="Z80" s="5">
        <v>20</v>
      </c>
      <c r="AA80" s="2">
        <f>(L80+R80)-Y80-Z80</f>
      </c>
      <c r="AB80" s="2">
        <f>AA80/2</f>
      </c>
      <c r="AC80" s="2">
        <f>AA80/2</f>
      </c>
      <c r="AD80" s="2"/>
    </row>
    <row r="81">
      <c r="A81" s="1">
        <v>79</v>
      </c>
      <c r="B81" s="35" t="str">
        <v>蒋淳</v>
      </c>
      <c r="C81" s="73" t="str">
        <v>TV1N1613696777357619200</v>
      </c>
      <c r="D81" s="35" t="str">
        <v>中国</v>
      </c>
      <c r="E81" s="5" t="str">
        <v>北京</v>
      </c>
      <c r="F81" s="5" t="str">
        <v>美国-EVUS</v>
      </c>
      <c r="G81" s="6" t="str">
        <v>商务</v>
      </c>
      <c r="H81" s="6" t="str">
        <v>已出签</v>
      </c>
      <c r="I81" s="5"/>
      <c r="J81" s="34">
        <v>0</v>
      </c>
      <c r="K81" s="5"/>
      <c r="L81" s="34">
        <v>100</v>
      </c>
      <c r="M81" s="34">
        <v>15</v>
      </c>
      <c r="N81" s="5" t="str">
        <v>快递费</v>
      </c>
      <c r="P81" s="5">
        <v>15</v>
      </c>
      <c r="R81" s="2">
        <f>M81*1.06</f>
      </c>
      <c r="S81" s="2">
        <f>J81+L81+R81</f>
      </c>
      <c r="T81" s="2">
        <f>J81+(L81+R81)*1.06</f>
      </c>
      <c r="U81" s="2">
        <f>(R81+L81)*0.06</f>
      </c>
      <c r="V81" s="2">
        <f>T81-U81</f>
      </c>
      <c r="W81" s="1">
        <f>J81</f>
      </c>
      <c r="X81" s="2">
        <f>(R81+L81)*1.06</f>
      </c>
      <c r="Y81" s="2">
        <f>P81</f>
      </c>
      <c r="Z81" s="5">
        <v>20</v>
      </c>
      <c r="AA81" s="2">
        <f>(L81+R81)-Y81-Z81</f>
      </c>
      <c r="AB81" s="2">
        <f>AA81/2</f>
      </c>
      <c r="AC81" s="2">
        <f>AA81/2</f>
      </c>
      <c r="AD81" s="2"/>
    </row>
    <row r="82">
      <c r="A82" s="1">
        <v>80</v>
      </c>
      <c r="B82" s="35" t="str">
        <v>马蕴博</v>
      </c>
      <c r="C82" s="73" t="str">
        <v>TV1N1608648722094563328</v>
      </c>
      <c r="D82" s="35" t="str">
        <v>中国</v>
      </c>
      <c r="E82" s="5" t="str">
        <v>北京</v>
      </c>
      <c r="F82" s="5" t="str">
        <v>美国-EVUS</v>
      </c>
      <c r="G82" s="6" t="str">
        <v>商务</v>
      </c>
      <c r="H82" s="6" t="str">
        <v>已出签</v>
      </c>
      <c r="I82" s="5"/>
      <c r="J82" s="34">
        <v>0</v>
      </c>
      <c r="K82" s="5"/>
      <c r="L82" s="34">
        <v>100</v>
      </c>
      <c r="M82" s="34">
        <v>15</v>
      </c>
      <c r="N82" s="5" t="str">
        <v>快递费</v>
      </c>
      <c r="P82" s="5">
        <v>15</v>
      </c>
      <c r="R82" s="2">
        <f>M82*1.06</f>
      </c>
      <c r="S82" s="2">
        <f>J82+L82+R82</f>
      </c>
      <c r="T82" s="2">
        <f>J82+(L82+R82)*1.06</f>
      </c>
      <c r="U82" s="2">
        <f>(R82+L82)*0.06</f>
      </c>
      <c r="V82" s="2">
        <f>T82-U82</f>
      </c>
      <c r="W82" s="1">
        <f>J82</f>
      </c>
      <c r="X82" s="2">
        <f>(R82+L82)*1.06</f>
      </c>
      <c r="Y82" s="2">
        <f>P82</f>
      </c>
      <c r="Z82" s="5">
        <v>20</v>
      </c>
      <c r="AA82" s="2">
        <f>(L82+R82)-Y82-Z82</f>
      </c>
      <c r="AB82" s="2">
        <f>AA82/2</f>
      </c>
      <c r="AC82" s="2">
        <f>AA82/2</f>
      </c>
      <c r="AD82" s="2"/>
    </row>
    <row r="83">
      <c r="A83" s="1">
        <v>81</v>
      </c>
      <c r="B83" s="35" t="str">
        <v>李雁</v>
      </c>
      <c r="C83" s="73" t="str">
        <v>TV1N1616008223341215744</v>
      </c>
      <c r="D83" s="35" t="str">
        <v>中国</v>
      </c>
      <c r="E83" s="5" t="str">
        <v>北京</v>
      </c>
      <c r="F83" s="5" t="str">
        <v>美国-EVUS</v>
      </c>
      <c r="G83" s="6" t="str">
        <v>商务</v>
      </c>
      <c r="H83" s="6" t="str">
        <v>已出签</v>
      </c>
      <c r="I83" s="5"/>
      <c r="J83" s="34">
        <v>0</v>
      </c>
      <c r="K83" s="5"/>
      <c r="L83" s="34">
        <v>100</v>
      </c>
      <c r="M83" s="34">
        <v>18</v>
      </c>
      <c r="N83" s="5" t="str">
        <v>快递费</v>
      </c>
      <c r="P83" s="5">
        <v>18</v>
      </c>
      <c r="R83" s="2">
        <f>M83*1.06</f>
      </c>
      <c r="S83" s="2">
        <f>J83+L83+R83</f>
      </c>
      <c r="T83" s="2">
        <f>J83+(L83+R83)*1.06</f>
      </c>
      <c r="U83" s="2">
        <f>(R83+L83)*0.06</f>
      </c>
      <c r="V83" s="2">
        <f>T83-U83</f>
      </c>
      <c r="W83" s="1">
        <f>J83</f>
      </c>
      <c r="X83" s="2">
        <f>(R83+L83)*1.06</f>
      </c>
      <c r="Y83" s="2">
        <f>P83</f>
      </c>
      <c r="Z83" s="5">
        <v>20</v>
      </c>
      <c r="AA83" s="2">
        <f>(L83+R83)-Y83-Z83</f>
      </c>
      <c r="AB83" s="2">
        <f>AA83/2</f>
      </c>
      <c r="AC83" s="2">
        <f>AA83/2</f>
      </c>
      <c r="AD83" s="2"/>
    </row>
    <row r="84">
      <c r="A84" s="1">
        <v>82</v>
      </c>
      <c r="B84" s="35" t="str">
        <v>严泽钰</v>
      </c>
      <c r="C84" s="73" t="str">
        <v>TV1N1612050586890940416</v>
      </c>
      <c r="D84" s="35" t="str">
        <v>中国</v>
      </c>
      <c r="E84" s="5" t="str">
        <v>北京</v>
      </c>
      <c r="F84" s="5" t="str">
        <v>美国-EVUS</v>
      </c>
      <c r="G84" s="6" t="str">
        <v>商务</v>
      </c>
      <c r="H84" s="6" t="str">
        <v>已出签</v>
      </c>
      <c r="I84" s="5"/>
      <c r="J84" s="34">
        <v>0</v>
      </c>
      <c r="K84" s="5"/>
      <c r="L84" s="34">
        <v>100</v>
      </c>
      <c r="M84" s="34">
        <v>18</v>
      </c>
      <c r="N84" s="5" t="str">
        <v>快递费</v>
      </c>
      <c r="P84" s="5">
        <v>18</v>
      </c>
      <c r="R84" s="2">
        <f>M84*1.06</f>
      </c>
      <c r="S84" s="2">
        <f>J84+L84+R84</f>
      </c>
      <c r="T84" s="2">
        <f>J84+(L84+R84)*1.06</f>
      </c>
      <c r="U84" s="2">
        <f>(R84+L84)*0.06</f>
      </c>
      <c r="V84" s="2">
        <f>T84-U84</f>
      </c>
      <c r="W84" s="1">
        <f>J84</f>
      </c>
      <c r="X84" s="2">
        <f>(R84+L84)*1.06</f>
      </c>
      <c r="Y84" s="2">
        <f>P84</f>
      </c>
      <c r="Z84" s="5">
        <v>20</v>
      </c>
      <c r="AA84" s="2">
        <f>(L84+R84)-Y84-Z84</f>
      </c>
      <c r="AB84" s="2">
        <f>AA84/2</f>
      </c>
      <c r="AC84" s="2">
        <f>AA84/2</f>
      </c>
      <c r="AD84" s="2"/>
    </row>
    <row r="85">
      <c r="A85" s="1">
        <v>83</v>
      </c>
      <c r="B85" s="35" t="str">
        <v>韩羽霄</v>
      </c>
      <c r="C85" s="73" t="str">
        <v>TV1N1614903789773078528</v>
      </c>
      <c r="D85" s="35" t="str">
        <v>中国</v>
      </c>
      <c r="E85" s="5" t="str">
        <v>北京</v>
      </c>
      <c r="F85" s="5" t="str">
        <v>美国-EVUS</v>
      </c>
      <c r="G85" s="6" t="str">
        <v>商务</v>
      </c>
      <c r="H85" s="6" t="str">
        <v>已出签</v>
      </c>
      <c r="I85" s="5"/>
      <c r="J85" s="34">
        <v>0</v>
      </c>
      <c r="K85" s="5"/>
      <c r="L85" s="34">
        <v>100</v>
      </c>
      <c r="M85" s="34">
        <v>18</v>
      </c>
      <c r="N85" s="5" t="str">
        <v>快递费</v>
      </c>
      <c r="P85" s="5">
        <v>18</v>
      </c>
      <c r="R85" s="2">
        <f>M85*1.06</f>
      </c>
      <c r="S85" s="2">
        <f>J85+L85+R85</f>
      </c>
      <c r="T85" s="2">
        <f>J85+(L85+R85)*1.06</f>
      </c>
      <c r="U85" s="2">
        <f>(R85+L85)*0.06</f>
      </c>
      <c r="V85" s="2">
        <f>T85-U85</f>
      </c>
      <c r="W85" s="1">
        <f>J85</f>
      </c>
      <c r="X85" s="2">
        <f>(R85+L85)*1.06</f>
      </c>
      <c r="Y85" s="2">
        <f>P85</f>
      </c>
      <c r="Z85" s="5">
        <v>20</v>
      </c>
      <c r="AA85" s="2">
        <f>(L85+R85)-Y85-Z85</f>
      </c>
      <c r="AB85" s="2">
        <f>AA85/2</f>
      </c>
      <c r="AC85" s="2">
        <f>AA85/2</f>
      </c>
      <c r="AD85" s="2"/>
    </row>
    <row r="86">
      <c r="A86" s="1">
        <v>84</v>
      </c>
      <c r="B86" s="35" t="str">
        <v>陈宏</v>
      </c>
      <c r="C86" s="73" t="str">
        <v>TV1N1625016628819017728</v>
      </c>
      <c r="D86" s="35" t="str">
        <v>中国</v>
      </c>
      <c r="E86" s="5" t="str">
        <v>北京</v>
      </c>
      <c r="F86" s="5" t="str">
        <v>美国-EVUS</v>
      </c>
      <c r="G86" s="6" t="str">
        <v>商务</v>
      </c>
      <c r="H86" s="6" t="str">
        <v>已出签</v>
      </c>
      <c r="I86" s="5"/>
      <c r="J86" s="34">
        <v>0</v>
      </c>
      <c r="K86" s="5"/>
      <c r="L86" s="34">
        <v>100</v>
      </c>
      <c r="M86" s="34">
        <v>15</v>
      </c>
      <c r="N86" s="5" t="str">
        <v>快递费</v>
      </c>
      <c r="P86" s="5">
        <v>15</v>
      </c>
      <c r="R86" s="2">
        <f>M86*1.06</f>
      </c>
      <c r="S86" s="2">
        <f>J86+L86+R86</f>
      </c>
      <c r="T86" s="2">
        <f>J86+(L86+R86)*1.06</f>
      </c>
      <c r="U86" s="2">
        <f>(R86+L86)*0.06</f>
      </c>
      <c r="V86" s="2">
        <f>T86-U86</f>
      </c>
      <c r="W86" s="1">
        <f>J86</f>
      </c>
      <c r="X86" s="2">
        <f>(R86+L86)*1.06</f>
      </c>
      <c r="Y86" s="2">
        <f>P86</f>
      </c>
      <c r="Z86" s="5">
        <v>20</v>
      </c>
      <c r="AA86" s="2">
        <f>(L86+R86)-Y86-Z86</f>
      </c>
      <c r="AB86" s="2">
        <f>AA86/2</f>
      </c>
      <c r="AC86" s="2">
        <f>AA86/2</f>
      </c>
      <c r="AD86" s="2"/>
    </row>
    <row r="87">
      <c r="A87" s="1">
        <v>85</v>
      </c>
      <c r="B87" s="35" t="str">
        <v>邵佳怡</v>
      </c>
      <c r="C87" s="73" t="str">
        <v>TV1N1614877692410834944</v>
      </c>
      <c r="D87" s="35" t="str">
        <v>中国</v>
      </c>
      <c r="E87" s="5" t="str">
        <v>北京</v>
      </c>
      <c r="F87" s="5" t="str">
        <v>美国-EVUS</v>
      </c>
      <c r="G87" s="6" t="str">
        <v>商务</v>
      </c>
      <c r="H87" s="6" t="str">
        <v>已出签</v>
      </c>
      <c r="I87" s="5"/>
      <c r="J87" s="34">
        <v>0</v>
      </c>
      <c r="K87" s="5"/>
      <c r="L87" s="34">
        <v>100</v>
      </c>
      <c r="M87" s="34">
        <v>18</v>
      </c>
      <c r="N87" s="5" t="str">
        <v>快递费</v>
      </c>
      <c r="P87" s="5">
        <v>18</v>
      </c>
      <c r="R87" s="2">
        <f>M87*1.06</f>
      </c>
      <c r="S87" s="2">
        <f>J87+L87+R87</f>
      </c>
      <c r="T87" s="2">
        <f>J87+(L87+R87)*1.06</f>
      </c>
      <c r="U87" s="2">
        <f>(R87+L87)*0.06</f>
      </c>
      <c r="V87" s="2">
        <f>T87-U87</f>
      </c>
      <c r="W87" s="1">
        <f>J87</f>
      </c>
      <c r="X87" s="2">
        <f>(R87+L87)*1.06</f>
      </c>
      <c r="Y87" s="2">
        <f>P87</f>
      </c>
      <c r="Z87" s="5">
        <v>20</v>
      </c>
      <c r="AA87" s="2">
        <f>(L87+R87)-Y87-Z87</f>
      </c>
      <c r="AB87" s="2">
        <f>AA87/2</f>
      </c>
      <c r="AC87" s="2">
        <f>AA87/2</f>
      </c>
      <c r="AD87" s="2"/>
    </row>
    <row r="88">
      <c r="A88" s="1">
        <v>86</v>
      </c>
      <c r="B88" s="35" t="str">
        <v>王明军</v>
      </c>
      <c r="C88" s="73" t="str">
        <v>TV1N1613189788932313088</v>
      </c>
      <c r="D88" s="35" t="str">
        <v>中国</v>
      </c>
      <c r="E88" s="5" t="str">
        <v>北京</v>
      </c>
      <c r="F88" s="5" t="str">
        <v>美国-EVUS</v>
      </c>
      <c r="G88" s="6" t="str">
        <v>商务</v>
      </c>
      <c r="H88" s="6" t="str">
        <v>已出签</v>
      </c>
      <c r="I88" s="5"/>
      <c r="J88" s="34">
        <v>0</v>
      </c>
      <c r="K88" s="5"/>
      <c r="L88" s="34">
        <v>100</v>
      </c>
      <c r="M88" s="34">
        <v>15</v>
      </c>
      <c r="N88" s="5" t="str">
        <v>快递费</v>
      </c>
      <c r="P88" s="5">
        <v>15</v>
      </c>
      <c r="R88" s="2">
        <f>M88*1.06</f>
      </c>
      <c r="S88" s="2">
        <f>J88+L88+R88</f>
      </c>
      <c r="T88" s="2">
        <f>J88+(L88+R88)*1.06</f>
      </c>
      <c r="U88" s="2">
        <f>(R88+L88)*0.06</f>
      </c>
      <c r="V88" s="2">
        <f>T88-U88</f>
      </c>
      <c r="W88" s="1">
        <f>J88</f>
      </c>
      <c r="X88" s="2">
        <f>(R88+L88)*1.06</f>
      </c>
      <c r="Y88" s="2">
        <f>P88</f>
      </c>
      <c r="Z88" s="5">
        <v>20</v>
      </c>
      <c r="AA88" s="2">
        <f>(L88+R88)-Y88-Z88</f>
      </c>
      <c r="AB88" s="2">
        <f>AA88/2</f>
      </c>
      <c r="AC88" s="2">
        <f>AA88/2</f>
      </c>
      <c r="AD88" s="2"/>
    </row>
    <row r="89">
      <c r="A89" s="1">
        <v>87</v>
      </c>
      <c r="B89" s="35" t="str">
        <v>黄昊</v>
      </c>
      <c r="C89" s="73" t="str">
        <v>TV1N1619318793695961088</v>
      </c>
      <c r="D89" s="35" t="str">
        <v>中国</v>
      </c>
      <c r="E89" s="5" t="str">
        <v>北京</v>
      </c>
      <c r="F89" s="5" t="str">
        <v>美国-EVUS</v>
      </c>
      <c r="G89" s="6" t="str">
        <v>商务</v>
      </c>
      <c r="H89" s="6" t="str">
        <v>已出签</v>
      </c>
      <c r="I89" s="5"/>
      <c r="J89" s="34">
        <v>0</v>
      </c>
      <c r="K89" s="5"/>
      <c r="L89" s="34">
        <v>100</v>
      </c>
      <c r="M89" s="34">
        <v>18</v>
      </c>
      <c r="N89" s="5" t="str">
        <v>快递费</v>
      </c>
      <c r="P89" s="5">
        <v>18</v>
      </c>
      <c r="R89" s="2">
        <f>M89*1.06</f>
      </c>
      <c r="S89" s="2">
        <f>J89+L89+R89</f>
      </c>
      <c r="T89" s="2">
        <f>J89+(L89+R89)*1.06</f>
      </c>
      <c r="U89" s="2">
        <f>(R89+L89)*0.06</f>
      </c>
      <c r="V89" s="2">
        <f>T89-U89</f>
      </c>
      <c r="W89" s="1">
        <f>J89</f>
      </c>
      <c r="X89" s="2">
        <f>(R89+L89)*1.06</f>
      </c>
      <c r="Y89" s="2">
        <f>P89</f>
      </c>
      <c r="Z89" s="5">
        <v>20</v>
      </c>
      <c r="AA89" s="2">
        <f>(L89+R89)-Y89-Z89</f>
      </c>
      <c r="AB89" s="2">
        <f>AA89/2</f>
      </c>
      <c r="AC89" s="2">
        <f>AA89/2</f>
      </c>
      <c r="AD89" s="2"/>
    </row>
    <row r="90">
      <c r="A90" s="1">
        <v>88</v>
      </c>
      <c r="B90" s="35" t="str">
        <v>马博涵</v>
      </c>
      <c r="C90" s="73" t="str">
        <v>TV1N1614099260206690304</v>
      </c>
      <c r="D90" s="35" t="str">
        <v>中国</v>
      </c>
      <c r="E90" s="5" t="str">
        <v>北京</v>
      </c>
      <c r="F90" s="5" t="str">
        <v>美国-EVUS</v>
      </c>
      <c r="G90" s="6" t="str">
        <v>商务</v>
      </c>
      <c r="H90" s="6" t="str">
        <v>已出签</v>
      </c>
      <c r="I90" s="5"/>
      <c r="J90" s="34">
        <v>0</v>
      </c>
      <c r="K90" s="5"/>
      <c r="L90" s="34">
        <v>100</v>
      </c>
      <c r="M90" s="34">
        <v>18</v>
      </c>
      <c r="N90" s="5" t="str">
        <v>快递费</v>
      </c>
      <c r="P90" s="5">
        <v>18</v>
      </c>
      <c r="R90" s="2">
        <f>M90*1.06</f>
      </c>
      <c r="S90" s="2">
        <f>J90+L90+R90</f>
      </c>
      <c r="T90" s="2">
        <f>J90+(L90+R90)*1.06</f>
      </c>
      <c r="U90" s="2">
        <f>(R90+L90)*0.06</f>
      </c>
      <c r="V90" s="2">
        <f>T90-U90</f>
      </c>
      <c r="W90" s="1">
        <f>J90</f>
      </c>
      <c r="X90" s="2">
        <f>(R90+L90)*1.06</f>
      </c>
      <c r="Y90" s="2">
        <f>P90</f>
      </c>
      <c r="Z90" s="5">
        <v>20</v>
      </c>
      <c r="AA90" s="2">
        <f>(L90+R90)-Y90-Z90</f>
      </c>
      <c r="AB90" s="2">
        <f>AA90/2</f>
      </c>
      <c r="AC90" s="2">
        <f>AA90/2</f>
      </c>
      <c r="AD90" s="2"/>
    </row>
    <row r="91">
      <c r="A91" s="1">
        <v>89</v>
      </c>
      <c r="B91" s="35" t="str">
        <v>潘星宇</v>
      </c>
      <c r="C91" s="73" t="str">
        <v>TV1N1613897181131415552</v>
      </c>
      <c r="D91" s="35" t="str">
        <v>中国</v>
      </c>
      <c r="E91" s="5" t="str">
        <v>北京</v>
      </c>
      <c r="F91" s="5" t="str">
        <v>美国-EVUS</v>
      </c>
      <c r="G91" s="6" t="str">
        <v>商务</v>
      </c>
      <c r="H91" s="6" t="str">
        <v>已出签</v>
      </c>
      <c r="I91" s="5"/>
      <c r="J91" s="34">
        <v>0</v>
      </c>
      <c r="K91" s="5"/>
      <c r="L91" s="34">
        <v>100</v>
      </c>
      <c r="M91" s="34">
        <v>15</v>
      </c>
      <c r="N91" s="5" t="str">
        <v>快递费</v>
      </c>
      <c r="P91" s="5">
        <v>15</v>
      </c>
      <c r="R91" s="2">
        <f>M91*1.06</f>
      </c>
      <c r="S91" s="2">
        <f>J91+L91+R91</f>
      </c>
      <c r="T91" s="2">
        <f>J91+(L91+R91)*1.06</f>
      </c>
      <c r="U91" s="2">
        <f>(R91+L91)*0.06</f>
      </c>
      <c r="V91" s="2">
        <f>T91-U91</f>
      </c>
      <c r="W91" s="1">
        <f>J91</f>
      </c>
      <c r="X91" s="2">
        <f>(R91+L91)*1.06</f>
      </c>
      <c r="Y91" s="2">
        <f>P91</f>
      </c>
      <c r="Z91" s="5">
        <v>20</v>
      </c>
      <c r="AA91" s="2">
        <f>(L91+R91)-Y91-Z91</f>
      </c>
      <c r="AB91" s="2">
        <f>AA91/2</f>
      </c>
      <c r="AC91" s="2">
        <f>AA91/2</f>
      </c>
      <c r="AD91" s="2"/>
    </row>
    <row r="92">
      <c r="A92" s="1">
        <v>90</v>
      </c>
      <c r="B92" s="35" t="str">
        <v>吕云鹏</v>
      </c>
      <c r="C92" s="74" t="str">
        <v>TV1N1614575379737481216</v>
      </c>
      <c r="D92" s="35" t="str">
        <v>中国</v>
      </c>
      <c r="E92" s="5" t="str">
        <v>北京</v>
      </c>
      <c r="F92" s="5" t="str">
        <v>美国-EVUS</v>
      </c>
      <c r="G92" s="6" t="str">
        <v>商务</v>
      </c>
      <c r="H92" s="6" t="str">
        <v>已出签</v>
      </c>
      <c r="I92" s="5"/>
      <c r="J92" s="34">
        <v>0</v>
      </c>
      <c r="K92" s="5"/>
      <c r="L92" s="34">
        <v>100</v>
      </c>
      <c r="M92" s="34">
        <v>15</v>
      </c>
      <c r="N92" s="5" t="str">
        <v>快递费</v>
      </c>
      <c r="P92" s="5">
        <v>15</v>
      </c>
      <c r="R92" s="2">
        <f>M92*1.06</f>
      </c>
      <c r="S92" s="2">
        <f>J92+L92+R92</f>
      </c>
      <c r="T92" s="2">
        <f>J92+(L92+R92)*1.06</f>
      </c>
      <c r="U92" s="2">
        <f>(R92+L92)*0.06</f>
      </c>
      <c r="V92" s="2">
        <f>T92-U92</f>
      </c>
      <c r="W92" s="1">
        <f>J92</f>
      </c>
      <c r="X92" s="2">
        <f>(R92+L92)*1.06</f>
      </c>
      <c r="Y92" s="2">
        <f>P92</f>
      </c>
      <c r="Z92" s="5">
        <v>20</v>
      </c>
      <c r="AA92" s="2">
        <f>(L92+R92)-Y92-Z92</f>
      </c>
      <c r="AB92" s="2">
        <f>AA92/2</f>
      </c>
      <c r="AC92" s="2">
        <f>AA92/2</f>
      </c>
      <c r="AD92" s="2"/>
    </row>
    <row r="93">
      <c r="A93" s="1">
        <v>91</v>
      </c>
      <c r="B93" s="35" t="str">
        <v>李慧蛟</v>
      </c>
      <c r="C93" s="73" t="str">
        <v>TV1N1619968817559781376</v>
      </c>
      <c r="D93" s="35" t="str">
        <v>中国</v>
      </c>
      <c r="E93" s="5" t="str">
        <v>北京</v>
      </c>
      <c r="F93" s="5" t="str">
        <v>美国-EVUS</v>
      </c>
      <c r="G93" s="6" t="str">
        <v>商务</v>
      </c>
      <c r="H93" s="6" t="str">
        <v>已出签</v>
      </c>
      <c r="I93" s="5"/>
      <c r="J93" s="34">
        <v>0</v>
      </c>
      <c r="K93" s="5"/>
      <c r="L93" s="34">
        <v>100</v>
      </c>
      <c r="M93" s="34">
        <v>15</v>
      </c>
      <c r="N93" s="5" t="str">
        <v>快递费</v>
      </c>
      <c r="P93" s="5">
        <v>15</v>
      </c>
      <c r="R93" s="2">
        <f>M93*1.06</f>
      </c>
      <c r="S93" s="2">
        <f>J93+L93+R93</f>
      </c>
      <c r="T93" s="2">
        <f>J93+(L93+R93)*1.06</f>
      </c>
      <c r="U93" s="2">
        <f>(R93+L93)*0.06</f>
      </c>
      <c r="V93" s="2">
        <f>T93-U93</f>
      </c>
      <c r="W93" s="1">
        <f>J93</f>
      </c>
      <c r="X93" s="2">
        <f>(R93+L93)*1.06</f>
      </c>
      <c r="Y93" s="2">
        <f>P93</f>
      </c>
      <c r="Z93" s="5">
        <v>20</v>
      </c>
      <c r="AA93" s="2">
        <f>(L93+R93)-Y93-Z93</f>
      </c>
      <c r="AB93" s="2">
        <f>AA93/2</f>
      </c>
      <c r="AC93" s="2">
        <f>AA93/2</f>
      </c>
      <c r="AD93" s="2"/>
    </row>
    <row r="94">
      <c r="A94" s="1">
        <v>92</v>
      </c>
      <c r="B94" s="35" t="str">
        <v>万海文</v>
      </c>
      <c r="C94" s="73" t="str">
        <v>TV1N1622835950551605248</v>
      </c>
      <c r="D94" s="35" t="str">
        <v>中国</v>
      </c>
      <c r="E94" s="5" t="str">
        <v>北京</v>
      </c>
      <c r="F94" s="5" t="str">
        <v>美国-EVUS</v>
      </c>
      <c r="G94" s="6" t="str">
        <v>商务</v>
      </c>
      <c r="H94" s="6" t="str">
        <v>已出签</v>
      </c>
      <c r="I94" s="5"/>
      <c r="J94" s="34">
        <v>0</v>
      </c>
      <c r="K94" s="5"/>
      <c r="L94" s="34">
        <v>100</v>
      </c>
      <c r="M94" s="34">
        <v>15</v>
      </c>
      <c r="N94" s="5" t="str">
        <v>快递费</v>
      </c>
      <c r="P94" s="5">
        <v>15</v>
      </c>
      <c r="R94" s="2">
        <f>M94*1.06</f>
      </c>
      <c r="S94" s="2">
        <f>J94+L94+R94</f>
      </c>
      <c r="T94" s="2">
        <f>J94+(L94+R94)*1.06</f>
      </c>
      <c r="U94" s="2">
        <f>(R94+L94)*0.06</f>
      </c>
      <c r="V94" s="2">
        <f>T94-U94</f>
      </c>
      <c r="W94" s="1">
        <f>J94</f>
      </c>
      <c r="X94" s="2">
        <f>(R94+L94)*1.06</f>
      </c>
      <c r="Y94" s="2">
        <f>P94</f>
      </c>
      <c r="Z94" s="5">
        <v>20</v>
      </c>
      <c r="AA94" s="2">
        <f>(L94+R94)-Y94-Z94</f>
      </c>
      <c r="AB94" s="2">
        <f>AA94/2</f>
      </c>
      <c r="AC94" s="2">
        <f>AA94/2</f>
      </c>
      <c r="AD94" s="2"/>
    </row>
    <row customHeight="true" ht="19" r="95">
      <c r="A95" s="1">
        <v>93</v>
      </c>
      <c r="B95" s="35" t="str">
        <v>古学斌</v>
      </c>
      <c r="C95" s="73" t="str">
        <v>TV1N1607961238947659776</v>
      </c>
      <c r="D95" s="35" t="str">
        <v>中国</v>
      </c>
      <c r="E95" s="5" t="str">
        <v>北京</v>
      </c>
      <c r="F95" s="5" t="str">
        <v>美国-EVUS</v>
      </c>
      <c r="G95" s="6" t="str">
        <v>商务</v>
      </c>
      <c r="H95" s="6" t="str">
        <v>已出签</v>
      </c>
      <c r="I95" s="5"/>
      <c r="J95" s="34">
        <v>0</v>
      </c>
      <c r="K95" s="5"/>
      <c r="L95" s="34">
        <v>100</v>
      </c>
      <c r="M95" s="34">
        <v>45</v>
      </c>
      <c r="N95" s="5" t="str">
        <v>交通27+快递费18</v>
      </c>
      <c r="P95" s="5">
        <v>45</v>
      </c>
      <c r="R95" s="2">
        <f>M95*1.06</f>
      </c>
      <c r="S95" s="2">
        <f>J95+L95+R95</f>
      </c>
      <c r="T95" s="2">
        <f>J95+(L95+R95)*1.06</f>
      </c>
      <c r="U95" s="2">
        <f>(R95+L95)*0.06</f>
      </c>
      <c r="V95" s="2">
        <f>T95-U95</f>
      </c>
      <c r="W95" s="1">
        <f>J95</f>
      </c>
      <c r="X95" s="2">
        <f>(R95+L95)*1.06</f>
      </c>
      <c r="Y95" s="2">
        <f>P95</f>
      </c>
      <c r="Z95" s="5">
        <v>20</v>
      </c>
      <c r="AA95" s="2">
        <f>(L95+R95)-Y95-Z95</f>
      </c>
      <c r="AB95" s="2">
        <f>AA95/2</f>
      </c>
      <c r="AC95" s="2">
        <f>AA95/2</f>
      </c>
      <c r="AD95" s="2"/>
    </row>
    <row r="96">
      <c r="A96" s="1">
        <v>94</v>
      </c>
      <c r="B96" s="35" t="str">
        <v>王映理</v>
      </c>
      <c r="C96" s="73" t="str">
        <v>TV1N1619265746403799040</v>
      </c>
      <c r="D96" s="35" t="str">
        <v>中国</v>
      </c>
      <c r="E96" s="5" t="str">
        <v>北京</v>
      </c>
      <c r="F96" s="5" t="str">
        <v>美国-EVUS</v>
      </c>
      <c r="G96" s="6" t="str">
        <v>商务</v>
      </c>
      <c r="H96" s="6" t="str">
        <v>已出签</v>
      </c>
      <c r="I96" s="5"/>
      <c r="J96" s="34">
        <v>0</v>
      </c>
      <c r="K96" s="5"/>
      <c r="L96" s="34">
        <v>100</v>
      </c>
      <c r="M96" s="34">
        <v>18</v>
      </c>
      <c r="N96" s="5" t="str">
        <v>快递费</v>
      </c>
      <c r="P96" s="5">
        <v>18</v>
      </c>
      <c r="R96" s="2">
        <f>M96*1.06</f>
      </c>
      <c r="S96" s="2">
        <f>J96+L96+R96</f>
      </c>
      <c r="T96" s="2">
        <f>J96+(L96+R96)*1.06</f>
      </c>
      <c r="U96" s="2">
        <f>(R96+L96)*0.06</f>
      </c>
      <c r="V96" s="2">
        <f>T96-U96</f>
      </c>
      <c r="W96" s="1">
        <f>J96</f>
      </c>
      <c r="X96" s="2">
        <f>(R96+L96)*1.06</f>
      </c>
      <c r="Y96" s="2">
        <f>P96</f>
      </c>
      <c r="Z96" s="5">
        <v>20</v>
      </c>
      <c r="AA96" s="2">
        <f>(L96+R96)-Y96-Z96</f>
      </c>
      <c r="AB96" s="2">
        <f>AA96/2</f>
      </c>
      <c r="AC96" s="2">
        <f>AA96/2</f>
      </c>
      <c r="AD96" s="2"/>
    </row>
    <row r="97">
      <c r="A97" s="1">
        <v>95</v>
      </c>
      <c r="B97" s="35" t="str">
        <v>刘星</v>
      </c>
      <c r="C97" s="73" t="str">
        <v>TV1N1619182119661879296</v>
      </c>
      <c r="D97" s="35" t="str">
        <v>中国</v>
      </c>
      <c r="E97" s="5" t="str">
        <v>北京</v>
      </c>
      <c r="F97" s="5" t="str">
        <v>美国-EVUS</v>
      </c>
      <c r="G97" s="6" t="str">
        <v>商务</v>
      </c>
      <c r="H97" s="6" t="str">
        <v>已出签</v>
      </c>
      <c r="I97" s="5"/>
      <c r="J97" s="34">
        <v>0</v>
      </c>
      <c r="K97" s="5"/>
      <c r="L97" s="34">
        <v>100</v>
      </c>
      <c r="M97" s="34">
        <v>15</v>
      </c>
      <c r="N97" s="5" t="str">
        <v>快递费</v>
      </c>
      <c r="P97" s="5">
        <v>15</v>
      </c>
      <c r="R97" s="2">
        <f>M97*1.06</f>
      </c>
      <c r="S97" s="2">
        <f>J97+L97+R97</f>
      </c>
      <c r="T97" s="2">
        <f>J97+(L97+R97)*1.06</f>
      </c>
      <c r="U97" s="2">
        <f>(R97+L97)*0.06</f>
      </c>
      <c r="V97" s="2">
        <f>T97-U97</f>
      </c>
      <c r="W97" s="1">
        <f>J97</f>
      </c>
      <c r="X97" s="2">
        <f>(R97+L97)*1.06</f>
      </c>
      <c r="Y97" s="2">
        <f>P97</f>
      </c>
      <c r="Z97" s="5">
        <v>20</v>
      </c>
      <c r="AA97" s="2">
        <f>(L97+R97)-Y97-Z97</f>
      </c>
      <c r="AB97" s="2">
        <f>AA97/2</f>
      </c>
      <c r="AC97" s="2">
        <f>AA97/2</f>
      </c>
      <c r="AD97" s="2"/>
    </row>
    <row r="98">
      <c r="A98" s="1">
        <v>96</v>
      </c>
      <c r="B98" s="35" t="str">
        <v>石涛</v>
      </c>
      <c r="C98" s="73" t="str">
        <v>TV1N1619241598772379648</v>
      </c>
      <c r="D98" s="35" t="str">
        <v>中国</v>
      </c>
      <c r="E98" s="5" t="str">
        <v>北京</v>
      </c>
      <c r="F98" s="5" t="str">
        <v>美国-EVUS</v>
      </c>
      <c r="G98" s="6" t="str">
        <v>商务</v>
      </c>
      <c r="H98" s="6" t="str">
        <v>已出签</v>
      </c>
      <c r="I98" s="5"/>
      <c r="J98" s="34">
        <v>0</v>
      </c>
      <c r="K98" s="5"/>
      <c r="L98" s="34">
        <v>100</v>
      </c>
      <c r="M98" s="34">
        <v>15</v>
      </c>
      <c r="N98" s="5" t="str">
        <v>快递费</v>
      </c>
      <c r="P98" s="5">
        <v>15</v>
      </c>
      <c r="R98" s="2">
        <f>M98*1.06</f>
      </c>
      <c r="S98" s="2">
        <f>J98+L98+R98</f>
      </c>
      <c r="T98" s="2">
        <f>J98+(L98+R98)*1.06</f>
      </c>
      <c r="U98" s="2">
        <f>(R98+L98)*0.06</f>
      </c>
      <c r="V98" s="2">
        <f>T98-U98</f>
      </c>
      <c r="W98" s="1">
        <f>J98</f>
      </c>
      <c r="X98" s="2">
        <f>(R98+L98)*1.06</f>
      </c>
      <c r="Y98" s="2">
        <f>P98</f>
      </c>
      <c r="Z98" s="5">
        <v>20</v>
      </c>
      <c r="AA98" s="2">
        <f>(L98+R98)-Y98-Z98</f>
      </c>
      <c r="AB98" s="2">
        <f>AA98/2</f>
      </c>
      <c r="AC98" s="2">
        <f>AA98/2</f>
      </c>
      <c r="AD98" s="2"/>
    </row>
    <row r="99">
      <c r="A99" s="1">
        <v>97</v>
      </c>
      <c r="B99" s="35" t="str">
        <v>郭思滢</v>
      </c>
      <c r="C99" s="73" t="str">
        <v>TV1N1606117518883291136</v>
      </c>
      <c r="D99" s="35" t="str">
        <v>中国</v>
      </c>
      <c r="E99" s="5" t="str">
        <v>北京</v>
      </c>
      <c r="F99" s="5" t="str">
        <v>美国-EVUS</v>
      </c>
      <c r="G99" s="6" t="str">
        <v>商务</v>
      </c>
      <c r="H99" s="6" t="str">
        <v>已出签</v>
      </c>
      <c r="I99" s="5"/>
      <c r="J99" s="34">
        <v>0</v>
      </c>
      <c r="K99" s="5"/>
      <c r="L99" s="34">
        <v>100</v>
      </c>
      <c r="M99" s="34">
        <v>15</v>
      </c>
      <c r="N99" s="5" t="str">
        <v>快递费</v>
      </c>
      <c r="P99" s="5">
        <v>15</v>
      </c>
      <c r="R99" s="2">
        <f>M99*1.06</f>
      </c>
      <c r="S99" s="2">
        <f>J99+L99+R99</f>
      </c>
      <c r="T99" s="2">
        <f>J99+(L99+R99)*1.06</f>
      </c>
      <c r="U99" s="2">
        <f>(R99+L99)*0.06</f>
      </c>
      <c r="V99" s="2">
        <f>T99-U99</f>
      </c>
      <c r="W99" s="1">
        <f>J99</f>
      </c>
      <c r="X99" s="2">
        <f>(R99+L99)*1.06</f>
      </c>
      <c r="Y99" s="2">
        <f>P99</f>
      </c>
      <c r="Z99" s="5">
        <v>20</v>
      </c>
      <c r="AA99" s="2">
        <f>(L99+R99)-Y99-Z99</f>
      </c>
      <c r="AB99" s="2">
        <f>AA99/2</f>
      </c>
      <c r="AC99" s="2">
        <f>AA99/2</f>
      </c>
      <c r="AD99" s="2"/>
    </row>
    <row r="100">
      <c r="A100" s="1">
        <v>98</v>
      </c>
      <c r="B100" s="35" t="str">
        <v>刘晓卉</v>
      </c>
      <c r="C100" s="73" t="str">
        <v>TV1N1616429820157931520</v>
      </c>
      <c r="D100" s="35" t="str">
        <v>中国</v>
      </c>
      <c r="E100" s="5" t="str">
        <v>北京</v>
      </c>
      <c r="F100" s="5" t="str">
        <v>美国-EVUS</v>
      </c>
      <c r="G100" s="6" t="str">
        <v>商务</v>
      </c>
      <c r="H100" s="6" t="str">
        <v>已出签</v>
      </c>
      <c r="I100" s="5"/>
      <c r="J100" s="34">
        <v>0</v>
      </c>
      <c r="K100" s="5"/>
      <c r="L100" s="34">
        <v>100</v>
      </c>
      <c r="M100" s="34">
        <v>15</v>
      </c>
      <c r="N100" s="5" t="str">
        <v>快递费</v>
      </c>
      <c r="P100" s="5">
        <v>15</v>
      </c>
      <c r="R100" s="2">
        <f>M100*1.06</f>
      </c>
      <c r="S100" s="2">
        <f>J100+L100+R100</f>
      </c>
      <c r="T100" s="2">
        <f>J100+(L100+R100)*1.06</f>
      </c>
      <c r="U100" s="2">
        <f>(R100+L100)*0.06</f>
      </c>
      <c r="V100" s="2">
        <f>T100-U100</f>
      </c>
      <c r="W100" s="1">
        <f>J100</f>
      </c>
      <c r="X100" s="2">
        <f>(R100+L100)*1.06</f>
      </c>
      <c r="Y100" s="2">
        <f>P100</f>
      </c>
      <c r="Z100" s="5">
        <v>20</v>
      </c>
      <c r="AA100" s="2">
        <f>(L100+R100)-Y100-Z100</f>
      </c>
      <c r="AB100" s="2">
        <f>AA100/2</f>
      </c>
      <c r="AC100" s="2">
        <f>AA100/2</f>
      </c>
      <c r="AD100" s="2"/>
    </row>
    <row r="101">
      <c r="A101" s="1">
        <v>99</v>
      </c>
      <c r="B101" s="35" t="str">
        <v>潘延朋</v>
      </c>
      <c r="C101" s="73" t="str">
        <v>TV1N1614905248476295168</v>
      </c>
      <c r="D101" s="35" t="str">
        <v>中国</v>
      </c>
      <c r="E101" s="5" t="str">
        <v>北京</v>
      </c>
      <c r="F101" s="5" t="str">
        <v>美国-EVUS</v>
      </c>
      <c r="G101" s="6" t="str">
        <v>商务</v>
      </c>
      <c r="H101" s="6" t="str">
        <v>已出签</v>
      </c>
      <c r="I101" s="5"/>
      <c r="J101" s="34">
        <v>0</v>
      </c>
      <c r="K101" s="5"/>
      <c r="L101" s="34">
        <v>100</v>
      </c>
      <c r="M101" s="34">
        <v>15</v>
      </c>
      <c r="N101" s="5" t="str">
        <v>快递费</v>
      </c>
      <c r="P101" s="5">
        <v>15</v>
      </c>
      <c r="R101" s="2">
        <f>M101*1.06</f>
      </c>
      <c r="S101" s="2">
        <f>J101+L101+R101</f>
      </c>
      <c r="T101" s="2">
        <f>J101+(L101+R101)*1.06</f>
      </c>
      <c r="U101" s="2">
        <f>(R101+L101)*0.06</f>
      </c>
      <c r="V101" s="2">
        <f>T101-U101</f>
      </c>
      <c r="W101" s="1">
        <f>J101</f>
      </c>
      <c r="X101" s="2">
        <f>(R101+L101)*1.06</f>
      </c>
      <c r="Y101" s="2">
        <f>P101</f>
      </c>
      <c r="Z101" s="5">
        <v>20</v>
      </c>
      <c r="AA101" s="2">
        <f>(L101+R101)-Y101-Z101</f>
      </c>
      <c r="AB101" s="2">
        <f>AA101/2</f>
      </c>
      <c r="AC101" s="2">
        <f>AA101/2</f>
      </c>
      <c r="AD101" s="2"/>
    </row>
    <row r="102">
      <c r="A102" s="1">
        <v>100</v>
      </c>
      <c r="B102" s="35" t="str">
        <v>金佳晟</v>
      </c>
      <c r="C102" s="73" t="str">
        <v>TV1N1604764018928320512</v>
      </c>
      <c r="D102" s="35" t="str">
        <v>中国</v>
      </c>
      <c r="E102" s="5" t="str">
        <v>北京</v>
      </c>
      <c r="F102" s="5" t="str">
        <v>美国-EVUS</v>
      </c>
      <c r="G102" s="6" t="str">
        <v>商务</v>
      </c>
      <c r="H102" s="6" t="str">
        <v>已出签</v>
      </c>
      <c r="I102" s="5"/>
      <c r="J102" s="34">
        <v>0</v>
      </c>
      <c r="K102" s="5"/>
      <c r="L102" s="34">
        <v>100</v>
      </c>
      <c r="M102" s="34">
        <v>15</v>
      </c>
      <c r="N102" s="5" t="str">
        <v>快递费</v>
      </c>
      <c r="P102" s="5">
        <v>15</v>
      </c>
      <c r="R102" s="2">
        <f>M102*1.06</f>
      </c>
      <c r="S102" s="2">
        <f>J102+L102+R102</f>
      </c>
      <c r="T102" s="2">
        <f>J102+(L102+R102)*1.06</f>
      </c>
      <c r="U102" s="2">
        <f>(R102+L102)*0.06</f>
      </c>
      <c r="V102" s="2">
        <f>T102-U102</f>
      </c>
      <c r="W102" s="1">
        <f>J102</f>
      </c>
      <c r="X102" s="2">
        <f>(R102+L102)*1.06</f>
      </c>
      <c r="Y102" s="2">
        <f>P102</f>
      </c>
      <c r="Z102" s="5">
        <v>20</v>
      </c>
      <c r="AA102" s="2">
        <f>(L102+R102)-Y102-Z102</f>
      </c>
      <c r="AB102" s="2">
        <f>AA102/2</f>
      </c>
      <c r="AC102" s="2">
        <f>AA102/2</f>
      </c>
      <c r="AD102" s="2"/>
    </row>
    <row r="103">
      <c r="A103" s="1">
        <v>101</v>
      </c>
      <c r="B103" s="35" t="str">
        <v>朱依凡</v>
      </c>
      <c r="C103" s="73" t="str">
        <v>TV1N1620000938823221248</v>
      </c>
      <c r="D103" s="35" t="str">
        <v>中国</v>
      </c>
      <c r="E103" s="5" t="str">
        <v>北京</v>
      </c>
      <c r="F103" s="5" t="str">
        <v>美国-EVUS</v>
      </c>
      <c r="G103" s="6" t="str">
        <v>商务</v>
      </c>
      <c r="H103" s="6" t="str">
        <v>已出签</v>
      </c>
      <c r="I103" s="5"/>
      <c r="J103" s="34">
        <v>0</v>
      </c>
      <c r="K103" s="5"/>
      <c r="L103" s="34">
        <v>100</v>
      </c>
      <c r="M103" s="34">
        <v>18</v>
      </c>
      <c r="N103" s="5" t="str">
        <v>快递费</v>
      </c>
      <c r="P103" s="5">
        <v>18</v>
      </c>
      <c r="R103" s="2">
        <f>M103*1.06</f>
      </c>
      <c r="S103" s="2">
        <f>J103+L103+R103</f>
      </c>
      <c r="T103" s="2">
        <f>J103+(L103+R103)*1.06</f>
      </c>
      <c r="U103" s="2">
        <f>(R103+L103)*0.06</f>
      </c>
      <c r="V103" s="2">
        <f>T103-U103</f>
      </c>
      <c r="W103" s="1">
        <f>J103</f>
      </c>
      <c r="X103" s="2">
        <f>(R103+L103)*1.06</f>
      </c>
      <c r="Y103" s="2">
        <f>P103</f>
      </c>
      <c r="Z103" s="5">
        <v>20</v>
      </c>
      <c r="AA103" s="2">
        <f>(L103+R103)-Y103-Z103</f>
      </c>
      <c r="AB103" s="2">
        <f>AA103/2</f>
      </c>
      <c r="AC103" s="2">
        <f>AA103/2</f>
      </c>
      <c r="AD103" s="2"/>
    </row>
    <row r="104">
      <c r="A104" s="1">
        <v>102</v>
      </c>
      <c r="B104" s="35" t="str">
        <v>孙若旸</v>
      </c>
      <c r="C104" s="73" t="str">
        <v>TV1N1615950506698215424</v>
      </c>
      <c r="D104" s="35" t="str">
        <v>中国</v>
      </c>
      <c r="E104" s="5" t="str">
        <v>北京</v>
      </c>
      <c r="F104" s="5" t="str">
        <v>美国-EVUS</v>
      </c>
      <c r="G104" s="6" t="str">
        <v>商务</v>
      </c>
      <c r="H104" s="6" t="str">
        <v>已出签</v>
      </c>
      <c r="I104" s="5"/>
      <c r="J104" s="34">
        <v>0</v>
      </c>
      <c r="K104" s="5"/>
      <c r="L104" s="34">
        <v>100</v>
      </c>
      <c r="M104" s="34">
        <v>15</v>
      </c>
      <c r="N104" s="5" t="str">
        <v>快递费</v>
      </c>
      <c r="P104" s="5">
        <v>15</v>
      </c>
      <c r="R104" s="2">
        <f>M104*1.06</f>
      </c>
      <c r="S104" s="2">
        <f>J104+L104+R104</f>
      </c>
      <c r="T104" s="2">
        <f>J104+(L104+R104)*1.06</f>
      </c>
      <c r="U104" s="2">
        <f>(R104+L104)*0.06</f>
      </c>
      <c r="V104" s="2">
        <f>T104-U104</f>
      </c>
      <c r="W104" s="1">
        <f>J104</f>
      </c>
      <c r="X104" s="2">
        <f>(R104+L104)*1.06</f>
      </c>
      <c r="Y104" s="2">
        <f>P104</f>
      </c>
      <c r="Z104" s="5">
        <v>20</v>
      </c>
      <c r="AA104" s="2">
        <f>(L104+R104)-Y104-Z104</f>
      </c>
      <c r="AB104" s="2">
        <f>AA104/2</f>
      </c>
      <c r="AC104" s="2">
        <f>AA104/2</f>
      </c>
      <c r="AD104" s="2"/>
    </row>
    <row r="105">
      <c r="A105" s="1">
        <v>103</v>
      </c>
      <c r="B105" s="35" t="str">
        <v>王永建</v>
      </c>
      <c r="C105" s="73" t="str">
        <v>TV1N1615195792075390976</v>
      </c>
      <c r="D105" s="35" t="str">
        <v>中国</v>
      </c>
      <c r="E105" s="5" t="str">
        <v>北京</v>
      </c>
      <c r="F105" s="5" t="str">
        <v>美国-EVUS</v>
      </c>
      <c r="G105" s="6" t="str">
        <v>商务</v>
      </c>
      <c r="H105" s="6" t="str">
        <v>已出签</v>
      </c>
      <c r="I105" s="5"/>
      <c r="J105" s="34">
        <v>0</v>
      </c>
      <c r="K105" s="5"/>
      <c r="L105" s="34">
        <v>100</v>
      </c>
      <c r="M105" s="34">
        <v>15</v>
      </c>
      <c r="N105" s="5" t="str">
        <v>快递费</v>
      </c>
      <c r="P105" s="5">
        <v>15</v>
      </c>
      <c r="R105" s="2">
        <f>M105*1.06</f>
      </c>
      <c r="S105" s="2">
        <f>J105+L105+R105</f>
      </c>
      <c r="T105" s="2">
        <f>J105+(L105+R105)*1.06</f>
      </c>
      <c r="U105" s="2">
        <f>(R105+L105)*0.06</f>
      </c>
      <c r="V105" s="2">
        <f>T105-U105</f>
      </c>
      <c r="W105" s="1">
        <f>J105</f>
      </c>
      <c r="X105" s="2">
        <f>(R105+L105)*1.06</f>
      </c>
      <c r="Y105" s="2">
        <f>P105</f>
      </c>
      <c r="Z105" s="5">
        <v>20</v>
      </c>
      <c r="AA105" s="2">
        <f>(L105+R105)-Y105-Z105</f>
      </c>
      <c r="AB105" s="2">
        <f>AA105/2</f>
      </c>
      <c r="AC105" s="2">
        <f>AA105/2</f>
      </c>
      <c r="AD105" s="2"/>
    </row>
    <row r="106">
      <c r="A106" s="1">
        <v>104</v>
      </c>
      <c r="B106" s="35" t="str">
        <v>陈志翰</v>
      </c>
      <c r="C106" s="73" t="str">
        <v>TV1N1621426024721645568</v>
      </c>
      <c r="D106" s="35" t="str">
        <v>中国</v>
      </c>
      <c r="E106" s="5" t="str">
        <v>北京</v>
      </c>
      <c r="F106" s="5" t="str">
        <v>美国-EVUS</v>
      </c>
      <c r="G106" s="6" t="str">
        <v>商务</v>
      </c>
      <c r="H106" s="6" t="str">
        <v>已出签</v>
      </c>
      <c r="I106" s="5"/>
      <c r="J106" s="34">
        <v>0</v>
      </c>
      <c r="K106" s="5"/>
      <c r="L106" s="34">
        <v>100</v>
      </c>
      <c r="M106" s="34">
        <v>18</v>
      </c>
      <c r="N106" s="5" t="str">
        <v>快递费</v>
      </c>
      <c r="P106" s="5">
        <v>18</v>
      </c>
      <c r="R106" s="2">
        <f>M106*1.06</f>
      </c>
      <c r="S106" s="2">
        <f>J106+L106+R106</f>
      </c>
      <c r="T106" s="2">
        <f>J106+(L106+R106)*1.06</f>
      </c>
      <c r="U106" s="2">
        <f>(R106+L106)*0.06</f>
      </c>
      <c r="V106" s="2">
        <f>T106-U106</f>
      </c>
      <c r="W106" s="1">
        <f>J106</f>
      </c>
      <c r="X106" s="2">
        <f>(R106+L106)*1.06</f>
      </c>
      <c r="Y106" s="2">
        <f>P106</f>
      </c>
      <c r="Z106" s="5">
        <v>20</v>
      </c>
      <c r="AA106" s="2">
        <f>(L106+R106)-Y106-Z106</f>
      </c>
      <c r="AB106" s="2">
        <f>AA106/2</f>
      </c>
      <c r="AC106" s="2">
        <f>AA106/2</f>
      </c>
      <c r="AD106" s="2"/>
    </row>
    <row r="107">
      <c r="A107" s="1">
        <v>105</v>
      </c>
      <c r="B107" s="35" t="str">
        <v>徐思杰</v>
      </c>
      <c r="C107" s="73" t="str">
        <v>TV1N1614136998113161216</v>
      </c>
      <c r="D107" s="35" t="str">
        <v>中国</v>
      </c>
      <c r="E107" s="5" t="str">
        <v>北京</v>
      </c>
      <c r="F107" s="5" t="str">
        <v>美国-EVUS</v>
      </c>
      <c r="G107" s="6" t="str">
        <v>商务</v>
      </c>
      <c r="H107" s="6" t="str">
        <v>已出签</v>
      </c>
      <c r="I107" s="5"/>
      <c r="J107" s="34">
        <v>0</v>
      </c>
      <c r="K107" s="5"/>
      <c r="L107" s="34">
        <v>100</v>
      </c>
      <c r="M107" s="34">
        <v>18</v>
      </c>
      <c r="N107" s="5" t="str">
        <v>快递费</v>
      </c>
      <c r="P107" s="5">
        <v>18</v>
      </c>
      <c r="R107" s="2">
        <f>M107*1.06</f>
      </c>
      <c r="S107" s="2">
        <f>J107+L107+R107</f>
      </c>
      <c r="T107" s="2">
        <f>J107+(L107+R107)*1.06</f>
      </c>
      <c r="U107" s="2">
        <f>(R107+L107)*0.06</f>
      </c>
      <c r="V107" s="2">
        <f>T107-U107</f>
      </c>
      <c r="W107" s="1">
        <f>J107</f>
      </c>
      <c r="X107" s="2">
        <f>(R107+L107)*1.06</f>
      </c>
      <c r="Y107" s="2">
        <f>P107</f>
      </c>
      <c r="Z107" s="5">
        <v>20</v>
      </c>
      <c r="AA107" s="2">
        <f>(L107+R107)-Y107-Z107</f>
      </c>
      <c r="AB107" s="2">
        <f>AA107/2</f>
      </c>
      <c r="AC107" s="2">
        <f>AA107/2</f>
      </c>
      <c r="AD107" s="2"/>
    </row>
    <row r="108">
      <c r="A108" s="1">
        <v>106</v>
      </c>
      <c r="B108" s="35" t="str">
        <v>范媛清</v>
      </c>
      <c r="C108" s="73" t="str">
        <v>TV1N1613537709326258176</v>
      </c>
      <c r="D108" s="35" t="str">
        <v>中国</v>
      </c>
      <c r="E108" s="5" t="str">
        <v>北京</v>
      </c>
      <c r="F108" s="5" t="str">
        <v>美国-EVUS</v>
      </c>
      <c r="G108" s="6" t="str">
        <v>商务</v>
      </c>
      <c r="H108" s="6" t="str">
        <v>已出签</v>
      </c>
      <c r="I108" s="5"/>
      <c r="J108" s="34">
        <v>0</v>
      </c>
      <c r="K108" s="5"/>
      <c r="L108" s="34">
        <v>100</v>
      </c>
      <c r="M108" s="34">
        <v>15</v>
      </c>
      <c r="N108" s="5" t="str">
        <v>快递费</v>
      </c>
      <c r="P108" s="5">
        <v>15</v>
      </c>
      <c r="R108" s="2">
        <f>M108*1.06</f>
      </c>
      <c r="S108" s="2">
        <f>J108+L108+R108</f>
      </c>
      <c r="T108" s="2">
        <f>J108+(L108+R108)*1.06</f>
      </c>
      <c r="U108" s="2">
        <f>(R108+L108)*0.06</f>
      </c>
      <c r="V108" s="2">
        <f>T108-U108</f>
      </c>
      <c r="W108" s="1">
        <f>J108</f>
      </c>
      <c r="X108" s="2">
        <f>(R108+L108)*1.06</f>
      </c>
      <c r="Y108" s="2">
        <f>P108</f>
      </c>
      <c r="Z108" s="5">
        <v>20</v>
      </c>
      <c r="AA108" s="2">
        <f>(L108+R108)-Y108-Z108</f>
      </c>
      <c r="AB108" s="2">
        <f>AA108/2</f>
      </c>
      <c r="AC108" s="2">
        <f>AA108/2</f>
      </c>
      <c r="AD108" s="2"/>
    </row>
    <row r="109">
      <c r="A109" s="1">
        <v>107</v>
      </c>
      <c r="B109" s="35" t="str">
        <v>钱旭钢</v>
      </c>
      <c r="C109" s="73" t="str">
        <v>TV1N1610587460131631104</v>
      </c>
      <c r="D109" s="35" t="str">
        <v>中国</v>
      </c>
      <c r="E109" s="5" t="str">
        <v>北京</v>
      </c>
      <c r="F109" s="5" t="str">
        <v>美国-EVUS</v>
      </c>
      <c r="G109" s="6" t="str">
        <v>商务</v>
      </c>
      <c r="H109" s="6" t="str">
        <v>已出签</v>
      </c>
      <c r="I109" s="5"/>
      <c r="J109" s="34">
        <v>0</v>
      </c>
      <c r="K109" s="5"/>
      <c r="L109" s="34">
        <v>100</v>
      </c>
      <c r="M109" s="34">
        <v>15</v>
      </c>
      <c r="N109" s="5" t="str">
        <v>快递费</v>
      </c>
      <c r="P109" s="5">
        <v>15</v>
      </c>
      <c r="R109" s="2">
        <f>M109*1.06</f>
      </c>
      <c r="S109" s="2">
        <f>J109+L109+R109</f>
      </c>
      <c r="T109" s="2">
        <f>J109+(L109+R109)*1.06</f>
      </c>
      <c r="U109" s="2">
        <f>(R109+L109)*0.06</f>
      </c>
      <c r="V109" s="2">
        <f>T109-U109</f>
      </c>
      <c r="W109" s="1">
        <f>J109</f>
      </c>
      <c r="X109" s="2">
        <f>(R109+L109)*1.06</f>
      </c>
      <c r="Y109" s="2">
        <f>P109</f>
      </c>
      <c r="Z109" s="5">
        <v>20</v>
      </c>
      <c r="AA109" s="2">
        <f>(L109+R109)-Y109-Z109</f>
      </c>
      <c r="AB109" s="2">
        <f>AA109/2</f>
      </c>
      <c r="AC109" s="2">
        <f>AA109/2</f>
      </c>
      <c r="AD109" s="2"/>
    </row>
    <row r="110">
      <c r="A110" s="1">
        <v>108</v>
      </c>
      <c r="B110" s="35" t="str">
        <v>成晓雨</v>
      </c>
      <c r="C110" s="73" t="str">
        <v>TV1N1614827567936172032</v>
      </c>
      <c r="D110" s="35" t="str">
        <v>中国</v>
      </c>
      <c r="E110" s="5" t="str">
        <v>北京</v>
      </c>
      <c r="F110" s="5" t="str">
        <v>美国-EVUS</v>
      </c>
      <c r="G110" s="6" t="str">
        <v>商务</v>
      </c>
      <c r="H110" s="6" t="str">
        <v>已出签</v>
      </c>
      <c r="I110" s="5"/>
      <c r="J110" s="34">
        <v>0</v>
      </c>
      <c r="K110" s="5"/>
      <c r="L110" s="34">
        <v>100</v>
      </c>
      <c r="M110" s="34">
        <v>15</v>
      </c>
      <c r="N110" s="5" t="str">
        <v>快递费</v>
      </c>
      <c r="P110" s="5">
        <v>15</v>
      </c>
      <c r="R110" s="2">
        <f>M110*1.06</f>
      </c>
      <c r="S110" s="2">
        <f>J110+L110+R110</f>
      </c>
      <c r="T110" s="2">
        <f>J110+(L110+R110)*1.06</f>
      </c>
      <c r="U110" s="2">
        <f>(R110+L110)*0.06</f>
      </c>
      <c r="V110" s="2">
        <f>T110-U110</f>
      </c>
      <c r="W110" s="1">
        <f>J110</f>
      </c>
      <c r="X110" s="2">
        <f>(R110+L110)*1.06</f>
      </c>
      <c r="Y110" s="2">
        <f>P110</f>
      </c>
      <c r="Z110" s="5">
        <v>20</v>
      </c>
      <c r="AA110" s="2">
        <f>(L110+R110)-Y110-Z110</f>
      </c>
      <c r="AB110" s="2">
        <f>AA110/2</f>
      </c>
      <c r="AC110" s="2">
        <f>AA110/2</f>
      </c>
      <c r="AD110" s="2"/>
    </row>
    <row r="111">
      <c r="A111" s="1">
        <v>109</v>
      </c>
      <c r="B111" s="35" t="str">
        <v>何思羽</v>
      </c>
      <c r="C111" s="73" t="str">
        <v>TV1N1622532887043440640</v>
      </c>
      <c r="D111" s="35" t="str">
        <v>中国</v>
      </c>
      <c r="E111" s="5" t="str">
        <v>北京</v>
      </c>
      <c r="F111" s="5" t="str">
        <v>美国-EVUS</v>
      </c>
      <c r="G111" s="6" t="str">
        <v>商务</v>
      </c>
      <c r="H111" s="6" t="str">
        <v>已出签</v>
      </c>
      <c r="I111" s="5"/>
      <c r="J111" s="34">
        <v>0</v>
      </c>
      <c r="K111" s="5"/>
      <c r="L111" s="34">
        <v>100</v>
      </c>
      <c r="M111" s="34">
        <v>18</v>
      </c>
      <c r="N111" s="5" t="str">
        <v>快递费</v>
      </c>
      <c r="P111" s="5">
        <v>18</v>
      </c>
      <c r="R111" s="2">
        <f>M111*1.06</f>
      </c>
      <c r="S111" s="2">
        <f>J111+L111+R111</f>
      </c>
      <c r="T111" s="2">
        <f>J111+(L111+R111)*1.06</f>
      </c>
      <c r="U111" s="2">
        <f>(R111+L111)*0.06</f>
      </c>
      <c r="V111" s="2">
        <f>T111-U111</f>
      </c>
      <c r="W111" s="1">
        <f>J111</f>
      </c>
      <c r="X111" s="2">
        <f>(R111+L111)*1.06</f>
      </c>
      <c r="Y111" s="2">
        <f>P111</f>
      </c>
      <c r="Z111" s="5">
        <v>20</v>
      </c>
      <c r="AA111" s="2">
        <f>(L111+R111)-Y111-Z111</f>
      </c>
      <c r="AB111" s="2">
        <f>AA111/2</f>
      </c>
      <c r="AC111" s="2">
        <f>AA111/2</f>
      </c>
      <c r="AD111" s="2"/>
    </row>
    <row r="112">
      <c r="A112" s="1">
        <v>110</v>
      </c>
      <c r="B112" s="35" t="str">
        <v>林滨</v>
      </c>
      <c r="C112" s="73" t="str">
        <v>TV1N1588082127377805312</v>
      </c>
      <c r="D112" s="35" t="str">
        <v>中国</v>
      </c>
      <c r="E112" s="5" t="str">
        <v>北京</v>
      </c>
      <c r="F112" s="5" t="str">
        <v>美国-EVUS</v>
      </c>
      <c r="G112" s="6" t="str">
        <v>商务</v>
      </c>
      <c r="H112" s="6" t="str">
        <v>已出签</v>
      </c>
      <c r="I112" s="5"/>
      <c r="J112" s="34">
        <v>0</v>
      </c>
      <c r="K112" s="5"/>
      <c r="L112" s="34">
        <v>100</v>
      </c>
      <c r="M112" s="34">
        <v>18</v>
      </c>
      <c r="N112" s="5" t="str">
        <v>快递费</v>
      </c>
      <c r="P112" s="5">
        <v>18</v>
      </c>
      <c r="R112" s="2">
        <f>M112*1.06</f>
      </c>
      <c r="S112" s="2">
        <f>J112+L112+R112</f>
      </c>
      <c r="T112" s="2">
        <f>J112+(L112+R112)*1.06</f>
      </c>
      <c r="U112" s="2">
        <f>(R112+L112)*0.06</f>
      </c>
      <c r="V112" s="2">
        <f>T112-U112</f>
      </c>
      <c r="W112" s="1">
        <f>J112</f>
      </c>
      <c r="X112" s="2">
        <f>(R112+L112)*1.06</f>
      </c>
      <c r="Y112" s="2">
        <f>P112</f>
      </c>
      <c r="Z112" s="5">
        <v>20</v>
      </c>
      <c r="AA112" s="2">
        <f>(L112+R112)-Y112-Z112</f>
      </c>
      <c r="AB112" s="2">
        <f>AA112/2</f>
      </c>
      <c r="AC112" s="2">
        <f>AA112/2</f>
      </c>
      <c r="AD112" s="2"/>
    </row>
    <row r="113">
      <c r="A113" s="1">
        <v>111</v>
      </c>
      <c r="B113" s="35" t="str">
        <v>夏志豪</v>
      </c>
      <c r="C113" s="73" t="str">
        <v>TV1N1624077866023022592</v>
      </c>
      <c r="D113" s="35" t="str">
        <v>中国</v>
      </c>
      <c r="E113" s="5" t="str">
        <v>北京</v>
      </c>
      <c r="F113" s="5" t="str">
        <v>美国-EVUS</v>
      </c>
      <c r="G113" s="6" t="str">
        <v>商务</v>
      </c>
      <c r="H113" s="6" t="str">
        <v>已出签</v>
      </c>
      <c r="I113" s="5"/>
      <c r="J113" s="34">
        <v>0</v>
      </c>
      <c r="K113" s="5"/>
      <c r="L113" s="34">
        <v>100</v>
      </c>
      <c r="M113" s="34">
        <v>15</v>
      </c>
      <c r="N113" s="5" t="str">
        <v>快递费</v>
      </c>
      <c r="P113" s="5">
        <v>15</v>
      </c>
      <c r="R113" s="2">
        <f>M113*1.06</f>
      </c>
      <c r="S113" s="2">
        <f>J113+L113+R113</f>
      </c>
      <c r="T113" s="2">
        <f>J113+(L113+R113)*1.06</f>
      </c>
      <c r="U113" s="2">
        <f>(R113+L113)*0.06</f>
      </c>
      <c r="V113" s="2">
        <f>T113-U113</f>
      </c>
      <c r="W113" s="1">
        <f>J113</f>
      </c>
      <c r="X113" s="2">
        <f>(R113+L113)*1.06</f>
      </c>
      <c r="Y113" s="2">
        <f>P113</f>
      </c>
      <c r="Z113" s="5">
        <v>20</v>
      </c>
      <c r="AA113" s="2">
        <f>(L113+R113)-Y113-Z113</f>
      </c>
      <c r="AB113" s="2">
        <f>AA113/2</f>
      </c>
      <c r="AC113" s="2">
        <f>AA113/2</f>
      </c>
      <c r="AD113" s="2"/>
    </row>
    <row r="114">
      <c r="A114" s="1">
        <v>112</v>
      </c>
      <c r="B114" s="35" t="str">
        <v>汪含</v>
      </c>
      <c r="C114" s="73" t="str">
        <v>TV1N1626795448782274560</v>
      </c>
      <c r="D114" s="35" t="str">
        <v>中国</v>
      </c>
      <c r="E114" s="5" t="str">
        <v>北京</v>
      </c>
      <c r="F114" s="5" t="str">
        <v>美国-EVUS</v>
      </c>
      <c r="G114" s="6" t="str">
        <v>商务</v>
      </c>
      <c r="H114" s="6" t="str">
        <v>已出签</v>
      </c>
      <c r="I114" s="5"/>
      <c r="J114" s="34">
        <v>0</v>
      </c>
      <c r="K114" s="5"/>
      <c r="L114" s="34">
        <v>100</v>
      </c>
      <c r="M114" s="34">
        <v>15</v>
      </c>
      <c r="N114" s="5" t="str">
        <v>快递费</v>
      </c>
      <c r="P114" s="5">
        <v>15</v>
      </c>
      <c r="R114" s="2">
        <f>M114*1.06</f>
      </c>
      <c r="S114" s="2">
        <f>J114+L114+R114</f>
      </c>
      <c r="T114" s="2">
        <f>J114+(L114+R114)*1.06</f>
      </c>
      <c r="U114" s="2">
        <f>(R114+L114)*0.06</f>
      </c>
      <c r="V114" s="2">
        <f>T114-U114</f>
      </c>
      <c r="W114" s="1">
        <f>J114</f>
      </c>
      <c r="X114" s="2">
        <f>(R114+L114)*1.06</f>
      </c>
      <c r="Y114" s="2">
        <f>P114</f>
      </c>
      <c r="Z114" s="5">
        <v>20</v>
      </c>
      <c r="AA114" s="2">
        <f>(L114+R114)-Y114-Z114</f>
      </c>
      <c r="AB114" s="2">
        <f>AA114/2</f>
      </c>
      <c r="AC114" s="2">
        <f>AA114/2</f>
      </c>
      <c r="AD114" s="2"/>
    </row>
    <row r="115">
      <c r="A115" s="1">
        <v>113</v>
      </c>
      <c r="B115" s="35" t="str">
        <v>赵文珲</v>
      </c>
      <c r="C115" s="73" t="str">
        <v>TV1N1619903718652444672</v>
      </c>
      <c r="D115" s="35" t="str">
        <v>中国</v>
      </c>
      <c r="E115" s="5" t="str">
        <v>北京</v>
      </c>
      <c r="F115" s="5" t="str">
        <v>美国-EVUS</v>
      </c>
      <c r="G115" s="6" t="str">
        <v>商务</v>
      </c>
      <c r="H115" s="6" t="str">
        <v>已出签</v>
      </c>
      <c r="I115" s="5"/>
      <c r="J115" s="34">
        <v>0</v>
      </c>
      <c r="K115" s="5"/>
      <c r="L115" s="34">
        <v>100</v>
      </c>
      <c r="M115" s="34">
        <v>18</v>
      </c>
      <c r="N115" s="5" t="str">
        <v>快递费</v>
      </c>
      <c r="P115" s="5">
        <v>18</v>
      </c>
      <c r="R115" s="2">
        <f>M115*1.06</f>
      </c>
      <c r="S115" s="2">
        <f>J115+L115+R115</f>
      </c>
      <c r="T115" s="2">
        <f>J115+(L115+R115)*1.06</f>
      </c>
      <c r="U115" s="2">
        <f>(R115+L115)*0.06</f>
      </c>
      <c r="V115" s="2">
        <f>T115-U115</f>
      </c>
      <c r="W115" s="1">
        <f>J115</f>
      </c>
      <c r="X115" s="2">
        <f>(R115+L115)*1.06</f>
      </c>
      <c r="Y115" s="2">
        <f>P115</f>
      </c>
      <c r="Z115" s="5">
        <v>20</v>
      </c>
      <c r="AA115" s="2">
        <f>(L115+R115)-Y115-Z115</f>
      </c>
      <c r="AB115" s="2">
        <f>AA115/2</f>
      </c>
      <c r="AC115" s="2">
        <f>AA115/2</f>
      </c>
      <c r="AD115" s="2"/>
    </row>
    <row r="116">
      <c r="A116" s="1">
        <v>114</v>
      </c>
      <c r="B116" s="35" t="str">
        <v>李沐紫</v>
      </c>
      <c r="C116" s="73" t="str">
        <v>TV1N1625387352751046656</v>
      </c>
      <c r="D116" s="35" t="str">
        <v>中国</v>
      </c>
      <c r="E116" s="5" t="str">
        <v>北京</v>
      </c>
      <c r="F116" s="5" t="str">
        <v>美国-EVUS</v>
      </c>
      <c r="G116" s="6" t="str">
        <v>商务</v>
      </c>
      <c r="H116" s="6" t="str">
        <v>已出签</v>
      </c>
      <c r="I116" s="5"/>
      <c r="J116" s="34">
        <v>0</v>
      </c>
      <c r="K116" s="5"/>
      <c r="L116" s="34">
        <v>100</v>
      </c>
      <c r="M116" s="34">
        <v>18</v>
      </c>
      <c r="N116" s="5" t="str">
        <v>快递费</v>
      </c>
      <c r="P116" s="5">
        <v>18</v>
      </c>
      <c r="R116" s="2">
        <f>M116*1.06</f>
      </c>
      <c r="S116" s="2">
        <f>J116+L116+R116</f>
      </c>
      <c r="T116" s="2">
        <f>J116+(L116+R116)*1.06</f>
      </c>
      <c r="U116" s="2">
        <f>(R116+L116)*0.06</f>
      </c>
      <c r="V116" s="2">
        <f>T116-U116</f>
      </c>
      <c r="W116" s="1">
        <f>J116</f>
      </c>
      <c r="X116" s="2">
        <f>(R116+L116)*1.06</f>
      </c>
      <c r="Y116" s="2">
        <f>P116</f>
      </c>
      <c r="Z116" s="5">
        <v>20</v>
      </c>
      <c r="AA116" s="2">
        <f>(L116+R116)-Y116-Z116</f>
      </c>
      <c r="AB116" s="2">
        <f>AA116/2</f>
      </c>
      <c r="AC116" s="2">
        <f>AA116/2</f>
      </c>
      <c r="AD116" s="2"/>
    </row>
    <row r="117">
      <c r="A117" s="1">
        <v>115</v>
      </c>
      <c r="B117" s="35" t="str">
        <v>樊欲文</v>
      </c>
      <c r="C117" s="73" t="str">
        <v>TV1N1625374000943230976</v>
      </c>
      <c r="D117" s="35" t="str">
        <v>中国</v>
      </c>
      <c r="E117" s="5" t="str">
        <v>北京</v>
      </c>
      <c r="F117" s="5" t="str">
        <v>美国-EVUS</v>
      </c>
      <c r="G117" s="6" t="str">
        <v>商务</v>
      </c>
      <c r="H117" s="6" t="str">
        <v>已出签</v>
      </c>
      <c r="I117" s="5"/>
      <c r="J117" s="34">
        <v>0</v>
      </c>
      <c r="K117" s="5"/>
      <c r="L117" s="34">
        <v>100</v>
      </c>
      <c r="M117" s="34">
        <v>18</v>
      </c>
      <c r="N117" s="5" t="str">
        <v>快递费</v>
      </c>
      <c r="P117" s="5">
        <v>18</v>
      </c>
      <c r="R117" s="2">
        <f>M117*1.06</f>
      </c>
      <c r="S117" s="2">
        <f>J117+L117+R117</f>
      </c>
      <c r="T117" s="2">
        <f>J117+(L117+R117)*1.06</f>
      </c>
      <c r="U117" s="2">
        <f>(R117+L117)*0.06</f>
      </c>
      <c r="V117" s="2">
        <f>T117-U117</f>
      </c>
      <c r="W117" s="1">
        <f>J117</f>
      </c>
      <c r="X117" s="2">
        <f>(R117+L117)*1.06</f>
      </c>
      <c r="Y117" s="2">
        <f>P117</f>
      </c>
      <c r="Z117" s="5">
        <v>20</v>
      </c>
      <c r="AA117" s="2">
        <f>(L117+R117)-Y117-Z117</f>
      </c>
      <c r="AB117" s="2">
        <f>AA117/2</f>
      </c>
      <c r="AC117" s="2">
        <f>AA117/2</f>
      </c>
      <c r="AD117" s="2"/>
    </row>
    <row r="118">
      <c r="A118" s="1">
        <v>116</v>
      </c>
      <c r="B118" s="35" t="str">
        <v>孟庆霄</v>
      </c>
      <c r="C118" s="74" t="str">
        <v>TV1N1585216955348754432</v>
      </c>
      <c r="D118" s="35" t="str">
        <v>中国</v>
      </c>
      <c r="E118" s="5" t="str">
        <v>北京</v>
      </c>
      <c r="F118" s="5" t="str">
        <v>美国-EVUS</v>
      </c>
      <c r="G118" s="6" t="str">
        <v>商务</v>
      </c>
      <c r="H118" s="6" t="str">
        <v>已出签</v>
      </c>
      <c r="I118" s="5"/>
      <c r="J118" s="34">
        <v>0</v>
      </c>
      <c r="K118" s="5"/>
      <c r="L118" s="34">
        <v>100</v>
      </c>
      <c r="M118" s="34">
        <v>15</v>
      </c>
      <c r="N118" s="5" t="str">
        <v>快递费</v>
      </c>
      <c r="P118" s="5">
        <v>15</v>
      </c>
      <c r="R118" s="2">
        <f>M118*1.06</f>
      </c>
      <c r="S118" s="2">
        <f>J118+L118+R118</f>
      </c>
      <c r="T118" s="2">
        <f>J118+(L118+R118)*1.06</f>
      </c>
      <c r="U118" s="2">
        <f>(R118+L118)*0.06</f>
      </c>
      <c r="V118" s="2">
        <f>T118-U118</f>
      </c>
      <c r="W118" s="1">
        <f>J118</f>
      </c>
      <c r="X118" s="2">
        <f>(R118+L118)*1.06</f>
      </c>
      <c r="Y118" s="2">
        <f>P118</f>
      </c>
      <c r="Z118" s="5">
        <v>20</v>
      </c>
      <c r="AA118" s="2">
        <f>(L118+R118)-Y118-Z118</f>
      </c>
      <c r="AB118" s="2">
        <f>AA118/2</f>
      </c>
      <c r="AC118" s="2">
        <f>AA118/2</f>
      </c>
      <c r="AD118" s="2"/>
    </row>
    <row r="119">
      <c r="A119" s="1">
        <v>117</v>
      </c>
      <c r="B119" s="35" t="str">
        <v>丛铭</v>
      </c>
      <c r="C119" s="73" t="str">
        <v>TV1N1617349148071968768</v>
      </c>
      <c r="D119" s="35" t="str">
        <v>中国</v>
      </c>
      <c r="E119" s="5" t="str">
        <v>北京</v>
      </c>
      <c r="F119" s="5" t="str">
        <v>美国-EVUS</v>
      </c>
      <c r="G119" s="6" t="str">
        <v>商务</v>
      </c>
      <c r="H119" s="6" t="str">
        <v>已出签</v>
      </c>
      <c r="I119" s="5"/>
      <c r="J119" s="34">
        <v>0</v>
      </c>
      <c r="K119" s="5"/>
      <c r="L119" s="34">
        <v>100</v>
      </c>
      <c r="M119" s="34">
        <v>15</v>
      </c>
      <c r="N119" s="5" t="str">
        <v>快递费</v>
      </c>
      <c r="P119" s="5">
        <v>15</v>
      </c>
      <c r="R119" s="2">
        <f>M119*1.06</f>
      </c>
      <c r="S119" s="2">
        <f>J119+L119+R119</f>
      </c>
      <c r="T119" s="2">
        <f>J119+(L119+R119)*1.06</f>
      </c>
      <c r="U119" s="2">
        <f>(R119+L119)*0.06</f>
      </c>
      <c r="V119" s="2">
        <f>T119-U119</f>
      </c>
      <c r="W119" s="1">
        <f>J119</f>
      </c>
      <c r="X119" s="2">
        <f>(R119+L119)*1.06</f>
      </c>
      <c r="Y119" s="2">
        <f>P119</f>
      </c>
      <c r="Z119" s="5">
        <v>20</v>
      </c>
      <c r="AA119" s="2">
        <f>(L119+R119)-Y119-Z119</f>
      </c>
      <c r="AB119" s="2">
        <f>AA119/2</f>
      </c>
      <c r="AC119" s="2">
        <f>AA119/2</f>
      </c>
      <c r="AD119" s="2"/>
    </row>
    <row r="120">
      <c r="A120" s="1">
        <v>118</v>
      </c>
      <c r="B120" s="35" t="str">
        <v>王嘉琪</v>
      </c>
      <c r="C120" s="74" t="str">
        <v>TV1N1612668970427027456</v>
      </c>
      <c r="D120" s="35" t="str">
        <v>中国</v>
      </c>
      <c r="E120" s="5" t="str">
        <v>北京</v>
      </c>
      <c r="F120" s="5" t="str">
        <v>美国-EVUS</v>
      </c>
      <c r="G120" s="6" t="str">
        <v>商务</v>
      </c>
      <c r="H120" s="6" t="str">
        <v>已出签</v>
      </c>
      <c r="I120" s="5"/>
      <c r="J120" s="34">
        <v>0</v>
      </c>
      <c r="K120" s="5"/>
      <c r="L120" s="34">
        <v>100</v>
      </c>
      <c r="M120" s="34">
        <v>44</v>
      </c>
      <c r="N120" s="5" t="str">
        <v>交通费29+快递费15</v>
      </c>
      <c r="P120" s="5">
        <v>44</v>
      </c>
      <c r="R120" s="2">
        <f>M120*1.06</f>
      </c>
      <c r="S120" s="2">
        <f>J120+L120+R120</f>
      </c>
      <c r="T120" s="2">
        <f>J120+(L120+R120)*1.06</f>
      </c>
      <c r="U120" s="2">
        <f>(R120+L120)*0.06</f>
      </c>
      <c r="V120" s="2">
        <f>T120-U120</f>
      </c>
      <c r="W120" s="1">
        <f>J120</f>
      </c>
      <c r="X120" s="2">
        <f>(R120+L120)*1.06</f>
      </c>
      <c r="Y120" s="2">
        <f>P120</f>
      </c>
      <c r="Z120" s="5">
        <v>20</v>
      </c>
      <c r="AA120" s="2">
        <f>(L120+R120)-Y120-Z120</f>
      </c>
      <c r="AB120" s="2">
        <f>AA120/2</f>
      </c>
      <c r="AC120" s="2">
        <f>AA120/2</f>
      </c>
      <c r="AD120" s="2"/>
    </row>
    <row r="121">
      <c r="A121" s="1">
        <v>119</v>
      </c>
      <c r="B121" s="35" t="str">
        <v>胡港辉</v>
      </c>
      <c r="C121" s="73" t="str">
        <v>TV1N1612662167328759808</v>
      </c>
      <c r="D121" s="35" t="str">
        <v>中国</v>
      </c>
      <c r="E121" s="5" t="str">
        <v>北京</v>
      </c>
      <c r="F121" s="5" t="str">
        <v>美国-EVUS</v>
      </c>
      <c r="G121" s="6" t="str">
        <v>商务</v>
      </c>
      <c r="H121" s="6" t="str">
        <v>已出签</v>
      </c>
      <c r="I121" s="5"/>
      <c r="J121" s="34">
        <v>0</v>
      </c>
      <c r="K121" s="5"/>
      <c r="L121" s="34">
        <v>100</v>
      </c>
      <c r="M121" s="34">
        <v>23</v>
      </c>
      <c r="N121" s="5" t="str">
        <v>快递费</v>
      </c>
      <c r="P121" s="5">
        <v>23</v>
      </c>
      <c r="R121" s="2">
        <f>M121*1.06</f>
      </c>
      <c r="S121" s="2">
        <f>J121+L121+R121</f>
      </c>
      <c r="T121" s="2">
        <f>J121+(L121+R121)*1.06</f>
      </c>
      <c r="U121" s="2">
        <f>(R121+L121)*0.06</f>
      </c>
      <c r="V121" s="2">
        <f>T121-U121</f>
      </c>
      <c r="W121" s="1">
        <f>J121</f>
      </c>
      <c r="X121" s="2">
        <f>(R121+L121)*1.06</f>
      </c>
      <c r="Y121" s="2">
        <f>P121</f>
      </c>
      <c r="Z121" s="5">
        <v>20</v>
      </c>
      <c r="AA121" s="2">
        <f>(L121+R121)-Y121-Z121</f>
      </c>
      <c r="AB121" s="2">
        <f>AA121/2</f>
      </c>
      <c r="AC121" s="2">
        <f>AA121/2</f>
      </c>
      <c r="AD121" s="2"/>
    </row>
    <row r="122">
      <c r="A122" s="1">
        <v>120</v>
      </c>
      <c r="B122" s="35" t="str">
        <v>雷昕同</v>
      </c>
      <c r="C122" s="74" t="str">
        <v>TV1N1614470084424212480</v>
      </c>
      <c r="D122" s="35" t="str">
        <v>中国</v>
      </c>
      <c r="E122" s="5" t="str">
        <v>北京</v>
      </c>
      <c r="F122" s="5" t="str">
        <v>美国-EVUS</v>
      </c>
      <c r="G122" s="6" t="str">
        <v>商务</v>
      </c>
      <c r="H122" s="6" t="str">
        <v>已出签</v>
      </c>
      <c r="I122" s="5"/>
      <c r="J122" s="34">
        <v>0</v>
      </c>
      <c r="K122" s="5"/>
      <c r="L122" s="34">
        <v>100</v>
      </c>
      <c r="M122" s="34">
        <v>18</v>
      </c>
      <c r="N122" s="5" t="str">
        <v>快递费</v>
      </c>
      <c r="P122" s="5">
        <v>18</v>
      </c>
      <c r="R122" s="2">
        <f>M122*1.06</f>
      </c>
      <c r="S122" s="2">
        <f>J122+L122+R122</f>
      </c>
      <c r="T122" s="2">
        <f>J122+(L122+R122)*1.06</f>
      </c>
      <c r="U122" s="2">
        <f>(R122+L122)*0.06</f>
      </c>
      <c r="V122" s="2">
        <f>T122-U122</f>
      </c>
      <c r="W122" s="1">
        <f>J122</f>
      </c>
      <c r="X122" s="2">
        <f>(R122+L122)*1.06</f>
      </c>
      <c r="Y122" s="2">
        <f>P122</f>
      </c>
      <c r="Z122" s="5">
        <v>20</v>
      </c>
      <c r="AA122" s="2">
        <f>(L122+R122)-Y122-Z122</f>
      </c>
      <c r="AB122" s="2">
        <f>AA122/2</f>
      </c>
      <c r="AC122" s="2">
        <f>AA122/2</f>
      </c>
      <c r="AD122" s="2"/>
    </row>
    <row r="123">
      <c r="A123" s="1">
        <v>121</v>
      </c>
      <c r="B123" s="35" t="str">
        <v>张晨瑞</v>
      </c>
      <c r="C123" s="73" t="str">
        <v>TV1N1592876774784909312</v>
      </c>
      <c r="D123" s="35" t="str">
        <v>中国</v>
      </c>
      <c r="E123" s="5" t="str">
        <v>北京</v>
      </c>
      <c r="F123" s="5" t="str">
        <v>美国-EVUS</v>
      </c>
      <c r="G123" s="6" t="str">
        <v>商务</v>
      </c>
      <c r="H123" s="6" t="str">
        <v>已出签</v>
      </c>
      <c r="I123" s="5"/>
      <c r="J123" s="34">
        <v>0</v>
      </c>
      <c r="K123" s="5"/>
      <c r="L123" s="34">
        <v>100</v>
      </c>
      <c r="M123" s="34">
        <v>0</v>
      </c>
      <c r="N123" s="5"/>
      <c r="P123" s="5"/>
      <c r="R123" s="2">
        <f>M123*1.06</f>
      </c>
      <c r="S123" s="2">
        <f>J123+L123+R123</f>
      </c>
      <c r="T123" s="2">
        <f>J123+(L123+R123)*1.06</f>
      </c>
      <c r="U123" s="2">
        <f>(R123+L123)*0.06</f>
      </c>
      <c r="V123" s="2">
        <f>T123-U123</f>
      </c>
      <c r="W123" s="1">
        <f>J123</f>
      </c>
      <c r="X123" s="2">
        <f>(R123+L123)*1.06</f>
      </c>
      <c r="Y123" s="2">
        <f>P123</f>
      </c>
      <c r="Z123" s="5">
        <v>20</v>
      </c>
      <c r="AA123" s="2">
        <f>(L123+R123)-Y123-Z123</f>
      </c>
      <c r="AB123" s="2">
        <f>AA123/2</f>
      </c>
      <c r="AC123" s="2">
        <f>AA123/2</f>
      </c>
      <c r="AD123" s="2"/>
    </row>
    <row r="124">
      <c r="A124" s="1">
        <v>122</v>
      </c>
      <c r="B124" s="35" t="str">
        <v>张超</v>
      </c>
      <c r="C124" s="73" t="str">
        <v>TV1N1620056085855252480</v>
      </c>
      <c r="D124" s="35" t="str">
        <v>中国</v>
      </c>
      <c r="E124" s="5" t="str">
        <v>北京</v>
      </c>
      <c r="F124" s="5" t="str">
        <v>美国-EVUS</v>
      </c>
      <c r="G124" s="6" t="str">
        <v>商务</v>
      </c>
      <c r="H124" s="6" t="str">
        <v>已出签</v>
      </c>
      <c r="I124" s="5"/>
      <c r="J124" s="34">
        <v>0</v>
      </c>
      <c r="K124" s="5"/>
      <c r="L124" s="34">
        <v>100</v>
      </c>
      <c r="M124" s="34">
        <v>15</v>
      </c>
      <c r="N124" s="5" t="str">
        <v>快递费</v>
      </c>
      <c r="P124" s="5">
        <v>15</v>
      </c>
      <c r="R124" s="2">
        <f>M124*1.06</f>
      </c>
      <c r="S124" s="2">
        <f>J124+L124+R124</f>
      </c>
      <c r="T124" s="2">
        <f>J124+(L124+R124)*1.06</f>
      </c>
      <c r="U124" s="2">
        <f>(R124+L124)*0.06</f>
      </c>
      <c r="V124" s="2">
        <f>T124-U124</f>
      </c>
      <c r="W124" s="1">
        <f>J124</f>
      </c>
      <c r="X124" s="2">
        <f>(R124+L124)*1.06</f>
      </c>
      <c r="Y124" s="2">
        <f>P124</f>
      </c>
      <c r="Z124" s="5">
        <v>20</v>
      </c>
      <c r="AA124" s="2">
        <f>(L124+R124)-Y124-Z124</f>
      </c>
      <c r="AB124" s="2">
        <f>AA124/2</f>
      </c>
      <c r="AC124" s="2">
        <f>AA124/2</f>
      </c>
      <c r="AD124" s="2"/>
    </row>
    <row r="125">
      <c r="A125" s="1">
        <v>123</v>
      </c>
      <c r="B125" s="35" t="str">
        <v>熊欣</v>
      </c>
      <c r="C125" s="73" t="str">
        <v>TV1N1614864778815672320</v>
      </c>
      <c r="D125" s="35" t="str">
        <v>中国</v>
      </c>
      <c r="E125" s="5" t="str">
        <v>北京</v>
      </c>
      <c r="F125" s="5" t="str">
        <v>美国-EVUS</v>
      </c>
      <c r="G125" s="6" t="str">
        <v>商务</v>
      </c>
      <c r="H125" s="6" t="str">
        <v>已出签</v>
      </c>
      <c r="I125" s="5"/>
      <c r="J125" s="34">
        <v>0</v>
      </c>
      <c r="K125" s="5"/>
      <c r="L125" s="34">
        <v>100</v>
      </c>
      <c r="M125" s="34">
        <v>18</v>
      </c>
      <c r="N125" s="5" t="str">
        <v>快递费</v>
      </c>
      <c r="P125" s="5">
        <v>18</v>
      </c>
      <c r="R125" s="2">
        <f>M125*1.06</f>
      </c>
      <c r="S125" s="2">
        <f>J125+L125+R125</f>
      </c>
      <c r="T125" s="2">
        <f>J125+(L125+R125)*1.06</f>
      </c>
      <c r="U125" s="2">
        <f>(R125+L125)*0.06</f>
      </c>
      <c r="V125" s="2">
        <f>T125-U125</f>
      </c>
      <c r="W125" s="1">
        <f>J125</f>
      </c>
      <c r="X125" s="2">
        <f>(R125+L125)*1.06</f>
      </c>
      <c r="Y125" s="2">
        <f>P125</f>
      </c>
      <c r="Z125" s="5">
        <v>20</v>
      </c>
      <c r="AA125" s="2">
        <f>(L125+R125)-Y125-Z125</f>
      </c>
      <c r="AB125" s="2">
        <f>AA125/2</f>
      </c>
      <c r="AC125" s="2">
        <f>AA125/2</f>
      </c>
      <c r="AD125" s="2"/>
    </row>
    <row r="126">
      <c r="A126" s="1">
        <v>124</v>
      </c>
      <c r="B126" s="35" t="str">
        <v>赵坤</v>
      </c>
      <c r="C126" s="73" t="str">
        <v>TV1N1619904138984624128</v>
      </c>
      <c r="D126" s="35" t="str">
        <v>中国</v>
      </c>
      <c r="E126" s="5" t="str">
        <v>北京</v>
      </c>
      <c r="F126" s="5" t="str">
        <v>美国-EVUS</v>
      </c>
      <c r="G126" s="6" t="str">
        <v>商务</v>
      </c>
      <c r="H126" s="6" t="str">
        <v>已出签</v>
      </c>
      <c r="I126" s="5"/>
      <c r="J126" s="34">
        <v>0</v>
      </c>
      <c r="K126" s="5"/>
      <c r="L126" s="34">
        <v>100</v>
      </c>
      <c r="M126" s="34">
        <v>46</v>
      </c>
      <c r="N126" s="5" t="str">
        <v>交通28+快递费18</v>
      </c>
      <c r="P126" s="5">
        <v>46</v>
      </c>
      <c r="R126" s="2">
        <f>M126*1.06</f>
      </c>
      <c r="S126" s="2">
        <f>J126+L126+R126</f>
      </c>
      <c r="T126" s="2">
        <f>J126+(L126+R126)*1.06</f>
      </c>
      <c r="U126" s="2">
        <f>(R126+L126)*0.06</f>
      </c>
      <c r="V126" s="2">
        <f>T126-U126</f>
      </c>
      <c r="W126" s="1">
        <f>J126</f>
      </c>
      <c r="X126" s="2">
        <f>(R126+L126)*1.06</f>
      </c>
      <c r="Y126" s="2">
        <f>P126</f>
      </c>
      <c r="Z126" s="5">
        <v>20</v>
      </c>
      <c r="AA126" s="2">
        <f>(L126+R126)-Y126-Z126</f>
      </c>
      <c r="AB126" s="2">
        <f>AA126/2</f>
      </c>
      <c r="AC126" s="2">
        <f>AA126/2</f>
      </c>
      <c r="AD126" s="2"/>
    </row>
    <row r="127">
      <c r="A127" s="1">
        <v>125</v>
      </c>
      <c r="B127" s="35" t="str">
        <v>裴建立</v>
      </c>
      <c r="C127" s="73" t="str">
        <v>TV1N1619625908499165184</v>
      </c>
      <c r="D127" s="35" t="str">
        <v>中国</v>
      </c>
      <c r="E127" s="5" t="str">
        <v>北京</v>
      </c>
      <c r="F127" s="5" t="str">
        <v>美国-EVUS</v>
      </c>
      <c r="G127" s="6" t="str">
        <v>商务</v>
      </c>
      <c r="H127" s="6" t="str">
        <v>已出签</v>
      </c>
      <c r="I127" s="5"/>
      <c r="J127" s="34">
        <v>0</v>
      </c>
      <c r="K127" s="5"/>
      <c r="L127" s="34">
        <v>100</v>
      </c>
      <c r="M127" s="34">
        <v>18</v>
      </c>
      <c r="N127" s="5" t="str">
        <v>快递费</v>
      </c>
      <c r="P127" s="5">
        <v>18</v>
      </c>
      <c r="R127" s="2">
        <f>M127*1.06</f>
      </c>
      <c r="S127" s="2">
        <f>J127+L127+R127</f>
      </c>
      <c r="T127" s="2">
        <f>J127+(L127+R127)*1.06</f>
      </c>
      <c r="U127" s="2">
        <f>(R127+L127)*0.06</f>
      </c>
      <c r="V127" s="2">
        <f>T127-U127</f>
      </c>
      <c r="W127" s="1">
        <f>J127</f>
      </c>
      <c r="X127" s="2">
        <f>(R127+L127)*1.06</f>
      </c>
      <c r="Y127" s="2">
        <f>P127</f>
      </c>
      <c r="Z127" s="5">
        <v>20</v>
      </c>
      <c r="AA127" s="2">
        <f>(L127+R127)-Y127-Z127</f>
      </c>
      <c r="AB127" s="2">
        <f>AA127/2</f>
      </c>
      <c r="AC127" s="2">
        <f>AA127/2</f>
      </c>
      <c r="AD127" s="2"/>
    </row>
    <row r="128">
      <c r="A128" s="1">
        <v>126</v>
      </c>
      <c r="B128" s="35" t="str">
        <v>韩治民</v>
      </c>
      <c r="C128" s="73" t="str">
        <v>TV1N1602517821131890688</v>
      </c>
      <c r="D128" s="35" t="str">
        <v>中国</v>
      </c>
      <c r="E128" s="5" t="str">
        <v>北京</v>
      </c>
      <c r="F128" s="5" t="str">
        <v>美国-EVUS</v>
      </c>
      <c r="G128" s="6" t="str">
        <v>商务</v>
      </c>
      <c r="H128" s="6" t="str">
        <v>已出签</v>
      </c>
      <c r="I128" s="5"/>
      <c r="J128" s="34">
        <v>0</v>
      </c>
      <c r="K128" s="5"/>
      <c r="L128" s="34">
        <v>100</v>
      </c>
      <c r="M128" s="34">
        <v>15</v>
      </c>
      <c r="N128" s="5" t="str">
        <v>快递费</v>
      </c>
      <c r="P128" s="5">
        <v>15</v>
      </c>
      <c r="R128" s="2">
        <f>M128*1.06</f>
      </c>
      <c r="S128" s="2">
        <f>J128+L128+R128</f>
      </c>
      <c r="T128" s="2">
        <f>J128+(L128+R128)*1.06</f>
      </c>
      <c r="U128" s="2">
        <f>(R128+L128)*0.06</f>
      </c>
      <c r="V128" s="2">
        <f>T128-U128</f>
      </c>
      <c r="W128" s="1">
        <f>J128</f>
      </c>
      <c r="X128" s="2">
        <f>(R128+L128)*1.06</f>
      </c>
      <c r="Y128" s="2">
        <f>P128</f>
      </c>
      <c r="Z128" s="5">
        <v>20</v>
      </c>
      <c r="AA128" s="2">
        <f>(L128+R128)-Y128-Z128</f>
      </c>
      <c r="AB128" s="2">
        <f>AA128/2</f>
      </c>
      <c r="AC128" s="2">
        <f>AA128/2</f>
      </c>
      <c r="AD128" s="2"/>
    </row>
    <row r="129">
      <c r="A129" s="1">
        <v>127</v>
      </c>
      <c r="B129" s="35" t="str">
        <v>靖春涛</v>
      </c>
      <c r="C129" s="74" t="str">
        <v>TV1N1610181264849301504</v>
      </c>
      <c r="D129" s="35" t="str">
        <v>中国</v>
      </c>
      <c r="E129" s="5" t="str">
        <v>北京</v>
      </c>
      <c r="F129" s="5" t="str">
        <v>美国-EVUS</v>
      </c>
      <c r="G129" s="6" t="str">
        <v>商务</v>
      </c>
      <c r="H129" s="6" t="str">
        <v>已出签</v>
      </c>
      <c r="I129" s="5"/>
      <c r="J129" s="34">
        <v>0</v>
      </c>
      <c r="K129" s="5"/>
      <c r="L129" s="34">
        <v>100</v>
      </c>
      <c r="M129" s="34">
        <v>18</v>
      </c>
      <c r="N129" s="5" t="str">
        <v>快递费</v>
      </c>
      <c r="P129" s="5">
        <v>18</v>
      </c>
      <c r="R129" s="2">
        <f>M129*1.06</f>
      </c>
      <c r="S129" s="2">
        <f>J129+L129+R129</f>
      </c>
      <c r="T129" s="2">
        <f>J129+(L129+R129)*1.06</f>
      </c>
      <c r="U129" s="2">
        <f>(R129+L129)*0.06</f>
      </c>
      <c r="V129" s="2">
        <f>T129-U129</f>
      </c>
      <c r="W129" s="1">
        <f>J129</f>
      </c>
      <c r="X129" s="2">
        <f>(R129+L129)*1.06</f>
      </c>
      <c r="Y129" s="2">
        <f>P129</f>
      </c>
      <c r="Z129" s="5">
        <v>20</v>
      </c>
      <c r="AA129" s="2">
        <f>(L129+R129)-Y129-Z129</f>
      </c>
      <c r="AB129" s="2">
        <f>AA129/2</f>
      </c>
      <c r="AC129" s="2">
        <f>AA129/2</f>
      </c>
      <c r="AD129" s="2"/>
    </row>
    <row r="130">
      <c r="A130" s="1">
        <v>128</v>
      </c>
      <c r="B130" s="35" t="str">
        <v>张旭</v>
      </c>
      <c r="C130" s="73" t="str">
        <v>TV1N1614868145566715904</v>
      </c>
      <c r="D130" s="35" t="str">
        <v>中国</v>
      </c>
      <c r="E130" s="5" t="str">
        <v>北京</v>
      </c>
      <c r="F130" s="5" t="str">
        <v>美国-EVUS</v>
      </c>
      <c r="G130" s="6" t="str">
        <v>商务</v>
      </c>
      <c r="H130" s="6" t="str">
        <v>已出签</v>
      </c>
      <c r="I130" s="5"/>
      <c r="J130" s="34">
        <v>0</v>
      </c>
      <c r="K130" s="5"/>
      <c r="L130" s="34">
        <v>100</v>
      </c>
      <c r="M130" s="34">
        <v>15</v>
      </c>
      <c r="N130" s="5" t="str">
        <v>快递费</v>
      </c>
      <c r="P130" s="5">
        <v>15</v>
      </c>
      <c r="R130" s="2">
        <f>M130*1.06</f>
      </c>
      <c r="S130" s="2">
        <f>J130+L130+R130</f>
      </c>
      <c r="T130" s="2">
        <f>J130+(L130+R130)*1.06</f>
      </c>
      <c r="U130" s="2">
        <f>(R130+L130)*0.06</f>
      </c>
      <c r="V130" s="2">
        <f>T130-U130</f>
      </c>
      <c r="W130" s="1">
        <f>J130</f>
      </c>
      <c r="X130" s="2">
        <f>(R130+L130)*1.06</f>
      </c>
      <c r="Y130" s="2">
        <f>P130</f>
      </c>
      <c r="Z130" s="5">
        <v>20</v>
      </c>
      <c r="AA130" s="2">
        <f>(L130+R130)-Y130-Z130</f>
      </c>
      <c r="AB130" s="2">
        <f>AA130/2</f>
      </c>
      <c r="AC130" s="2">
        <f>AA130/2</f>
      </c>
      <c r="AD130" s="2"/>
    </row>
    <row r="131">
      <c r="A131" s="1">
        <v>129</v>
      </c>
      <c r="B131" s="35" t="str">
        <v>王昱祺</v>
      </c>
      <c r="C131" s="73" t="str">
        <v>TV1N1626134493069033472</v>
      </c>
      <c r="D131" s="35" t="str">
        <v>中国</v>
      </c>
      <c r="E131" s="5" t="str">
        <v>北京</v>
      </c>
      <c r="F131" s="5" t="str">
        <v>美国-EVUS</v>
      </c>
      <c r="G131" s="6" t="str">
        <v>商务</v>
      </c>
      <c r="H131" s="6" t="str">
        <v>已出签</v>
      </c>
      <c r="I131" s="5"/>
      <c r="J131" s="34">
        <v>0</v>
      </c>
      <c r="K131" s="5"/>
      <c r="L131" s="34">
        <v>100</v>
      </c>
      <c r="M131" s="34">
        <v>15</v>
      </c>
      <c r="N131" s="5" t="str">
        <v>快递费</v>
      </c>
      <c r="P131" s="5">
        <v>15</v>
      </c>
      <c r="R131" s="2">
        <f>M131*1.06</f>
      </c>
      <c r="S131" s="2">
        <f>J131+L131+R131</f>
      </c>
      <c r="T131" s="2">
        <f>J131+(L131+R131)*1.06</f>
      </c>
      <c r="U131" s="2">
        <f>(R131+L131)*0.06</f>
      </c>
      <c r="V131" s="2">
        <f>T131-U131</f>
      </c>
      <c r="W131" s="1">
        <f>J131</f>
      </c>
      <c r="X131" s="2">
        <f>(R131+L131)*1.06</f>
      </c>
      <c r="Y131" s="2">
        <f>P131</f>
      </c>
      <c r="Z131" s="5">
        <v>20</v>
      </c>
      <c r="AA131" s="2">
        <f>(L131+R131)-Y131-Z131</f>
      </c>
      <c r="AB131" s="2">
        <f>AA131/2</f>
      </c>
      <c r="AC131" s="2">
        <f>AA131/2</f>
      </c>
      <c r="AD131" s="2"/>
    </row>
    <row r="132">
      <c r="A132" s="1">
        <v>130</v>
      </c>
      <c r="B132" s="35" t="str">
        <v>叶涵</v>
      </c>
      <c r="C132" s="73" t="str">
        <v>TV1N1627574043611918336</v>
      </c>
      <c r="D132" s="35" t="str">
        <v>中国</v>
      </c>
      <c r="E132" s="5" t="str">
        <v>北京</v>
      </c>
      <c r="F132" s="5" t="str">
        <v>美国-EVUS</v>
      </c>
      <c r="G132" s="6" t="str">
        <v>商务</v>
      </c>
      <c r="H132" s="6" t="str">
        <v>已出签</v>
      </c>
      <c r="I132" s="5"/>
      <c r="J132" s="34">
        <v>0</v>
      </c>
      <c r="K132" s="5"/>
      <c r="L132" s="34">
        <v>100</v>
      </c>
      <c r="M132" s="34">
        <v>18</v>
      </c>
      <c r="N132" s="5" t="str">
        <v>快递费</v>
      </c>
      <c r="P132" s="5">
        <v>18</v>
      </c>
      <c r="R132" s="2">
        <f>M132*1.06</f>
      </c>
      <c r="S132" s="2">
        <f>J132+L132+R132</f>
      </c>
      <c r="T132" s="2">
        <f>J132+(L132+R132)*1.06</f>
      </c>
      <c r="U132" s="2">
        <f>(R132+L132)*0.06</f>
      </c>
      <c r="V132" s="2">
        <f>T132-U132</f>
      </c>
      <c r="W132" s="1">
        <f>J132</f>
      </c>
      <c r="X132" s="2">
        <f>(R132+L132)*1.06</f>
      </c>
      <c r="Y132" s="2">
        <f>P132</f>
      </c>
      <c r="Z132" s="5">
        <v>20</v>
      </c>
      <c r="AA132" s="2">
        <f>(L132+R132)-Y132-Z132</f>
      </c>
      <c r="AB132" s="2">
        <f>AA132/2</f>
      </c>
      <c r="AC132" s="2">
        <f>AA132/2</f>
      </c>
      <c r="AD132" s="2"/>
    </row>
    <row r="133">
      <c r="A133" s="1">
        <v>131</v>
      </c>
      <c r="B133" s="35" t="str">
        <v>周鹏</v>
      </c>
      <c r="C133" s="73" t="str">
        <v>TV1N1627599797838118912</v>
      </c>
      <c r="D133" s="35" t="str">
        <v>中国</v>
      </c>
      <c r="E133" s="5" t="str">
        <v>北京</v>
      </c>
      <c r="F133" s="5" t="str">
        <v>美国-EVUS</v>
      </c>
      <c r="G133" s="6" t="str">
        <v>商务</v>
      </c>
      <c r="H133" s="6" t="str">
        <v>已出签</v>
      </c>
      <c r="I133" s="5"/>
      <c r="J133" s="34">
        <v>0</v>
      </c>
      <c r="K133" s="5"/>
      <c r="L133" s="34">
        <v>100</v>
      </c>
      <c r="M133" s="34">
        <v>15</v>
      </c>
      <c r="N133" s="5" t="str">
        <v>快递费</v>
      </c>
      <c r="P133" s="5">
        <v>15</v>
      </c>
      <c r="R133" s="2">
        <f>M133*1.06</f>
      </c>
      <c r="S133" s="2">
        <f>J133+L133+R133</f>
      </c>
      <c r="T133" s="2">
        <f>J133+(L133+R133)*1.06</f>
      </c>
      <c r="U133" s="2">
        <f>(R133+L133)*0.06</f>
      </c>
      <c r="V133" s="2">
        <f>T133-U133</f>
      </c>
      <c r="W133" s="1">
        <f>J133</f>
      </c>
      <c r="X133" s="2">
        <f>(R133+L133)*1.06</f>
      </c>
      <c r="Y133" s="2">
        <f>P133</f>
      </c>
      <c r="Z133" s="5">
        <v>20</v>
      </c>
      <c r="AA133" s="2">
        <f>(L133+R133)-Y133-Z133</f>
      </c>
      <c r="AB133" s="2">
        <f>AA133/2</f>
      </c>
      <c r="AC133" s="2">
        <f>AA133/2</f>
      </c>
      <c r="AD133" s="2"/>
    </row>
    <row r="134">
      <c r="A134" s="1">
        <v>132</v>
      </c>
      <c r="B134" s="35" t="str">
        <v>刘薇</v>
      </c>
      <c r="C134" s="73" t="str">
        <v>TV1N1626787146459410432</v>
      </c>
      <c r="D134" s="35" t="str">
        <v>中国</v>
      </c>
      <c r="E134" s="5" t="str">
        <v>北京</v>
      </c>
      <c r="F134" s="5" t="str">
        <v>美国-EVUS</v>
      </c>
      <c r="G134" s="6" t="str">
        <v>商务</v>
      </c>
      <c r="H134" s="6" t="str">
        <v>已出签</v>
      </c>
      <c r="I134" s="5"/>
      <c r="J134" s="34">
        <v>0</v>
      </c>
      <c r="K134" s="5"/>
      <c r="L134" s="34">
        <v>100</v>
      </c>
      <c r="M134" s="34">
        <v>18</v>
      </c>
      <c r="N134" s="5" t="str">
        <v>快递费</v>
      </c>
      <c r="P134" s="5">
        <v>18</v>
      </c>
      <c r="R134" s="2">
        <f>M134*1.06</f>
      </c>
      <c r="S134" s="2">
        <f>J134+L134+R134</f>
      </c>
      <c r="T134" s="2">
        <f>J134+(L134+R134)*1.06</f>
      </c>
      <c r="U134" s="2">
        <f>(R134+L134)*0.06</f>
      </c>
      <c r="V134" s="2">
        <f>T134-U134</f>
      </c>
      <c r="W134" s="1">
        <f>J134</f>
      </c>
      <c r="X134" s="2">
        <f>(R134+L134)*1.06</f>
      </c>
      <c r="Y134" s="2">
        <f>P134</f>
      </c>
      <c r="Z134" s="5">
        <v>20</v>
      </c>
      <c r="AA134" s="2">
        <f>(L134+R134)-Y134-Z134</f>
      </c>
      <c r="AB134" s="2">
        <f>AA134/2</f>
      </c>
      <c r="AC134" s="2">
        <f>AA134/2</f>
      </c>
      <c r="AD134" s="2"/>
    </row>
    <row r="135">
      <c r="A135" s="1">
        <v>133</v>
      </c>
      <c r="B135" s="35" t="str">
        <v>黄若</v>
      </c>
      <c r="C135" s="73" t="str">
        <v>TV1N1619998997737127936</v>
      </c>
      <c r="D135" s="35" t="str">
        <v>中国</v>
      </c>
      <c r="E135" s="5" t="str">
        <v>北京</v>
      </c>
      <c r="F135" s="5" t="str">
        <v>美国-EVUS</v>
      </c>
      <c r="G135" s="6" t="str">
        <v>商务</v>
      </c>
      <c r="H135" s="6" t="str">
        <v>已出签</v>
      </c>
      <c r="I135" s="5"/>
      <c r="J135" s="34">
        <v>0</v>
      </c>
      <c r="K135" s="5"/>
      <c r="L135" s="34">
        <v>100</v>
      </c>
      <c r="M135" s="34">
        <v>15</v>
      </c>
      <c r="N135" s="5" t="str">
        <v>快递费</v>
      </c>
      <c r="P135" s="5">
        <v>15</v>
      </c>
      <c r="R135" s="2">
        <f>M135*1.06</f>
      </c>
      <c r="S135" s="2">
        <f>J135+L135+R135</f>
      </c>
      <c r="T135" s="2">
        <f>J135+(L135+R135)*1.06</f>
      </c>
      <c r="U135" s="2">
        <f>(R135+L135)*0.06</f>
      </c>
      <c r="V135" s="2">
        <f>T135-U135</f>
      </c>
      <c r="W135" s="1">
        <f>J135</f>
      </c>
      <c r="X135" s="2">
        <f>(R135+L135)*1.06</f>
      </c>
      <c r="Y135" s="2">
        <f>P135</f>
      </c>
      <c r="Z135" s="5">
        <v>20</v>
      </c>
      <c r="AA135" s="2">
        <f>(L135+R135)-Y135-Z135</f>
      </c>
      <c r="AB135" s="2">
        <f>AA135/2</f>
      </c>
      <c r="AC135" s="2">
        <f>AA135/2</f>
      </c>
      <c r="AD135" s="2"/>
    </row>
    <row r="136">
      <c r="A136" s="1">
        <v>134</v>
      </c>
      <c r="B136" s="35" t="str">
        <v>石文涛</v>
      </c>
      <c r="C136" s="73" t="str">
        <v>TV1N1602517821131890688</v>
      </c>
      <c r="D136" s="35" t="str">
        <v>中国</v>
      </c>
      <c r="E136" s="5" t="str">
        <v>北京</v>
      </c>
      <c r="F136" s="5" t="str">
        <v>美国-EVUS</v>
      </c>
      <c r="G136" s="6" t="str">
        <v>商务</v>
      </c>
      <c r="H136" s="6" t="str">
        <v>已出签</v>
      </c>
      <c r="I136" s="5"/>
      <c r="J136" s="34">
        <v>0</v>
      </c>
      <c r="K136" s="5"/>
      <c r="L136" s="34">
        <v>100</v>
      </c>
      <c r="M136" s="34">
        <v>18</v>
      </c>
      <c r="N136" s="5" t="str">
        <v>快递费</v>
      </c>
      <c r="P136" s="5">
        <v>18</v>
      </c>
      <c r="R136" s="2">
        <f>M136*1.06</f>
      </c>
      <c r="S136" s="2">
        <f>J136+L136+R136</f>
      </c>
      <c r="T136" s="2">
        <f>J136+(L136+R136)*1.06</f>
      </c>
      <c r="U136" s="2">
        <f>(R136+L136)*0.06</f>
      </c>
      <c r="V136" s="2">
        <f>T136-U136</f>
      </c>
      <c r="W136" s="1">
        <f>J136</f>
      </c>
      <c r="X136" s="2">
        <f>(R136+L136)*1.06</f>
      </c>
      <c r="Y136" s="2">
        <f>P136</f>
      </c>
      <c r="Z136" s="5">
        <v>20</v>
      </c>
      <c r="AA136" s="2">
        <f>(L136+R136)-Y136-Z136</f>
      </c>
      <c r="AB136" s="2">
        <f>AA136/2</f>
      </c>
      <c r="AC136" s="2">
        <f>AA136/2</f>
      </c>
      <c r="AD136" s="2"/>
    </row>
    <row r="137">
      <c r="A137" s="1">
        <v>135</v>
      </c>
      <c r="B137" s="35" t="str">
        <v>张韵姿</v>
      </c>
      <c r="C137" s="73" t="str">
        <v>TV1N1622934154731274240</v>
      </c>
      <c r="D137" s="35" t="str">
        <v>中国</v>
      </c>
      <c r="E137" s="5" t="str">
        <v>北京</v>
      </c>
      <c r="F137" s="5" t="str">
        <v>西班牙-广州</v>
      </c>
      <c r="G137" s="6" t="str">
        <v>商务</v>
      </c>
      <c r="H137" s="6" t="str">
        <v>受理中</v>
      </c>
      <c r="I137" s="5"/>
      <c r="J137" s="34">
        <v>589</v>
      </c>
      <c r="K137" s="5"/>
      <c r="L137" s="34">
        <v>300</v>
      </c>
      <c r="M137" s="34">
        <v>198</v>
      </c>
      <c r="N137" s="5" t="str">
        <v>快递费23+签证中心费用175</v>
      </c>
      <c r="P137" s="34">
        <v>198</v>
      </c>
      <c r="R137" s="2">
        <f>M137*1.06</f>
      </c>
      <c r="S137" s="2">
        <f>J137+L137+R137</f>
      </c>
      <c r="T137" s="2">
        <f>J137+(L137+R137)*1.06</f>
      </c>
      <c r="U137" s="2">
        <f>(R137+L137)*0.06</f>
      </c>
      <c r="V137" s="2">
        <f>T137-U137</f>
      </c>
      <c r="W137" s="1">
        <f>J137</f>
      </c>
      <c r="X137" s="2">
        <f>(R137+L137)*1.06</f>
      </c>
      <c r="Y137" s="2">
        <f>P137</f>
      </c>
      <c r="Z137" s="5">
        <v>0</v>
      </c>
      <c r="AA137" s="2">
        <f>(L137+R137)-Y137-Z137</f>
      </c>
      <c r="AB137" s="2">
        <f>AA137/2</f>
      </c>
      <c r="AC137" s="2">
        <f>AA137/2</f>
      </c>
      <c r="AD137" s="2"/>
    </row>
    <row r="138">
      <c r="A138" s="1">
        <v>136</v>
      </c>
      <c r="B138" s="75" t="str">
        <v>郑世浩-只快递</v>
      </c>
      <c r="C138" s="73" t="str">
        <v>TV1N1625115759269191680</v>
      </c>
      <c r="D138" s="35" t="str">
        <v>中国</v>
      </c>
      <c r="E138" s="5" t="str">
        <v>北京</v>
      </c>
      <c r="F138" s="5" t="str">
        <v>巴西</v>
      </c>
      <c r="G138" s="6" t="str">
        <v>商务</v>
      </c>
      <c r="H138" s="6" t="str">
        <v>已完成</v>
      </c>
      <c r="I138" s="34"/>
      <c r="J138" s="34">
        <v>0</v>
      </c>
      <c r="K138" s="76"/>
      <c r="L138" s="34">
        <v>0</v>
      </c>
      <c r="M138" s="34">
        <v>15</v>
      </c>
      <c r="N138" s="5" t="str">
        <v>快递费15</v>
      </c>
      <c r="P138" s="5">
        <v>15</v>
      </c>
      <c r="R138" s="2">
        <f>M138*1.06</f>
      </c>
      <c r="S138" s="2">
        <f>J138+L138+R138</f>
      </c>
      <c r="T138" s="2">
        <f>J138+(L138+R138)*1.06</f>
      </c>
      <c r="U138" s="2">
        <f>(R138+L138)*0.06</f>
      </c>
      <c r="V138" s="2">
        <f>T138-U138</f>
      </c>
      <c r="W138" s="1">
        <f>J138</f>
      </c>
      <c r="X138" s="2">
        <f>(R138+L138)*1.06</f>
      </c>
      <c r="Y138" s="2">
        <f>P138</f>
      </c>
      <c r="Z138" s="5">
        <v>0</v>
      </c>
      <c r="AA138" s="2">
        <f>(L138+R138)-Y138-Z138</f>
      </c>
      <c r="AB138" s="2">
        <f>AA138/2</f>
      </c>
      <c r="AC138" s="2">
        <f>AA138/2</f>
      </c>
      <c r="AD138" s="2"/>
    </row>
    <row r="139">
      <c r="A139" s="1">
        <v>137</v>
      </c>
      <c r="B139" s="75" t="str">
        <v>吴浩然-不办理只快递</v>
      </c>
      <c r="C139" s="73" t="str">
        <v>TV1N1628293427238363136</v>
      </c>
      <c r="D139" s="35" t="str">
        <v>中国</v>
      </c>
      <c r="E139" s="5" t="str">
        <v>北京</v>
      </c>
      <c r="F139" s="5" t="str">
        <v>巴西</v>
      </c>
      <c r="G139" s="6" t="str">
        <v>商务</v>
      </c>
      <c r="H139" s="6" t="str">
        <v>已完成</v>
      </c>
      <c r="I139" s="34"/>
      <c r="J139" s="34">
        <v>0</v>
      </c>
      <c r="K139" s="34"/>
      <c r="L139" s="34">
        <v>0</v>
      </c>
      <c r="M139" s="34">
        <v>18</v>
      </c>
      <c r="N139" s="5" t="str">
        <v>快递费18</v>
      </c>
      <c r="P139" s="5">
        <v>18</v>
      </c>
      <c r="R139" s="2">
        <f>M139*1.06</f>
      </c>
      <c r="S139" s="2">
        <f>J139+L139+R139</f>
      </c>
      <c r="T139" s="2">
        <f>J139+(L139+R139)*1.06</f>
      </c>
      <c r="U139" s="2">
        <f>(R139+L139)*0.06</f>
      </c>
      <c r="V139" s="2">
        <f>T139-U139</f>
      </c>
      <c r="W139" s="1">
        <f>J139</f>
      </c>
      <c r="X139" s="2">
        <f>(R139+L139)*1.06</f>
      </c>
      <c r="Y139" s="2">
        <f>P139</f>
      </c>
      <c r="Z139" s="5">
        <v>0</v>
      </c>
      <c r="AA139" s="2">
        <f>(L139+R139)-Y139-Z139</f>
      </c>
      <c r="AB139" s="2">
        <f>AA139/2</f>
      </c>
      <c r="AC139" s="2">
        <f>AA139/2</f>
      </c>
      <c r="AD139" s="2"/>
    </row>
    <row r="140">
      <c r="A140" s="1">
        <v>138</v>
      </c>
      <c r="B140" s="35" t="str">
        <v>黄一鹏</v>
      </c>
      <c r="C140" s="73" t="str">
        <v>TV1N1629135347565182976</v>
      </c>
      <c r="D140" s="35" t="str">
        <v>中国</v>
      </c>
      <c r="E140" s="5" t="str">
        <v>北京</v>
      </c>
      <c r="F140" s="5" t="str">
        <v>巴西</v>
      </c>
      <c r="G140" s="6" t="str">
        <v>商务</v>
      </c>
      <c r="H140" s="6" t="str">
        <v>受理中</v>
      </c>
      <c r="I140" s="34"/>
      <c r="J140" s="34">
        <v>920</v>
      </c>
      <c r="K140" s="34"/>
      <c r="L140" s="34">
        <v>300</v>
      </c>
      <c r="M140" s="34">
        <v>562.14</v>
      </c>
      <c r="N140" s="37" t="str">
        <v>交通24.14+加急号380+签证中心服务费158</v>
      </c>
      <c r="P140" s="5">
        <v>482.14</v>
      </c>
      <c r="R140" s="2">
        <f>M140*1.06</f>
      </c>
      <c r="S140" s="2">
        <f>J140+L140+R140</f>
      </c>
      <c r="T140" s="2">
        <f>J140+(L140+R140)*1.06</f>
      </c>
      <c r="U140" s="2">
        <f>(R140+L140)*0.06</f>
      </c>
      <c r="V140" s="2">
        <f>T140-U140</f>
      </c>
      <c r="W140" s="1">
        <f>J140</f>
      </c>
      <c r="X140" s="2">
        <f>(R140+L140)*1.06</f>
      </c>
      <c r="Y140" s="2">
        <f>P140</f>
      </c>
      <c r="Z140" s="5">
        <v>60</v>
      </c>
      <c r="AA140" s="2">
        <f>(L140+R140)-Y140-Z140</f>
      </c>
      <c r="AB140" s="2">
        <f>AA140/2</f>
      </c>
      <c r="AC140" s="2">
        <f>AA140/2</f>
      </c>
      <c r="AD140" s="2"/>
    </row>
    <row r="141">
      <c r="A141" s="1">
        <v>139</v>
      </c>
      <c r="B141" s="35" t="str">
        <v>唐大立</v>
      </c>
      <c r="C141" s="73" t="str">
        <v>TV1N1630514064367636480</v>
      </c>
      <c r="D141" s="35" t="str">
        <v>中国</v>
      </c>
      <c r="E141" s="5" t="str">
        <v>北京</v>
      </c>
      <c r="F141" s="5" t="str">
        <v>巴西</v>
      </c>
      <c r="G141" s="6" t="str">
        <v>商务</v>
      </c>
      <c r="H141" s="6" t="str">
        <v>已出签</v>
      </c>
      <c r="I141" s="34"/>
      <c r="J141" s="34">
        <v>920</v>
      </c>
      <c r="K141" s="34"/>
      <c r="L141" s="34">
        <v>300</v>
      </c>
      <c r="M141" s="34">
        <v>562.68</v>
      </c>
      <c r="N141" s="37" t="str">
        <v>交通24.68+加急号380+签证中心服务费158</v>
      </c>
      <c r="P141" s="5">
        <v>482.68</v>
      </c>
      <c r="R141" s="2">
        <f>M141*1.06</f>
      </c>
      <c r="S141" s="2">
        <f>J141+L141+R141</f>
      </c>
      <c r="T141" s="2">
        <f>J141+(L141+R141)*1.06</f>
      </c>
      <c r="U141" s="2">
        <f>(R141+L141)*0.06</f>
      </c>
      <c r="V141" s="2">
        <f>T141-U141</f>
      </c>
      <c r="W141" s="1">
        <f>J141</f>
      </c>
      <c r="X141" s="2">
        <f>(R141+L141)*1.06</f>
      </c>
      <c r="Y141" s="2">
        <f>P141</f>
      </c>
      <c r="Z141" s="5">
        <v>60</v>
      </c>
      <c r="AA141" s="2">
        <f>(L141+R141)-Y141-Z141</f>
      </c>
      <c r="AB141" s="2">
        <f>AA141/2</f>
      </c>
      <c r="AC141" s="2">
        <f>AA141/2</f>
      </c>
      <c r="AD141" s="2"/>
    </row>
    <row r="142">
      <c r="A142" s="1">
        <v>140</v>
      </c>
      <c r="B142" s="35" t="str">
        <v>胡玥</v>
      </c>
      <c r="C142" s="73" t="str">
        <v>TV1N1619635881518104576</v>
      </c>
      <c r="D142" s="35" t="str">
        <v>中国</v>
      </c>
      <c r="E142" s="5" t="str">
        <v>北京</v>
      </c>
      <c r="F142" s="5" t="str">
        <v>巴西</v>
      </c>
      <c r="G142" s="6" t="str">
        <v>商务</v>
      </c>
      <c r="H142" s="6" t="str">
        <v>受理中</v>
      </c>
      <c r="I142" s="34"/>
      <c r="J142" s="34">
        <v>920</v>
      </c>
      <c r="K142" s="34"/>
      <c r="L142" s="34">
        <v>300</v>
      </c>
      <c r="M142" s="34">
        <v>538</v>
      </c>
      <c r="N142" s="37" t="str">
        <v>加急号380+签证中心服务费158</v>
      </c>
      <c r="P142" s="5">
        <v>458</v>
      </c>
      <c r="R142" s="2">
        <f>M142*1.06</f>
      </c>
      <c r="S142" s="2">
        <f>J142+L142+R142</f>
      </c>
      <c r="T142" s="2">
        <f>J142+(L142+R142)*1.06</f>
      </c>
      <c r="U142" s="2">
        <f>(R142+L142)*0.06</f>
      </c>
      <c r="V142" s="2">
        <f>T142-U142</f>
      </c>
      <c r="W142" s="1">
        <f>J142</f>
      </c>
      <c r="X142" s="2">
        <f>(R142+L142)*1.06</f>
      </c>
      <c r="Y142" s="2">
        <f>P142</f>
      </c>
      <c r="Z142" s="5">
        <v>60</v>
      </c>
      <c r="AA142" s="2">
        <f>(L142+R142)-Y142-Z142</f>
      </c>
      <c r="AB142" s="2">
        <f>AA142/2</f>
      </c>
      <c r="AC142" s="2">
        <f>AA142/2</f>
      </c>
      <c r="AD142" s="2"/>
    </row>
    <row r="143">
      <c r="A143" s="1">
        <v>141</v>
      </c>
      <c r="B143" s="35" t="str">
        <v>闫怡君</v>
      </c>
      <c r="C143" s="73" t="str">
        <v>TV1N1590329344994156544</v>
      </c>
      <c r="D143" s="35" t="str">
        <v>中国</v>
      </c>
      <c r="E143" s="5" t="str">
        <v>北京</v>
      </c>
      <c r="F143" s="5" t="str">
        <v>巴西</v>
      </c>
      <c r="G143" s="6" t="str">
        <v>商务</v>
      </c>
      <c r="H143" s="6" t="str">
        <v>受理中</v>
      </c>
      <c r="I143" s="34"/>
      <c r="J143" s="34">
        <v>920</v>
      </c>
      <c r="K143" s="34"/>
      <c r="L143" s="34">
        <v>300</v>
      </c>
      <c r="M143" s="34">
        <v>538</v>
      </c>
      <c r="N143" s="37" t="str">
        <v>加急号380+签证中心服务费158</v>
      </c>
      <c r="P143" s="5">
        <v>458</v>
      </c>
      <c r="R143" s="2">
        <f>M143*1.06</f>
      </c>
      <c r="S143" s="2">
        <f>J143+L143+R143</f>
      </c>
      <c r="T143" s="2">
        <f>J143+(L143+R143)*1.06</f>
      </c>
      <c r="U143" s="2">
        <f>(R143+L143)*0.06</f>
      </c>
      <c r="V143" s="2">
        <f>T143-U143</f>
      </c>
      <c r="W143" s="1">
        <f>J143</f>
      </c>
      <c r="X143" s="2">
        <f>(R143+L143)*1.06</f>
      </c>
      <c r="Y143" s="2">
        <f>P143</f>
      </c>
      <c r="Z143" s="5">
        <v>60</v>
      </c>
      <c r="AA143" s="2">
        <f>(L143+R143)-Y143-Z143</f>
      </c>
      <c r="AB143" s="2">
        <f>AA143/2</f>
      </c>
      <c r="AC143" s="2">
        <f>AA143/2</f>
      </c>
      <c r="AD143" s="2"/>
    </row>
    <row r="144">
      <c r="A144" s="1">
        <v>142</v>
      </c>
      <c r="B144" s="35" t="str">
        <v>王瀚笛</v>
      </c>
      <c r="C144" s="73" t="str">
        <v>TV1N1635147562806480896</v>
      </c>
      <c r="D144" s="35" t="str">
        <v>中国</v>
      </c>
      <c r="E144" s="5" t="str">
        <v>北京</v>
      </c>
      <c r="F144" s="5" t="str">
        <v>印尼-落地签</v>
      </c>
      <c r="G144" s="6" t="str">
        <v>商务</v>
      </c>
      <c r="H144" s="6" t="str">
        <v>已出签</v>
      </c>
      <c r="I144" s="34"/>
      <c r="J144" s="5">
        <v>232.53</v>
      </c>
      <c r="K144" s="34"/>
      <c r="L144" s="34">
        <v>100</v>
      </c>
      <c r="M144" s="34">
        <v>0</v>
      </c>
      <c r="N144" s="5"/>
      <c r="R144" s="2">
        <f>M144*1.06</f>
      </c>
      <c r="S144" s="2">
        <f>J144+L144+R144</f>
      </c>
      <c r="T144" s="2">
        <f>J144+(L144+R144)*1.06</f>
      </c>
      <c r="U144" s="2">
        <f>(R144+L144)*0.06</f>
      </c>
      <c r="V144" s="2">
        <f>T144-U144</f>
      </c>
      <c r="W144" s="1">
        <f>J144</f>
      </c>
      <c r="X144" s="2">
        <f>(R144+L144)*1.06</f>
      </c>
      <c r="Y144" s="2">
        <f>P144</f>
      </c>
      <c r="Z144" s="5">
        <v>20</v>
      </c>
      <c r="AA144" s="2">
        <f>(L144+R144)-Y144-Z144</f>
      </c>
      <c r="AB144" s="2">
        <f>AA144/2</f>
      </c>
      <c r="AC144" s="2">
        <f>AA144/2</f>
      </c>
      <c r="AD144" s="2"/>
    </row>
    <row r="145">
      <c r="A145" s="1">
        <v>143</v>
      </c>
      <c r="B145" s="35" t="str">
        <v>F. MARIE MARTINOLI</v>
      </c>
      <c r="C145" s="73" t="str">
        <v>TV1N1634953857487151104</v>
      </c>
      <c r="D145" s="35" t="str">
        <v>中国</v>
      </c>
      <c r="E145" s="5" t="str">
        <v>北京</v>
      </c>
      <c r="F145" s="5" t="str">
        <v>印尼-落地签</v>
      </c>
      <c r="G145" s="6" t="str">
        <v>商务</v>
      </c>
      <c r="H145" s="6" t="str">
        <v>已出签</v>
      </c>
      <c r="I145" s="34"/>
      <c r="J145" s="5">
        <v>233.25</v>
      </c>
      <c r="K145" s="34"/>
      <c r="L145" s="34">
        <v>100</v>
      </c>
      <c r="M145" s="34">
        <v>0</v>
      </c>
      <c r="N145" s="5"/>
      <c r="R145" s="2">
        <f>M145*1.06</f>
      </c>
      <c r="S145" s="2">
        <f>J145+L145+R145</f>
      </c>
      <c r="T145" s="2">
        <f>J145+(L145+R145)*1.06</f>
      </c>
      <c r="U145" s="2">
        <f>(R145+L145)*0.06</f>
      </c>
      <c r="V145" s="2">
        <f>T145-U145</f>
      </c>
      <c r="W145" s="1">
        <f>J145</f>
      </c>
      <c r="X145" s="2">
        <f>(R145+L145)*1.06</f>
      </c>
      <c r="Y145" s="2">
        <f>P145</f>
      </c>
      <c r="Z145" s="5">
        <v>20</v>
      </c>
      <c r="AA145" s="2">
        <f>(L145+R145)-Y145-Z145</f>
      </c>
      <c r="AB145" s="2">
        <f>AA145/2</f>
      </c>
      <c r="AC145" s="2">
        <f>AA145/2</f>
      </c>
      <c r="AD145" s="2"/>
    </row>
    <row r="146">
      <c r="A146" s="1">
        <v>144</v>
      </c>
      <c r="B146" s="35" t="str">
        <v>徐超</v>
      </c>
      <c r="C146" s="73" t="str">
        <v>TV1N1633781534121791488</v>
      </c>
      <c r="D146" s="35" t="str">
        <v>中国</v>
      </c>
      <c r="E146" s="5" t="str">
        <v>北京</v>
      </c>
      <c r="F146" s="5" t="str">
        <v>印尼-落地签</v>
      </c>
      <c r="G146" s="6" t="str">
        <v>商务</v>
      </c>
      <c r="H146" s="6" t="str">
        <v>已出签</v>
      </c>
      <c r="I146" s="34"/>
      <c r="J146" s="5">
        <v>233.63</v>
      </c>
      <c r="K146" s="34"/>
      <c r="L146" s="34">
        <v>100</v>
      </c>
      <c r="M146" s="34">
        <v>0</v>
      </c>
      <c r="N146" s="5"/>
      <c r="R146" s="2">
        <f>M146*1.06</f>
      </c>
      <c r="S146" s="2">
        <f>J146+L146+R146</f>
      </c>
      <c r="T146" s="2">
        <f>J146+(L146+R146)*1.06</f>
      </c>
      <c r="U146" s="2">
        <f>(R146+L146)*0.06</f>
      </c>
      <c r="V146" s="2">
        <f>T146-U146</f>
      </c>
      <c r="W146" s="1">
        <f>J146</f>
      </c>
      <c r="X146" s="2">
        <f>(R146+L146)*1.06</f>
      </c>
      <c r="Y146" s="2">
        <f>P146</f>
      </c>
      <c r="Z146" s="5">
        <v>20</v>
      </c>
      <c r="AA146" s="2">
        <f>(L146+R146)-Y146-Z146</f>
      </c>
      <c r="AB146" s="2">
        <f>AA146/2</f>
      </c>
      <c r="AC146" s="2">
        <f>AA146/2</f>
      </c>
      <c r="AD146" s="2"/>
    </row>
    <row r="147">
      <c r="A147" s="1">
        <v>145</v>
      </c>
      <c r="B147" s="35" t="str">
        <v>阮一沁</v>
      </c>
      <c r="C147" s="73" t="str">
        <v>TV1N1633070847108075520</v>
      </c>
      <c r="D147" s="35" t="str">
        <v>中国</v>
      </c>
      <c r="E147" s="5" t="str">
        <v>北京</v>
      </c>
      <c r="F147" s="5" t="str">
        <v>印尼-落地签</v>
      </c>
      <c r="G147" s="6" t="str">
        <v>商务</v>
      </c>
      <c r="H147" s="6" t="str">
        <v>已出签</v>
      </c>
      <c r="I147" s="34"/>
      <c r="J147" s="5">
        <v>233.29</v>
      </c>
      <c r="K147" s="34"/>
      <c r="L147" s="34">
        <v>100</v>
      </c>
      <c r="M147" s="34">
        <v>0</v>
      </c>
      <c r="N147" s="5"/>
      <c r="R147" s="2">
        <f>M147*1.06</f>
      </c>
      <c r="S147" s="2">
        <f>J147+L147+R147</f>
      </c>
      <c r="T147" s="2">
        <f>J147+(L147+R147)*1.06</f>
      </c>
      <c r="U147" s="2">
        <f>(R147+L147)*0.06</f>
      </c>
      <c r="V147" s="2">
        <f>T147-U147</f>
      </c>
      <c r="W147" s="1">
        <f>J147</f>
      </c>
      <c r="X147" s="2">
        <f>(R147+L147)*1.06</f>
      </c>
      <c r="Y147" s="2">
        <f>P147</f>
      </c>
      <c r="Z147" s="5">
        <v>20</v>
      </c>
      <c r="AA147" s="2">
        <f>(L147+R147)-Y147-Z147</f>
      </c>
      <c r="AB147" s="2">
        <f>AA147/2</f>
      </c>
      <c r="AC147" s="2">
        <f>AA147/2</f>
      </c>
      <c r="AD147" s="2"/>
    </row>
    <row r="148">
      <c r="A148" s="1">
        <v>146</v>
      </c>
      <c r="B148" s="35" t="str">
        <v>应达理</v>
      </c>
      <c r="C148" s="73" t="str" xml:space="preserve">
        <v> TV1N1635148024913879040</v>
      </c>
      <c r="D148" s="35" t="str">
        <v>中国</v>
      </c>
      <c r="E148" s="5" t="str">
        <v>北京</v>
      </c>
      <c r="F148" s="5" t="str">
        <v>印尼-落地签</v>
      </c>
      <c r="G148" s="6" t="str">
        <v>商务</v>
      </c>
      <c r="H148" s="6" t="str">
        <v>已出签</v>
      </c>
      <c r="I148" s="34"/>
      <c r="J148" s="5">
        <v>233.29</v>
      </c>
      <c r="K148" s="34"/>
      <c r="L148" s="34">
        <v>100</v>
      </c>
      <c r="M148" s="34">
        <v>0</v>
      </c>
      <c r="N148" s="5"/>
      <c r="R148" s="2">
        <f>M148*1.06</f>
      </c>
      <c r="S148" s="2">
        <f>J148+L148+R148</f>
      </c>
      <c r="T148" s="2">
        <f>J148+(L148+R148)*1.06</f>
      </c>
      <c r="U148" s="2">
        <f>(R148+L148)*0.06</f>
      </c>
      <c r="V148" s="2">
        <f>T148-U148</f>
      </c>
      <c r="W148" s="1">
        <f>J148</f>
      </c>
      <c r="X148" s="2">
        <f>(R148+L148)*1.06</f>
      </c>
      <c r="Y148" s="2">
        <f>P148</f>
      </c>
      <c r="Z148" s="5">
        <v>20</v>
      </c>
      <c r="AA148" s="2">
        <f>(L148+R148)-Y148-Z148</f>
      </c>
      <c r="AB148" s="2">
        <f>AA148/2</f>
      </c>
      <c r="AC148" s="2">
        <f>AA148/2</f>
      </c>
      <c r="AD148" s="2"/>
    </row>
    <row r="149">
      <c r="A149" s="1">
        <v>147</v>
      </c>
      <c r="B149" s="35" t="str">
        <v>陈卓</v>
      </c>
      <c r="C149" s="73" t="str">
        <v>TV1N1634110232909840384</v>
      </c>
      <c r="D149" s="35" t="str">
        <v>中国</v>
      </c>
      <c r="E149" s="5" t="str">
        <v>北京</v>
      </c>
      <c r="F149" s="5" t="str">
        <v>印尼-落地签</v>
      </c>
      <c r="G149" s="6" t="str">
        <v>商务</v>
      </c>
      <c r="H149" s="6" t="str">
        <v>已出签</v>
      </c>
      <c r="I149" s="34"/>
      <c r="J149" s="5">
        <v>233.29</v>
      </c>
      <c r="K149" s="34"/>
      <c r="L149" s="34">
        <v>100</v>
      </c>
      <c r="M149" s="34">
        <v>0</v>
      </c>
      <c r="N149" s="5"/>
      <c r="R149" s="2">
        <f>M149*1.06</f>
      </c>
      <c r="S149" s="2">
        <f>J149+L149+R149</f>
      </c>
      <c r="T149" s="2">
        <f>J149+(L149+R149)*1.06</f>
      </c>
      <c r="U149" s="2">
        <f>(R149+L149)*0.06</f>
      </c>
      <c r="V149" s="2">
        <f>T149-U149</f>
      </c>
      <c r="W149" s="1">
        <f>J149</f>
      </c>
      <c r="X149" s="2">
        <f>(R149+L149)*1.06</f>
      </c>
      <c r="Y149" s="2">
        <f>P149</f>
      </c>
      <c r="Z149" s="5">
        <v>20</v>
      </c>
      <c r="AA149" s="2">
        <f>(L149+R149)-Y149-Z149</f>
      </c>
      <c r="AB149" s="2">
        <f>AA149/2</f>
      </c>
      <c r="AC149" s="2">
        <f>AA149/2</f>
      </c>
      <c r="AD149" s="2"/>
    </row>
    <row r="150">
      <c r="A150" s="1">
        <v>148</v>
      </c>
      <c r="B150" s="35" t="str">
        <v>张旭冉</v>
      </c>
      <c r="C150" s="73" t="str">
        <v>TV1N1634075710235402240</v>
      </c>
      <c r="D150" s="35" t="str">
        <v>中国</v>
      </c>
      <c r="E150" s="5" t="str">
        <v>北京</v>
      </c>
      <c r="F150" s="5" t="str">
        <v>印尼-落地签</v>
      </c>
      <c r="G150" s="6" t="str">
        <v>商务</v>
      </c>
      <c r="H150" s="6" t="str">
        <v>已出签</v>
      </c>
      <c r="I150" s="34"/>
      <c r="J150" s="5">
        <v>233.29</v>
      </c>
      <c r="K150" s="34"/>
      <c r="L150" s="34">
        <v>100</v>
      </c>
      <c r="M150" s="34">
        <v>0</v>
      </c>
      <c r="N150" s="5"/>
      <c r="R150" s="2">
        <f>M150*1.06</f>
      </c>
      <c r="S150" s="2">
        <f>J150+L150+R150</f>
      </c>
      <c r="T150" s="2">
        <f>J150+(L150+R150)*1.06</f>
      </c>
      <c r="U150" s="2">
        <f>(R150+L150)*0.06</f>
      </c>
      <c r="V150" s="2">
        <f>T150-U150</f>
      </c>
      <c r="W150" s="1">
        <f>J150</f>
      </c>
      <c r="X150" s="2">
        <f>(R150+L150)*1.06</f>
      </c>
      <c r="Y150" s="2">
        <f>P150</f>
      </c>
      <c r="Z150" s="5">
        <v>20</v>
      </c>
      <c r="AA150" s="2">
        <f>(L150+R150)-Y150-Z150</f>
      </c>
      <c r="AB150" s="2">
        <f>AA150/2</f>
      </c>
      <c r="AC150" s="2">
        <f>AA150/2</f>
      </c>
      <c r="AD150" s="2"/>
    </row>
    <row r="151">
      <c r="A151" s="1">
        <v>149</v>
      </c>
      <c r="B151" s="35" t="str">
        <v>吕晨</v>
      </c>
      <c r="C151" s="73" t="str">
        <v>TV1N1634076270044909568</v>
      </c>
      <c r="D151" s="35" t="str">
        <v>中国</v>
      </c>
      <c r="E151" s="5" t="str">
        <v>北京</v>
      </c>
      <c r="F151" s="5" t="str">
        <v>印尼-落地签</v>
      </c>
      <c r="G151" s="6" t="str">
        <v>商务</v>
      </c>
      <c r="H151" s="6" t="str">
        <v>已出签</v>
      </c>
      <c r="I151" s="34"/>
      <c r="J151" s="5">
        <v>233.29</v>
      </c>
      <c r="K151" s="34"/>
      <c r="L151" s="34">
        <v>100</v>
      </c>
      <c r="M151" s="34">
        <v>0</v>
      </c>
      <c r="N151" s="5"/>
      <c r="R151" s="2">
        <f>M151*1.06</f>
      </c>
      <c r="S151" s="2">
        <f>J151+L151+R151</f>
      </c>
      <c r="T151" s="2">
        <f>J151+(L151+R151)*1.06</f>
      </c>
      <c r="U151" s="2">
        <f>(R151+L151)*0.06</f>
      </c>
      <c r="V151" s="2">
        <f>T151-U151</f>
      </c>
      <c r="W151" s="1">
        <f>J151</f>
      </c>
      <c r="X151" s="2">
        <f>(R151+L151)*1.06</f>
      </c>
      <c r="Y151" s="2">
        <f>P151</f>
      </c>
      <c r="Z151" s="5">
        <v>20</v>
      </c>
      <c r="AA151" s="2">
        <f>(L151+R151)-Y151-Z151</f>
      </c>
      <c r="AB151" s="2">
        <f>AA151/2</f>
      </c>
      <c r="AC151" s="2">
        <f>AA151/2</f>
      </c>
      <c r="AD151" s="2"/>
    </row>
    <row r="152">
      <c r="A152" s="1">
        <v>150</v>
      </c>
      <c r="B152" s="35" t="str">
        <v>石泽园</v>
      </c>
      <c r="C152" s="73" t="str">
        <v>TV1N1630850579685748736</v>
      </c>
      <c r="D152" s="35" t="str">
        <v>中国</v>
      </c>
      <c r="E152" s="5" t="str">
        <v>北京</v>
      </c>
      <c r="F152" s="5" t="str">
        <v>印尼-落地签</v>
      </c>
      <c r="G152" s="6" t="str">
        <v>商务</v>
      </c>
      <c r="H152" s="6" t="str">
        <v>已出签</v>
      </c>
      <c r="I152" s="34"/>
      <c r="J152" s="5">
        <v>233.29</v>
      </c>
      <c r="K152" s="34"/>
      <c r="L152" s="34">
        <v>100</v>
      </c>
      <c r="M152" s="34">
        <v>0</v>
      </c>
      <c r="N152" s="5"/>
      <c r="R152" s="2">
        <f>M152*1.06</f>
      </c>
      <c r="S152" s="2">
        <f>J152+L152+R152</f>
      </c>
      <c r="T152" s="2">
        <f>J152+(L152+R152)*1.06</f>
      </c>
      <c r="U152" s="2">
        <f>(R152+L152)*0.06</f>
      </c>
      <c r="V152" s="2">
        <f>T152-U152</f>
      </c>
      <c r="W152" s="1">
        <f>J152</f>
      </c>
      <c r="X152" s="2">
        <f>(R152+L152)*1.06</f>
      </c>
      <c r="Y152" s="2">
        <f>P152</f>
      </c>
      <c r="Z152" s="5">
        <v>20</v>
      </c>
      <c r="AA152" s="2">
        <f>(L152+R152)-Y152-Z152</f>
      </c>
      <c r="AB152" s="2">
        <f>AA152/2</f>
      </c>
      <c r="AC152" s="2">
        <f>AA152/2</f>
      </c>
      <c r="AD152" s="2"/>
    </row>
    <row r="153">
      <c r="A153" s="1">
        <v>151</v>
      </c>
      <c r="B153" s="35" t="str">
        <v>陈智鸿</v>
      </c>
      <c r="C153" s="73" t="str">
        <v>TV1N1634116519370395648</v>
      </c>
      <c r="D153" s="35" t="str">
        <v>中国</v>
      </c>
      <c r="E153" s="5" t="str">
        <v>北京</v>
      </c>
      <c r="F153" s="5" t="str">
        <v>印尼-落地签</v>
      </c>
      <c r="G153" s="6" t="str">
        <v>商务</v>
      </c>
      <c r="H153" s="6" t="str">
        <v>已出签</v>
      </c>
      <c r="I153" s="34"/>
      <c r="J153" s="5">
        <v>233.29</v>
      </c>
      <c r="K153" s="34"/>
      <c r="L153" s="34">
        <v>100</v>
      </c>
      <c r="M153" s="34">
        <v>0</v>
      </c>
      <c r="N153" s="5"/>
      <c r="R153" s="2">
        <f>M153*1.06</f>
      </c>
      <c r="S153" s="2">
        <f>J153+L153+R153</f>
      </c>
      <c r="T153" s="2">
        <f>J153+(L153+R153)*1.06</f>
      </c>
      <c r="U153" s="2">
        <f>(R153+L153)*0.06</f>
      </c>
      <c r="V153" s="2">
        <f>T153-U153</f>
      </c>
      <c r="W153" s="1">
        <f>J153</f>
      </c>
      <c r="X153" s="2">
        <f>(R153+L153)*1.06</f>
      </c>
      <c r="Y153" s="2">
        <f>P153</f>
      </c>
      <c r="Z153" s="5">
        <v>20</v>
      </c>
      <c r="AA153" s="2">
        <f>(L153+R153)-Y153-Z153</f>
      </c>
      <c r="AB153" s="2">
        <f>AA153/2</f>
      </c>
      <c r="AC153" s="2">
        <f>AA153/2</f>
      </c>
      <c r="AD153" s="2"/>
    </row>
    <row r="154">
      <c r="A154" s="1">
        <v>152</v>
      </c>
      <c r="B154" s="35" t="str">
        <v>寇博</v>
      </c>
      <c r="C154" s="73" t="str">
        <v>TV1N1632943547683155968</v>
      </c>
      <c r="D154" s="35" t="str">
        <v>中国</v>
      </c>
      <c r="E154" s="5" t="str">
        <v>北京</v>
      </c>
      <c r="F154" s="5" t="str">
        <v>印尼-落地签</v>
      </c>
      <c r="G154" s="6" t="str">
        <v>商务</v>
      </c>
      <c r="H154" s="6" t="str">
        <v>已出签</v>
      </c>
      <c r="I154" s="34"/>
      <c r="J154" s="5">
        <v>233.29</v>
      </c>
      <c r="K154" s="34"/>
      <c r="L154" s="34">
        <v>100</v>
      </c>
      <c r="M154" s="34">
        <v>0</v>
      </c>
      <c r="N154" s="5"/>
      <c r="R154" s="2">
        <f>M154*1.06</f>
      </c>
      <c r="S154" s="2">
        <f>J154+L154+R154</f>
      </c>
      <c r="T154" s="2">
        <f>J154+(L154+R154)*1.06</f>
      </c>
      <c r="U154" s="2">
        <f>(R154+L154)*0.06</f>
      </c>
      <c r="V154" s="2">
        <f>T154-U154</f>
      </c>
      <c r="W154" s="1">
        <f>J154</f>
      </c>
      <c r="X154" s="2">
        <f>(R154+L154)*1.06</f>
      </c>
      <c r="Y154" s="2">
        <f>P154</f>
      </c>
      <c r="Z154" s="5">
        <v>20</v>
      </c>
      <c r="AA154" s="2">
        <f>(L154+R154)-Y154-Z154</f>
      </c>
      <c r="AB154" s="2">
        <f>AA154/2</f>
      </c>
      <c r="AC154" s="2">
        <f>AA154/2</f>
      </c>
      <c r="AD154" s="2"/>
    </row>
    <row r="155">
      <c r="A155" s="1">
        <v>153</v>
      </c>
      <c r="B155" s="35" t="str">
        <v>化常祺</v>
      </c>
      <c r="C155" s="73" t="str">
        <v>TV1N1624036915359576064</v>
      </c>
      <c r="D155" s="35" t="str">
        <v>中国</v>
      </c>
      <c r="E155" s="5" t="str">
        <v>北京</v>
      </c>
      <c r="F155" s="5" t="str">
        <v>印尼-落地签</v>
      </c>
      <c r="G155" s="6" t="str">
        <v>商务</v>
      </c>
      <c r="H155" s="6" t="str">
        <v>已出签</v>
      </c>
      <c r="I155" s="34"/>
      <c r="J155" s="5">
        <v>233.29</v>
      </c>
      <c r="K155" s="34"/>
      <c r="L155" s="34">
        <v>100</v>
      </c>
      <c r="M155" s="34">
        <v>0</v>
      </c>
      <c r="N155" s="5"/>
      <c r="R155" s="2">
        <f>M155*1.06</f>
      </c>
      <c r="S155" s="2">
        <f>J155+L155+R155</f>
      </c>
      <c r="T155" s="2">
        <f>J155+(L155+R155)*1.06</f>
      </c>
      <c r="U155" s="2">
        <f>(R155+L155)*0.06</f>
      </c>
      <c r="V155" s="2">
        <f>T155-U155</f>
      </c>
      <c r="W155" s="1">
        <f>J155</f>
      </c>
      <c r="X155" s="2">
        <f>(R155+L155)*1.06</f>
      </c>
      <c r="Y155" s="2">
        <f>P155</f>
      </c>
      <c r="Z155" s="5">
        <v>20</v>
      </c>
      <c r="AA155" s="2">
        <f>(L155+R155)-Y155-Z155</f>
      </c>
      <c r="AB155" s="2">
        <f>AA155/2</f>
      </c>
      <c r="AC155" s="2">
        <f>AA155/2</f>
      </c>
      <c r="AD155" s="2"/>
    </row>
    <row r="156">
      <c r="A156" s="1">
        <v>154</v>
      </c>
      <c r="B156" s="35" t="str">
        <v>赵建澎</v>
      </c>
      <c r="C156" s="73" t="str">
        <v>TV1N1638390591612923904</v>
      </c>
      <c r="D156" s="35" t="str">
        <v>中国</v>
      </c>
      <c r="E156" s="5" t="str">
        <v>北京</v>
      </c>
      <c r="F156" s="5" t="str">
        <v>印尼-落地签</v>
      </c>
      <c r="G156" s="6" t="str">
        <v>商务</v>
      </c>
      <c r="H156" s="6" t="str">
        <v>已出签</v>
      </c>
      <c r="I156" s="34"/>
      <c r="J156" s="5">
        <v>233.29</v>
      </c>
      <c r="K156" s="34"/>
      <c r="L156" s="34">
        <v>100</v>
      </c>
      <c r="M156" s="34">
        <v>0</v>
      </c>
      <c r="N156" s="5"/>
      <c r="R156" s="2">
        <f>M156*1.06</f>
      </c>
      <c r="S156" s="2">
        <f>J156+L156+R156</f>
      </c>
      <c r="T156" s="2">
        <f>J156+(L156+R156)*1.06</f>
      </c>
      <c r="U156" s="2">
        <f>(R156+L156)*0.06</f>
      </c>
      <c r="V156" s="2">
        <f>T156-U156</f>
      </c>
      <c r="W156" s="1">
        <f>J156</f>
      </c>
      <c r="X156" s="2">
        <f>(R156+L156)*1.06</f>
      </c>
      <c r="Y156" s="2">
        <f>P156</f>
      </c>
      <c r="Z156" s="5">
        <v>20</v>
      </c>
      <c r="AA156" s="2">
        <f>(L156+R156)-Y156-Z156</f>
      </c>
      <c r="AB156" s="2">
        <f>AA156/2</f>
      </c>
      <c r="AC156" s="2">
        <f>AA156/2</f>
      </c>
      <c r="AD156" s="2"/>
    </row>
    <row r="157">
      <c r="A157" s="1">
        <v>155</v>
      </c>
      <c r="B157" s="35" t="str">
        <v>彭珂</v>
      </c>
      <c r="C157" s="73" t="str">
        <v>TV1N1635488216078155776</v>
      </c>
      <c r="D157" s="35" t="str">
        <v>中国</v>
      </c>
      <c r="E157" s="5" t="str">
        <v>北京</v>
      </c>
      <c r="F157" s="5" t="str">
        <v>印尼-落地签</v>
      </c>
      <c r="G157" s="6" t="str">
        <v>商务</v>
      </c>
      <c r="H157" s="6" t="str">
        <v>已出签</v>
      </c>
      <c r="I157" s="34"/>
      <c r="J157" s="5">
        <v>233.29</v>
      </c>
      <c r="K157" s="34"/>
      <c r="L157" s="34">
        <v>100</v>
      </c>
      <c r="M157" s="34">
        <v>0</v>
      </c>
      <c r="N157" s="5"/>
      <c r="R157" s="2">
        <f>M157*1.06</f>
      </c>
      <c r="S157" s="2">
        <f>J157+L157+R157</f>
      </c>
      <c r="T157" s="2">
        <f>J157+(L157+R157)*1.06</f>
      </c>
      <c r="U157" s="2">
        <f>(R157+L157)*0.06</f>
      </c>
      <c r="V157" s="2">
        <f>T157-U157</f>
      </c>
      <c r="W157" s="1">
        <f>J157</f>
      </c>
      <c r="X157" s="2">
        <f>(R157+L157)*1.06</f>
      </c>
      <c r="Y157" s="2">
        <f>P157</f>
      </c>
      <c r="Z157" s="5">
        <v>20</v>
      </c>
      <c r="AA157" s="2">
        <f>(L157+R157)-Y157-Z157</f>
      </c>
      <c r="AB157" s="2">
        <f>AA157/2</f>
      </c>
      <c r="AC157" s="2">
        <f>AA157/2</f>
      </c>
      <c r="AD157" s="2"/>
    </row>
    <row r="158">
      <c r="A158" s="1">
        <v>156</v>
      </c>
      <c r="B158" s="35" t="str">
        <v>丁宁然</v>
      </c>
      <c r="C158" s="73" t="str">
        <v>TV1N1628588103182987264</v>
      </c>
      <c r="D158" s="35" t="str">
        <v>中国</v>
      </c>
      <c r="E158" s="5" t="str">
        <v>北京</v>
      </c>
      <c r="F158" s="5" t="str">
        <v>美国</v>
      </c>
      <c r="G158" s="6" t="str">
        <v>商务</v>
      </c>
      <c r="H158" s="6" t="str">
        <v>已出签</v>
      </c>
      <c r="I158" s="5"/>
      <c r="J158" s="34">
        <v>1120</v>
      </c>
      <c r="K158" s="5"/>
      <c r="L158" s="34">
        <v>300</v>
      </c>
      <c r="M158" s="34">
        <v>0</v>
      </c>
      <c r="N158" s="5"/>
      <c r="P158" s="5"/>
      <c r="R158" s="2">
        <f>M158*1.06</f>
      </c>
      <c r="S158" s="2">
        <f>J158+L158+R158</f>
      </c>
      <c r="T158" s="2">
        <f>J158+(L158+R158)*1.06</f>
      </c>
      <c r="U158" s="2">
        <f>(R158+L158)*0.06</f>
      </c>
      <c r="V158" s="2">
        <f>T158-U158</f>
      </c>
      <c r="W158" s="1">
        <f>J158</f>
      </c>
      <c r="X158" s="2">
        <f>(R158+L158)*1.06</f>
      </c>
      <c r="Y158" s="2">
        <f>P158</f>
      </c>
      <c r="Z158" s="5">
        <v>60</v>
      </c>
      <c r="AA158" s="2">
        <f>(L158+R158)-Y158-Z158</f>
      </c>
      <c r="AB158" s="2">
        <f>AA158/2</f>
      </c>
      <c r="AC158" s="2">
        <f>AA158/2</f>
      </c>
      <c r="AD158" s="2"/>
    </row>
    <row r="159">
      <c r="A159" s="1">
        <v>157</v>
      </c>
      <c r="B159" s="35" t="str">
        <v>桂冠-制作后取消</v>
      </c>
      <c r="C159" s="73" t="str">
        <v>TV1N1628227948364771328</v>
      </c>
      <c r="D159" s="35" t="str">
        <v>中国</v>
      </c>
      <c r="E159" s="5" t="str">
        <v>北京</v>
      </c>
      <c r="F159" s="5" t="str">
        <v>美国</v>
      </c>
      <c r="G159" s="6" t="str">
        <v>商务</v>
      </c>
      <c r="H159" s="6" t="str">
        <v>已出签</v>
      </c>
      <c r="I159" s="5"/>
      <c r="J159" s="34">
        <v>0</v>
      </c>
      <c r="K159" s="5"/>
      <c r="L159" s="34">
        <v>300</v>
      </c>
      <c r="M159" s="34">
        <v>0</v>
      </c>
      <c r="N159" s="5"/>
      <c r="P159" s="5"/>
      <c r="R159" s="2">
        <f>M159*1.06</f>
      </c>
      <c r="S159" s="2">
        <f>J159+L159+R159</f>
      </c>
      <c r="T159" s="2">
        <f>J159+(L159+R159)*1.06</f>
      </c>
      <c r="U159" s="2">
        <f>(R159+L159)*0.06</f>
      </c>
      <c r="V159" s="2">
        <f>T159-U159</f>
      </c>
      <c r="W159" s="1">
        <f>J159</f>
      </c>
      <c r="X159" s="2">
        <f>(R159+L159)*1.06</f>
      </c>
      <c r="Y159" s="2">
        <f>P159</f>
      </c>
      <c r="Z159" s="5">
        <v>0</v>
      </c>
      <c r="AA159" s="2">
        <f>(L159+R159)-Y159-Z159</f>
      </c>
      <c r="AB159" s="2">
        <f>AA159/2</f>
      </c>
      <c r="AC159" s="2">
        <f>AA159/2</f>
      </c>
      <c r="AD159" s="2"/>
    </row>
    <row r="160">
      <c r="A160" s="1">
        <v>158</v>
      </c>
      <c r="B160" s="35" t="str">
        <v>苏杨</v>
      </c>
      <c r="C160" s="73" t="str">
        <v>TV1N1630492727938994176</v>
      </c>
      <c r="D160" s="35" t="str">
        <v>中国</v>
      </c>
      <c r="E160" s="5" t="str">
        <v>北京</v>
      </c>
      <c r="F160" s="5" t="str">
        <v>美国</v>
      </c>
      <c r="G160" s="6" t="str">
        <v>商务</v>
      </c>
      <c r="H160" s="6" t="str">
        <v>已出签</v>
      </c>
      <c r="I160" s="5"/>
      <c r="J160" s="34">
        <v>1120</v>
      </c>
      <c r="K160" s="5"/>
      <c r="L160" s="34">
        <v>300</v>
      </c>
      <c r="M160" s="34">
        <v>0</v>
      </c>
      <c r="N160" s="5"/>
      <c r="P160" s="5"/>
      <c r="R160" s="2">
        <f>M160*1.06</f>
      </c>
      <c r="S160" s="2">
        <f>J160+L160+R160</f>
      </c>
      <c r="T160" s="2">
        <f>J160+(L160+R160)*1.06</f>
      </c>
      <c r="U160" s="2">
        <f>(R160+L160)*0.06</f>
      </c>
      <c r="V160" s="2">
        <f>T160-U160</f>
      </c>
      <c r="W160" s="1">
        <f>J160</f>
      </c>
      <c r="X160" s="2">
        <f>(R160+L160)*1.06</f>
      </c>
      <c r="Y160" s="2">
        <f>P160</f>
      </c>
      <c r="Z160" s="5">
        <v>60</v>
      </c>
      <c r="AA160" s="2">
        <f>(L160+R160)-Y160-Z160</f>
      </c>
      <c r="AB160" s="2">
        <f>AA160/2</f>
      </c>
      <c r="AC160" s="2">
        <f>AA160/2</f>
      </c>
      <c r="AD160" s="2"/>
    </row>
    <row r="161">
      <c r="A161" s="1">
        <v>159</v>
      </c>
      <c r="B161" s="35" t="str">
        <v>刘森源</v>
      </c>
      <c r="C161" s="73" t="str">
        <v>TV1N1632629643064946688</v>
      </c>
      <c r="D161" s="35" t="str">
        <v>中国</v>
      </c>
      <c r="E161" s="5" t="str">
        <v>北京</v>
      </c>
      <c r="F161" s="5" t="str">
        <v>英国</v>
      </c>
      <c r="G161" s="6" t="str">
        <v>商务</v>
      </c>
      <c r="H161" s="6" t="str">
        <v>已出签</v>
      </c>
      <c r="I161" s="5"/>
      <c r="J161" s="34">
        <v>866</v>
      </c>
      <c r="K161" s="5"/>
      <c r="L161" s="34">
        <v>400</v>
      </c>
      <c r="M161" s="34">
        <v>8373</v>
      </c>
      <c r="N161" s="5" t="str">
        <v>广州24小时+邮寄</v>
      </c>
      <c r="P161" s="5">
        <v>8373</v>
      </c>
      <c r="R161" s="2">
        <f>M161*1.06</f>
      </c>
      <c r="S161" s="2">
        <f>J161+L161+R161</f>
      </c>
      <c r="T161" s="2">
        <f>J161+(L161+R161)*1.06</f>
      </c>
      <c r="U161" s="2">
        <f>(R161+L161)*0.06</f>
      </c>
      <c r="V161" s="2">
        <f>T161-U161</f>
      </c>
      <c r="W161" s="1">
        <f>J161</f>
      </c>
      <c r="X161" s="2">
        <f>(R161+L161)*1.06</f>
      </c>
      <c r="Y161" s="2">
        <f>P161</f>
      </c>
      <c r="Z161" s="5">
        <v>60</v>
      </c>
      <c r="AA161" s="2">
        <f>(L161+R161)-Y161-Z161</f>
      </c>
      <c r="AB161" s="2">
        <f>AA161/2</f>
      </c>
      <c r="AC161" s="2">
        <f>AA161/2</f>
      </c>
      <c r="AD161" s="2"/>
    </row>
    <row r="162">
      <c r="A162" s="1">
        <v>160</v>
      </c>
      <c r="B162" s="35" t="str">
        <v>庞永健</v>
      </c>
      <c r="C162" s="73" t="str">
        <v>TV1N1632573564696256512</v>
      </c>
      <c r="D162" s="35" t="str">
        <v>中国</v>
      </c>
      <c r="E162" s="5" t="str">
        <v>北京</v>
      </c>
      <c r="F162" s="5" t="str">
        <v>英国</v>
      </c>
      <c r="G162" s="6" t="str">
        <v>商务</v>
      </c>
      <c r="H162" s="6" t="str">
        <v>已出签</v>
      </c>
      <c r="I162" s="5"/>
      <c r="J162" s="34">
        <v>866</v>
      </c>
      <c r="K162" s="5"/>
      <c r="L162" s="34">
        <v>400</v>
      </c>
      <c r="M162" s="34">
        <v>2256</v>
      </c>
      <c r="N162" s="5" t="str">
        <v>广州5工加急+邮寄</v>
      </c>
      <c r="P162" s="5">
        <v>2256</v>
      </c>
      <c r="R162" s="2">
        <f>M162*1.06</f>
      </c>
      <c r="S162" s="2">
        <f>J162+L162+R162</f>
      </c>
      <c r="T162" s="2">
        <f>J162+(L162+R162)*1.06</f>
      </c>
      <c r="U162" s="2">
        <f>(R162+L162)*0.06</f>
      </c>
      <c r="V162" s="2">
        <f>T162-U162</f>
      </c>
      <c r="W162" s="1">
        <f>J162</f>
      </c>
      <c r="X162" s="2">
        <f>(R162+L162)*1.06</f>
      </c>
      <c r="Y162" s="2">
        <f>P162</f>
      </c>
      <c r="Z162" s="5">
        <v>60</v>
      </c>
      <c r="AA162" s="2">
        <f>(L162+R162)-Y162-Z162</f>
      </c>
      <c r="AB162" s="2">
        <f>AA162/2</f>
      </c>
      <c r="AC162" s="2">
        <f>AA162/2</f>
      </c>
      <c r="AD162" s="2"/>
    </row>
    <row r="163">
      <c r="A163" s="1">
        <v>161</v>
      </c>
      <c r="B163" s="35" t="str">
        <v>陈鹏</v>
      </c>
      <c r="C163" s="73" t="str">
        <v>TV1N1630525112588062720</v>
      </c>
      <c r="D163" s="35" t="str">
        <v>中国</v>
      </c>
      <c r="E163" s="5" t="str">
        <v>北京</v>
      </c>
      <c r="F163" s="5" t="str">
        <v>英国</v>
      </c>
      <c r="G163" s="6" t="str">
        <v>商务</v>
      </c>
      <c r="H163" s="6" t="str">
        <v>已出签</v>
      </c>
      <c r="I163" s="5"/>
      <c r="J163" s="34">
        <v>866</v>
      </c>
      <c r="K163" s="5"/>
      <c r="L163" s="34">
        <v>400</v>
      </c>
      <c r="M163" s="34">
        <v>2256</v>
      </c>
      <c r="N163" s="5" t="str">
        <v>上海5工加急+邮寄</v>
      </c>
      <c r="P163" s="5">
        <v>2256</v>
      </c>
      <c r="R163" s="2">
        <f>M163*1.06</f>
      </c>
      <c r="S163" s="2">
        <f>J163+L163+R163</f>
      </c>
      <c r="T163" s="2">
        <f>J163+(L163+R163)*1.06</f>
      </c>
      <c r="U163" s="2">
        <f>(R163+L163)*0.06</f>
      </c>
      <c r="V163" s="2">
        <f>T163-U163</f>
      </c>
      <c r="W163" s="1">
        <f>J163</f>
      </c>
      <c r="X163" s="2">
        <f>(R163+L163)*1.06</f>
      </c>
      <c r="Y163" s="2">
        <f>P163</f>
      </c>
      <c r="Z163" s="5">
        <v>60</v>
      </c>
      <c r="AA163" s="2">
        <f>(L163+R163)-Y163-Z163</f>
      </c>
      <c r="AB163" s="2">
        <f>AA163/2</f>
      </c>
      <c r="AC163" s="2">
        <f>AA163/2</f>
      </c>
      <c r="AD163" s="2"/>
    </row>
    <row r="164">
      <c r="A164" s="1">
        <v>162</v>
      </c>
      <c r="B164" s="35" t="str">
        <v>边思远</v>
      </c>
      <c r="C164" s="73" t="str">
        <v>TV1N1630383172798263296</v>
      </c>
      <c r="D164" s="35" t="str">
        <v>中国</v>
      </c>
      <c r="E164" s="5" t="str">
        <v>北京</v>
      </c>
      <c r="F164" s="5" t="str">
        <v>美国</v>
      </c>
      <c r="G164" s="6" t="str">
        <v>商务</v>
      </c>
      <c r="H164" s="6" t="str">
        <v>已出签</v>
      </c>
      <c r="I164" s="5"/>
      <c r="J164" s="34">
        <v>1120</v>
      </c>
      <c r="K164" s="5"/>
      <c r="L164" s="34">
        <v>300</v>
      </c>
      <c r="M164" s="34">
        <v>0</v>
      </c>
      <c r="N164" s="5"/>
      <c r="P164" s="5"/>
      <c r="R164" s="2">
        <f>M164*1.06</f>
      </c>
      <c r="S164" s="2">
        <f>J164+L164+R164</f>
      </c>
      <c r="T164" s="2">
        <f>J164+(L164+R164)*1.06</f>
      </c>
      <c r="U164" s="2">
        <f>(R164+L164)*0.06</f>
      </c>
      <c r="V164" s="2">
        <f>T164-U164</f>
      </c>
      <c r="W164" s="1">
        <f>J164</f>
      </c>
      <c r="X164" s="2">
        <f>(R164+L164)*1.06</f>
      </c>
      <c r="Y164" s="2">
        <f>P164</f>
      </c>
      <c r="Z164" s="5">
        <v>60</v>
      </c>
      <c r="AA164" s="2">
        <f>(L164+R164)-Y164-Z164</f>
      </c>
      <c r="AB164" s="2">
        <f>AA164/2</f>
      </c>
      <c r="AC164" s="2">
        <f>AA164/2</f>
      </c>
      <c r="AD164" s="2"/>
    </row>
    <row r="165">
      <c r="A165" s="1">
        <v>163</v>
      </c>
      <c r="B165" s="35" t="str">
        <v>王文婷</v>
      </c>
      <c r="C165" s="73" t="str">
        <v>TV1N1628587607579877376</v>
      </c>
      <c r="D165" s="35" t="str">
        <v>中国</v>
      </c>
      <c r="E165" s="5" t="str">
        <v>北京</v>
      </c>
      <c r="F165" s="5" t="str">
        <v>美国</v>
      </c>
      <c r="G165" s="6" t="str">
        <v>商务</v>
      </c>
      <c r="H165" s="6" t="str">
        <v>已出签</v>
      </c>
      <c r="I165" s="5"/>
      <c r="J165" s="34">
        <v>1120</v>
      </c>
      <c r="K165" s="5"/>
      <c r="L165" s="34">
        <v>300</v>
      </c>
      <c r="M165" s="34">
        <v>0</v>
      </c>
      <c r="N165" s="5"/>
      <c r="P165" s="5"/>
      <c r="R165" s="2">
        <f>M165*1.06</f>
      </c>
      <c r="S165" s="2">
        <f>J165+L165+R165</f>
      </c>
      <c r="T165" s="2">
        <f>J165+(L165+R165)*1.06</f>
      </c>
      <c r="U165" s="2">
        <f>(R165+L165)*0.06</f>
      </c>
      <c r="V165" s="2">
        <f>T165-U165</f>
      </c>
      <c r="W165" s="1">
        <f>J165</f>
      </c>
      <c r="X165" s="2">
        <f>(R165+L165)*1.06</f>
      </c>
      <c r="Y165" s="2">
        <f>P165</f>
      </c>
      <c r="Z165" s="5">
        <v>60</v>
      </c>
      <c r="AA165" s="2">
        <f>(L165+R165)-Y165-Z165</f>
      </c>
      <c r="AB165" s="2">
        <f>AA165/2</f>
      </c>
      <c r="AC165" s="2">
        <f>AA165/2</f>
      </c>
      <c r="AD165" s="2"/>
    </row>
    <row r="166">
      <c r="A166" s="1">
        <v>164</v>
      </c>
      <c r="B166" s="35" t="str">
        <v>高旭</v>
      </c>
      <c r="C166" s="73" t="str">
        <v>TV1N1628424654759063552</v>
      </c>
      <c r="D166" s="35" t="str">
        <v>中国</v>
      </c>
      <c r="E166" s="5" t="str">
        <v>北京</v>
      </c>
      <c r="F166" s="5" t="str">
        <v>美国</v>
      </c>
      <c r="G166" s="6" t="str">
        <v>商务</v>
      </c>
      <c r="H166" s="6" t="str">
        <v>已出签</v>
      </c>
      <c r="I166" s="5"/>
      <c r="J166" s="34">
        <v>1120</v>
      </c>
      <c r="K166" s="5"/>
      <c r="L166" s="34">
        <v>300</v>
      </c>
      <c r="M166" s="34">
        <v>0</v>
      </c>
      <c r="N166" s="5"/>
      <c r="P166" s="5"/>
      <c r="R166" s="2">
        <f>M166*1.06</f>
      </c>
      <c r="S166" s="2">
        <f>J166+L166+R166</f>
      </c>
      <c r="T166" s="2">
        <f>J166+(L166+R166)*1.06</f>
      </c>
      <c r="U166" s="2">
        <f>(R166+L166)*0.06</f>
      </c>
      <c r="V166" s="2">
        <f>T166-U166</f>
      </c>
      <c r="W166" s="1">
        <f>J166</f>
      </c>
      <c r="X166" s="2">
        <f>(R166+L166)*1.06</f>
      </c>
      <c r="Y166" s="2">
        <f>P166</f>
      </c>
      <c r="Z166" s="5">
        <v>60</v>
      </c>
      <c r="AA166" s="2">
        <f>(L166+R166)-Y166-Z166</f>
      </c>
      <c r="AB166" s="2">
        <f>AA166/2</f>
      </c>
      <c r="AC166" s="2">
        <f>AA166/2</f>
      </c>
      <c r="AD166" s="2"/>
    </row>
    <row r="167">
      <c r="A167" s="1">
        <v>165</v>
      </c>
      <c r="B167" s="35" t="str">
        <v>牛天宇</v>
      </c>
      <c r="C167" s="73" t="str">
        <v>TV1N1626549990818410496</v>
      </c>
      <c r="D167" s="35" t="str">
        <v>中国</v>
      </c>
      <c r="E167" s="5" t="str">
        <v>北京</v>
      </c>
      <c r="F167" s="5" t="str">
        <v>美国</v>
      </c>
      <c r="G167" s="6" t="str">
        <v>商务</v>
      </c>
      <c r="H167" s="6" t="str">
        <v>已出签</v>
      </c>
      <c r="I167" s="5"/>
      <c r="J167" s="34">
        <v>1120</v>
      </c>
      <c r="K167" s="5"/>
      <c r="L167" s="34">
        <v>300</v>
      </c>
      <c r="M167" s="34">
        <v>0</v>
      </c>
      <c r="N167" s="5"/>
      <c r="P167" s="5"/>
      <c r="R167" s="2">
        <f>M167*1.06</f>
      </c>
      <c r="S167" s="2">
        <f>J167+L167+R167</f>
      </c>
      <c r="T167" s="2">
        <f>J167+(L167+R167)*1.06</f>
      </c>
      <c r="U167" s="2">
        <f>(R167+L167)*0.06</f>
      </c>
      <c r="V167" s="2">
        <f>T167-U167</f>
      </c>
      <c r="W167" s="1">
        <f>J167</f>
      </c>
      <c r="X167" s="2">
        <f>(R167+L167)*1.06</f>
      </c>
      <c r="Y167" s="2">
        <f>P167</f>
      </c>
      <c r="Z167" s="5">
        <v>60</v>
      </c>
      <c r="AA167" s="2">
        <f>(L167+R167)-Y167-Z167</f>
      </c>
      <c r="AB167" s="2">
        <f>AA167/2</f>
      </c>
      <c r="AC167" s="2">
        <f>AA167/2</f>
      </c>
      <c r="AD167" s="2"/>
    </row>
    <row r="168">
      <c r="A168" s="1">
        <v>166</v>
      </c>
      <c r="B168" s="35" t="str">
        <v>郑晓-二签</v>
      </c>
      <c r="C168" s="73" t="str">
        <v>TV1N1632982832356548608</v>
      </c>
      <c r="D168" s="35" t="str">
        <v>中国</v>
      </c>
      <c r="E168" s="5" t="str">
        <v>北京</v>
      </c>
      <c r="F168" s="5" t="str">
        <v>美国</v>
      </c>
      <c r="G168" s="6" t="str">
        <v>商务</v>
      </c>
      <c r="H168" s="6" t="str">
        <v>已出签</v>
      </c>
      <c r="I168" s="5"/>
      <c r="J168" s="34">
        <v>1120</v>
      </c>
      <c r="K168" s="5"/>
      <c r="L168" s="34">
        <v>300</v>
      </c>
      <c r="M168" s="34">
        <v>0</v>
      </c>
      <c r="N168" s="5"/>
      <c r="P168" s="5"/>
      <c r="R168" s="2">
        <f>M168*1.06</f>
      </c>
      <c r="S168" s="2">
        <f>J168+L168+R168</f>
      </c>
      <c r="T168" s="2">
        <f>J168+(L168+R168)*1.06</f>
      </c>
      <c r="U168" s="2">
        <f>(R168+L168)*0.06</f>
      </c>
      <c r="V168" s="2">
        <f>T168-U168</f>
      </c>
      <c r="W168" s="1">
        <f>J168</f>
      </c>
      <c r="X168" s="2">
        <f>(R168+L168)*1.06</f>
      </c>
      <c r="Y168" s="2">
        <f>P168</f>
      </c>
      <c r="Z168" s="5">
        <v>60</v>
      </c>
      <c r="AA168" s="2">
        <f>(L168+R168)-Y168-Z168</f>
      </c>
      <c r="AB168" s="2">
        <f>AA168/2</f>
      </c>
      <c r="AC168" s="2">
        <f>AA168/2</f>
      </c>
      <c r="AD168" s="2"/>
    </row>
    <row r="169">
      <c r="A169" s="1">
        <v>167</v>
      </c>
      <c r="B169" s="35" t="str">
        <v>王宇皓</v>
      </c>
      <c r="C169" s="73" t="str">
        <v>TV1N1630085623600160768</v>
      </c>
      <c r="D169" s="35" t="str">
        <v>中国</v>
      </c>
      <c r="E169" s="5" t="str">
        <v>北京</v>
      </c>
      <c r="F169" s="5" t="str">
        <v>美国+EVUS</v>
      </c>
      <c r="G169" s="6" t="str">
        <v>商务</v>
      </c>
      <c r="H169" s="6" t="str">
        <v>已出签</v>
      </c>
      <c r="I169" s="5"/>
      <c r="J169" s="34">
        <v>1120</v>
      </c>
      <c r="K169" s="5"/>
      <c r="L169" s="34">
        <v>400</v>
      </c>
      <c r="M169" s="34">
        <v>15</v>
      </c>
      <c r="N169" s="5" t="str">
        <v>快递费</v>
      </c>
      <c r="P169" s="5">
        <v>15</v>
      </c>
      <c r="R169" s="2">
        <f>M169*1.06</f>
      </c>
      <c r="S169" s="2">
        <f>J169+L169+R169</f>
      </c>
      <c r="T169" s="2">
        <f>J169+(L169+R169)*1.06</f>
      </c>
      <c r="U169" s="2">
        <f>(R169+L169)*0.06</f>
      </c>
      <c r="V169" s="2">
        <f>T169-U169</f>
      </c>
      <c r="W169" s="1">
        <f>J169</f>
      </c>
      <c r="X169" s="2">
        <f>(R169+L169)*1.06</f>
      </c>
      <c r="Y169" s="2">
        <f>P169</f>
      </c>
      <c r="Z169" s="5">
        <v>60</v>
      </c>
      <c r="AA169" s="2">
        <f>(L169+R169)-Y169-Z169</f>
      </c>
      <c r="AB169" s="2">
        <f>AA169/2</f>
      </c>
      <c r="AC169" s="2">
        <f>AA169/2</f>
      </c>
      <c r="AD169" s="2"/>
    </row>
    <row r="170">
      <c r="A170" s="1">
        <v>168</v>
      </c>
      <c r="B170" s="35" t="str">
        <v>吴健</v>
      </c>
      <c r="C170" s="73" t="str">
        <v>TV1N1631163112753881088</v>
      </c>
      <c r="D170" s="35" t="str">
        <v>中国</v>
      </c>
      <c r="E170" s="5" t="str">
        <v>北京</v>
      </c>
      <c r="F170" s="5" t="str">
        <v>美国</v>
      </c>
      <c r="G170" s="6" t="str">
        <v>商务</v>
      </c>
      <c r="H170" s="6" t="str">
        <v>已出签</v>
      </c>
      <c r="I170" s="5"/>
      <c r="J170" s="34">
        <v>1120</v>
      </c>
      <c r="K170" s="5"/>
      <c r="L170" s="34">
        <v>300</v>
      </c>
      <c r="M170" s="34">
        <v>0</v>
      </c>
      <c r="N170" s="5"/>
      <c r="P170" s="5"/>
      <c r="R170" s="2">
        <f>M170*1.06</f>
      </c>
      <c r="S170" s="2">
        <f>J170+L170+R170</f>
      </c>
      <c r="T170" s="2">
        <f>J170+(L170+R170)*1.06</f>
      </c>
      <c r="U170" s="2">
        <f>(R170+L170)*0.06</f>
      </c>
      <c r="V170" s="2">
        <f>T170-U170</f>
      </c>
      <c r="W170" s="1">
        <f>J170</f>
      </c>
      <c r="X170" s="2">
        <f>(R170+L170)*1.06</f>
      </c>
      <c r="Y170" s="2">
        <f>P170</f>
      </c>
      <c r="Z170" s="5">
        <v>60</v>
      </c>
      <c r="AA170" s="2">
        <f>(L170+R170)-Y170-Z170</f>
      </c>
      <c r="AB170" s="2">
        <f>AA170/2</f>
      </c>
      <c r="AC170" s="2">
        <f>AA170/2</f>
      </c>
      <c r="AD170" s="2"/>
    </row>
    <row r="171">
      <c r="A171" s="1">
        <v>169</v>
      </c>
      <c r="B171" s="35" t="str">
        <v>赵诗凝</v>
      </c>
      <c r="C171" s="73" t="str">
        <v>TV1N1631531461685940224</v>
      </c>
      <c r="D171" s="35" t="str">
        <v>中国</v>
      </c>
      <c r="E171" s="5" t="str">
        <v>北京</v>
      </c>
      <c r="F171" s="5" t="str">
        <v>美国+EVUS</v>
      </c>
      <c r="G171" s="6" t="str">
        <v>商务</v>
      </c>
      <c r="H171" s="6" t="str">
        <v>已出签</v>
      </c>
      <c r="I171" s="5"/>
      <c r="J171" s="34">
        <v>1120</v>
      </c>
      <c r="K171" s="5"/>
      <c r="L171" s="34">
        <v>400</v>
      </c>
      <c r="M171" s="34">
        <v>15</v>
      </c>
      <c r="N171" s="5" t="str">
        <v>快递费</v>
      </c>
      <c r="P171" s="5">
        <v>15</v>
      </c>
      <c r="Q171" s="35"/>
      <c r="R171" s="2">
        <f>M171*1.06</f>
      </c>
      <c r="S171" s="2">
        <f>J171+L171+R171</f>
      </c>
      <c r="T171" s="2">
        <f>J171+(L171+R171)*1.06</f>
      </c>
      <c r="U171" s="2">
        <f>(R171+L171)*0.06</f>
      </c>
      <c r="V171" s="2">
        <f>T171-U171</f>
      </c>
      <c r="W171" s="1">
        <f>J171</f>
      </c>
      <c r="X171" s="2">
        <f>(R171+L171)*1.06</f>
      </c>
      <c r="Y171" s="2">
        <f>P171</f>
      </c>
      <c r="Z171" s="5">
        <v>60</v>
      </c>
      <c r="AA171" s="2">
        <f>(L171+R171)-Y171-Z171</f>
      </c>
      <c r="AB171" s="2">
        <f>AA171/2</f>
      </c>
      <c r="AC171" s="2">
        <f>AA171/2</f>
      </c>
      <c r="AD171" s="2"/>
    </row>
    <row r="172">
      <c r="A172" s="1">
        <v>170</v>
      </c>
      <c r="B172" s="35" t="str">
        <v>吕哲</v>
      </c>
      <c r="C172" s="73" t="str">
        <v>TV1N1632577101991833600</v>
      </c>
      <c r="D172" s="35" t="str">
        <v>中国</v>
      </c>
      <c r="E172" s="5" t="str">
        <v>北京</v>
      </c>
      <c r="F172" s="5" t="str">
        <v>美国</v>
      </c>
      <c r="G172" s="6" t="str">
        <v>商务</v>
      </c>
      <c r="H172" s="6" t="str">
        <v>已出签</v>
      </c>
      <c r="I172" s="5"/>
      <c r="J172" s="34">
        <v>1120</v>
      </c>
      <c r="K172" s="5"/>
      <c r="L172" s="34">
        <v>300</v>
      </c>
      <c r="M172" s="34">
        <v>1300</v>
      </c>
      <c r="N172" s="5" t="str">
        <v>加急费</v>
      </c>
      <c r="P172" s="5">
        <v>900</v>
      </c>
      <c r="R172" s="2">
        <f>M172*1.06</f>
      </c>
      <c r="S172" s="2">
        <f>J172+L172+R172</f>
      </c>
      <c r="T172" s="2">
        <f>J172+(L172+R172)*1.06</f>
      </c>
      <c r="U172" s="2">
        <f>(R172+L172)*0.06</f>
      </c>
      <c r="V172" s="2">
        <f>T172-U172</f>
      </c>
      <c r="W172" s="1">
        <f>J172</f>
      </c>
      <c r="X172" s="2">
        <f>(R172+L172)*1.06</f>
      </c>
      <c r="Y172" s="2">
        <f>P172</f>
      </c>
      <c r="Z172" s="5">
        <v>60</v>
      </c>
      <c r="AA172" s="2">
        <f>(L172+R172)-Y172-Z172</f>
      </c>
      <c r="AB172" s="2">
        <f>AA172/2</f>
      </c>
      <c r="AC172" s="2">
        <f>AA172/2</f>
      </c>
      <c r="AD172" s="2"/>
    </row>
    <row r="173">
      <c r="A173" s="1">
        <v>171</v>
      </c>
      <c r="B173" s="35" t="str">
        <v>沈丝雨</v>
      </c>
      <c r="C173" s="73" t="str">
        <v>TV1N1627942595858849792</v>
      </c>
      <c r="D173" s="35" t="str">
        <v>中国</v>
      </c>
      <c r="E173" s="5" t="str">
        <v>北京</v>
      </c>
      <c r="F173" s="5" t="str">
        <v>美国</v>
      </c>
      <c r="G173" s="6" t="str">
        <v>商务</v>
      </c>
      <c r="H173" s="6" t="str">
        <v>已出签</v>
      </c>
      <c r="I173" s="5"/>
      <c r="J173" s="34">
        <v>1120</v>
      </c>
      <c r="K173" s="5"/>
      <c r="L173" s="34">
        <v>300</v>
      </c>
      <c r="M173" s="34">
        <v>1300</v>
      </c>
      <c r="N173" s="5" t="str">
        <v>加急</v>
      </c>
      <c r="P173" s="5">
        <v>900</v>
      </c>
      <c r="R173" s="2">
        <f>M173*1.06</f>
      </c>
      <c r="S173" s="2">
        <f>J173+L173+R173</f>
      </c>
      <c r="T173" s="2">
        <f>J173+(L173+R173)*1.06</f>
      </c>
      <c r="U173" s="2">
        <f>(R173+L173)*0.06</f>
      </c>
      <c r="V173" s="2">
        <f>T173-U173</f>
      </c>
      <c r="W173" s="1">
        <f>J173</f>
      </c>
      <c r="X173" s="2">
        <f>(R173+L173)*1.06</f>
      </c>
      <c r="Y173" s="2">
        <f>P173</f>
      </c>
      <c r="Z173" s="5">
        <v>60</v>
      </c>
      <c r="AA173" s="2">
        <f>(L173+R173)-Y173-Z173</f>
      </c>
      <c r="AB173" s="2">
        <f>AA173/2</f>
      </c>
      <c r="AC173" s="2">
        <f>AA173/2</f>
      </c>
      <c r="AD173" s="2"/>
    </row>
    <row r="174">
      <c r="A174" s="1">
        <v>172</v>
      </c>
      <c r="B174" s="35" t="str">
        <v>余云鹏</v>
      </c>
      <c r="C174" s="73" t="str">
        <v>TV1N1632582422860713984</v>
      </c>
      <c r="D174" s="35" t="str">
        <v>中国</v>
      </c>
      <c r="E174" s="5" t="str">
        <v>北京</v>
      </c>
      <c r="F174" s="5" t="str">
        <v>美国</v>
      </c>
      <c r="G174" s="6" t="str">
        <v>商务</v>
      </c>
      <c r="H174" s="6" t="str">
        <v>已出签</v>
      </c>
      <c r="I174" s="5"/>
      <c r="J174" s="34">
        <v>1120</v>
      </c>
      <c r="K174" s="5"/>
      <c r="L174" s="34">
        <v>300</v>
      </c>
      <c r="M174" s="34">
        <v>1300</v>
      </c>
      <c r="N174" s="5" t="str">
        <v>加急费</v>
      </c>
      <c r="P174" s="5">
        <v>900</v>
      </c>
      <c r="R174" s="2">
        <f>M174*1.06</f>
      </c>
      <c r="S174" s="2">
        <f>J174+L174+R174</f>
      </c>
      <c r="T174" s="2">
        <f>J174+(L174+R174)*1.06</f>
      </c>
      <c r="U174" s="2">
        <f>(R174+L174)*0.06</f>
      </c>
      <c r="V174" s="2">
        <f>T174-U174</f>
      </c>
      <c r="W174" s="1">
        <f>J174</f>
      </c>
      <c r="X174" s="2">
        <f>(R174+L174)*1.06</f>
      </c>
      <c r="Y174" s="2">
        <f>P174</f>
      </c>
      <c r="Z174" s="5">
        <v>60</v>
      </c>
      <c r="AA174" s="2">
        <f>(L174+R174)-Y174-Z174</f>
      </c>
      <c r="AB174" s="2">
        <f>AA174/2</f>
      </c>
      <c r="AC174" s="2">
        <f>AA174/2</f>
      </c>
      <c r="AD174" s="2"/>
    </row>
    <row r="175">
      <c r="A175" s="1">
        <v>173</v>
      </c>
      <c r="B175" s="35" t="str">
        <v>孙尚杰</v>
      </c>
      <c r="C175" s="73" t="str">
        <v>TV1N1627566973152247808</v>
      </c>
      <c r="D175" s="35" t="str">
        <v>中国</v>
      </c>
      <c r="E175" s="5" t="str">
        <v>北京</v>
      </c>
      <c r="F175" s="5" t="str">
        <v>美国</v>
      </c>
      <c r="G175" s="6" t="str">
        <v>商务</v>
      </c>
      <c r="H175" s="6" t="str">
        <v>已出签</v>
      </c>
      <c r="I175" s="5"/>
      <c r="J175" s="34">
        <v>1120</v>
      </c>
      <c r="K175" s="5"/>
      <c r="L175" s="34">
        <v>300</v>
      </c>
      <c r="M175" s="34">
        <v>1300</v>
      </c>
      <c r="N175" s="5" t="str">
        <v>加急费</v>
      </c>
      <c r="P175" s="5">
        <v>900</v>
      </c>
      <c r="R175" s="2">
        <f>M175*1.06</f>
      </c>
      <c r="S175" s="2">
        <f>J175+L175+R175</f>
      </c>
      <c r="T175" s="2">
        <f>J175+(L175+R175)*1.06</f>
      </c>
      <c r="U175" s="2">
        <f>(R175+L175)*0.06</f>
      </c>
      <c r="V175" s="2">
        <f>T175-U175</f>
      </c>
      <c r="W175" s="1">
        <f>J175</f>
      </c>
      <c r="X175" s="2">
        <f>(R175+L175)*1.06</f>
      </c>
      <c r="Y175" s="2">
        <f>P175</f>
      </c>
      <c r="Z175" s="5">
        <v>60</v>
      </c>
      <c r="AA175" s="2">
        <f>(L175+R175)-Y175-Z175</f>
      </c>
      <c r="AB175" s="2">
        <f>AA175/2</f>
      </c>
      <c r="AC175" s="2">
        <f>AA175/2</f>
      </c>
      <c r="AD175" s="2"/>
    </row>
    <row r="176">
      <c r="A176" s="1">
        <v>174</v>
      </c>
      <c r="B176" s="35" t="str">
        <v>尤辉</v>
      </c>
      <c r="C176" s="73" t="str">
        <v>TV1N1631224231828832256</v>
      </c>
      <c r="D176" s="35" t="str">
        <v>中国</v>
      </c>
      <c r="E176" s="5" t="str">
        <v>北京</v>
      </c>
      <c r="F176" s="5" t="str">
        <v>美国</v>
      </c>
      <c r="G176" s="6" t="str">
        <v>商务</v>
      </c>
      <c r="H176" s="6" t="str">
        <v>已出签</v>
      </c>
      <c r="I176" s="5"/>
      <c r="J176" s="34">
        <v>1120</v>
      </c>
      <c r="K176" s="5"/>
      <c r="L176" s="34">
        <v>300</v>
      </c>
      <c r="M176" s="34">
        <v>0</v>
      </c>
      <c r="N176" s="5"/>
      <c r="P176" s="5"/>
      <c r="R176" s="2">
        <f>M176*1.06</f>
      </c>
      <c r="S176" s="2">
        <f>J176+L176+R176</f>
      </c>
      <c r="T176" s="2">
        <f>J176+(L176+R176)*1.06</f>
      </c>
      <c r="U176" s="2">
        <f>(R176+L176)*0.06</f>
      </c>
      <c r="V176" s="2">
        <f>T176-U176</f>
      </c>
      <c r="W176" s="1">
        <f>J176</f>
      </c>
      <c r="X176" s="2">
        <f>(R176+L176)*1.06</f>
      </c>
      <c r="Y176" s="2">
        <f>P176</f>
      </c>
      <c r="Z176" s="5">
        <v>60</v>
      </c>
      <c r="AA176" s="2">
        <f>(L176+R176)-Y176-Z176</f>
      </c>
      <c r="AB176" s="2">
        <f>AA176/2</f>
      </c>
      <c r="AC176" s="2">
        <f>AA176/2</f>
      </c>
      <c r="AD176" s="2"/>
    </row>
    <row r="177">
      <c r="A177" s="1">
        <v>175</v>
      </c>
      <c r="B177" s="35" t="str">
        <v>陈琦永美</v>
      </c>
      <c r="C177" s="73" t="str">
        <v>TV1N1633702969049161728</v>
      </c>
      <c r="D177" s="35" t="str">
        <v>中国</v>
      </c>
      <c r="E177" s="5" t="str">
        <v>北京</v>
      </c>
      <c r="F177" s="5" t="str">
        <v>美国</v>
      </c>
      <c r="G177" s="6" t="str">
        <v>商务</v>
      </c>
      <c r="H177" s="6" t="str">
        <v>已出签</v>
      </c>
      <c r="I177" s="5"/>
      <c r="J177" s="34">
        <v>1120</v>
      </c>
      <c r="K177" s="5"/>
      <c r="L177" s="34">
        <v>300</v>
      </c>
      <c r="M177" s="34">
        <v>1300</v>
      </c>
      <c r="N177" s="5" t="str">
        <v>加急</v>
      </c>
      <c r="P177" s="5">
        <v>900</v>
      </c>
      <c r="R177" s="2">
        <f>M177*1.06</f>
      </c>
      <c r="S177" s="2">
        <f>J177+L177+R177</f>
      </c>
      <c r="T177" s="2">
        <f>J177+(L177+R177)*1.06</f>
      </c>
      <c r="U177" s="2">
        <f>(R177+L177)*0.06</f>
      </c>
      <c r="V177" s="2">
        <f>T177-U177</f>
      </c>
      <c r="W177" s="1">
        <f>J177</f>
      </c>
      <c r="X177" s="2">
        <f>(R177+L177)*1.06</f>
      </c>
      <c r="Y177" s="2">
        <f>P177</f>
      </c>
      <c r="Z177" s="5">
        <v>60</v>
      </c>
      <c r="AA177" s="2">
        <f>(L177+R177)-Y177-Z177</f>
      </c>
      <c r="AB177" s="2">
        <f>AA177/2</f>
      </c>
      <c r="AC177" s="2">
        <f>AA177/2</f>
      </c>
      <c r="AD177" s="2"/>
    </row>
    <row r="178">
      <c r="A178" s="1">
        <v>176</v>
      </c>
      <c r="B178" s="35" t="str">
        <v>康祺珘</v>
      </c>
      <c r="C178" s="73" t="str">
        <v>TV1N1628675319712256000</v>
      </c>
      <c r="D178" s="35" t="str">
        <v>中国</v>
      </c>
      <c r="E178" s="5" t="str">
        <v>北京</v>
      </c>
      <c r="F178" s="5" t="str">
        <v>美国</v>
      </c>
      <c r="G178" s="6" t="str">
        <v>商务</v>
      </c>
      <c r="H178" s="6" t="str">
        <v>已出签</v>
      </c>
      <c r="I178" s="5"/>
      <c r="J178" s="34">
        <v>1120</v>
      </c>
      <c r="K178" s="5"/>
      <c r="L178" s="34">
        <v>300</v>
      </c>
      <c r="M178" s="34">
        <v>0</v>
      </c>
      <c r="N178" s="5"/>
      <c r="P178" s="5"/>
      <c r="R178" s="2">
        <f>M178*1.06</f>
      </c>
      <c r="S178" s="2">
        <f>J178+L178+R178</f>
      </c>
      <c r="T178" s="2">
        <f>J178+(L178+R178)*1.06</f>
      </c>
      <c r="U178" s="2">
        <f>(R178+L178)*0.06</f>
      </c>
      <c r="V178" s="2">
        <f>T178-U178</f>
      </c>
      <c r="W178" s="1">
        <f>J178</f>
      </c>
      <c r="X178" s="2">
        <f>(R178+L178)*1.06</f>
      </c>
      <c r="Y178" s="2">
        <f>P178</f>
      </c>
      <c r="Z178" s="5">
        <v>60</v>
      </c>
      <c r="AA178" s="2">
        <f>(L178+R178)-Y178-Z178</f>
      </c>
      <c r="AB178" s="2">
        <f>AA178/2</f>
      </c>
      <c r="AC178" s="2">
        <f>AA178/2</f>
      </c>
      <c r="AD178" s="2"/>
    </row>
    <row r="179">
      <c r="A179" s="1">
        <v>177</v>
      </c>
      <c r="B179" s="35" t="str">
        <v>孙建春</v>
      </c>
      <c r="C179" s="73" t="str">
        <v>TV1N1612700078879203328</v>
      </c>
      <c r="D179" s="35" t="str">
        <v>中国</v>
      </c>
      <c r="E179" s="5" t="str">
        <v>北京</v>
      </c>
      <c r="F179" s="5" t="str">
        <v>美国</v>
      </c>
      <c r="G179" s="6" t="str">
        <v>商务</v>
      </c>
      <c r="H179" s="6" t="str">
        <v>已出签</v>
      </c>
      <c r="I179" s="5"/>
      <c r="J179" s="34">
        <v>1120</v>
      </c>
      <c r="K179" s="5"/>
      <c r="L179" s="34">
        <v>300</v>
      </c>
      <c r="M179" s="34">
        <v>0</v>
      </c>
      <c r="N179" s="5"/>
      <c r="P179" s="5"/>
      <c r="R179" s="2">
        <f>M179*1.06</f>
      </c>
      <c r="S179" s="2">
        <f>J179+L179+R179</f>
      </c>
      <c r="T179" s="2">
        <f>J179+(L179+R179)*1.06</f>
      </c>
      <c r="U179" s="2">
        <f>(R179+L179)*0.06</f>
      </c>
      <c r="V179" s="2">
        <f>T179-U179</f>
      </c>
      <c r="W179" s="1">
        <f>J179</f>
      </c>
      <c r="X179" s="2">
        <f>(R179+L179)*1.06</f>
      </c>
      <c r="Y179" s="2">
        <f>P179</f>
      </c>
      <c r="Z179" s="5">
        <v>60</v>
      </c>
      <c r="AA179" s="2">
        <f>(L179+R179)-Y179-Z179</f>
      </c>
      <c r="AB179" s="2">
        <f>AA179/2</f>
      </c>
      <c r="AC179" s="2">
        <f>AA179/2</f>
      </c>
      <c r="AD179" s="2"/>
    </row>
    <row r="180">
      <c r="A180" s="1">
        <v>178</v>
      </c>
      <c r="B180" s="35" t="str">
        <v>上海加急费用</v>
      </c>
      <c r="C180" s="73"/>
      <c r="D180" s="35" t="str">
        <v>中国</v>
      </c>
      <c r="E180" s="5" t="str">
        <v>北京</v>
      </c>
      <c r="F180" s="5" t="str">
        <v>西班牙</v>
      </c>
      <c r="G180" s="6" t="str">
        <v>商务</v>
      </c>
      <c r="H180" s="6" t="str">
        <v>已出签</v>
      </c>
      <c r="I180" s="5"/>
      <c r="J180" s="34">
        <v>0</v>
      </c>
      <c r="K180" s="5"/>
      <c r="L180" s="34">
        <v>0</v>
      </c>
      <c r="M180" s="34">
        <v>2280</v>
      </c>
      <c r="N180" s="5" t="str">
        <v>代缴加急费</v>
      </c>
      <c r="P180" s="34">
        <v>1800</v>
      </c>
      <c r="R180" s="2">
        <f>M180*1.06</f>
      </c>
      <c r="S180" s="2">
        <f>J180+L180+R180</f>
      </c>
      <c r="T180" s="2">
        <f>J180+(L180+R180)*1.06</f>
      </c>
      <c r="U180" s="2">
        <f>(R180+L180)*0.06</f>
      </c>
      <c r="V180" s="2">
        <f>T180-U180</f>
      </c>
      <c r="W180" s="1">
        <f>J180</f>
      </c>
      <c r="X180" s="2">
        <f>(R180+L180)*1.06</f>
      </c>
      <c r="Y180" s="2">
        <f>P180</f>
      </c>
      <c r="Z180" s="5">
        <v>0</v>
      </c>
      <c r="AA180" s="2">
        <f>(L180+R180)-Y180-Z180</f>
      </c>
      <c r="AB180" s="2">
        <f>AA180/2</f>
      </c>
      <c r="AC180" s="2">
        <f>AA180/2</f>
      </c>
      <c r="AD180" s="2"/>
    </row>
    <row r="181">
      <c r="A181" s="1">
        <v>179</v>
      </c>
      <c r="B181" s="35" t="str">
        <v>王欢</v>
      </c>
      <c r="C181" s="73" t="str">
        <v>TV1N1611898991490342912</v>
      </c>
      <c r="D181" s="35" t="str">
        <v>中国</v>
      </c>
      <c r="E181" s="5" t="str">
        <v>北京</v>
      </c>
      <c r="F181" s="5" t="str">
        <v>美国-EVUS</v>
      </c>
      <c r="G181" s="6" t="str">
        <v>商务</v>
      </c>
      <c r="H181" s="6" t="str">
        <v>已出签</v>
      </c>
      <c r="I181" s="5"/>
      <c r="J181" s="34">
        <v>0</v>
      </c>
      <c r="K181" s="5"/>
      <c r="L181" s="34">
        <v>100</v>
      </c>
      <c r="M181" s="34">
        <v>18</v>
      </c>
      <c r="N181" s="5" t="str">
        <v>快递费</v>
      </c>
      <c r="P181" s="5">
        <v>18</v>
      </c>
      <c r="R181" s="2">
        <f>M181*1.06</f>
      </c>
      <c r="S181" s="2">
        <f>J181+L181+R181</f>
      </c>
      <c r="T181" s="2">
        <f>J181+(L181+R181)*1.06</f>
      </c>
      <c r="U181" s="2">
        <f>(R181+L181)*0.06</f>
      </c>
      <c r="V181" s="2">
        <f>T181-U181</f>
      </c>
      <c r="W181" s="1">
        <f>J181</f>
      </c>
      <c r="X181" s="2">
        <f>(R181+L181)*1.06</f>
      </c>
      <c r="Y181" s="2">
        <f>P181</f>
      </c>
      <c r="Z181" s="5">
        <v>20</v>
      </c>
      <c r="AA181" s="2">
        <f>(L181+R181)-Y181-Z181</f>
      </c>
      <c r="AB181" s="2">
        <f>AA181/2</f>
      </c>
      <c r="AC181" s="2">
        <f>AA181/2</f>
      </c>
      <c r="AD181" s="2"/>
    </row>
    <row r="182">
      <c r="A182" s="1">
        <v>180</v>
      </c>
      <c r="B182" s="35" t="str">
        <v>韩欣宇</v>
      </c>
      <c r="C182" s="74" t="str">
        <v>TV1N1613776246583828480</v>
      </c>
      <c r="D182" s="35" t="str">
        <v>中国</v>
      </c>
      <c r="E182" s="5" t="str">
        <v>北京</v>
      </c>
      <c r="F182" s="5" t="str">
        <v>美国-EVUS</v>
      </c>
      <c r="G182" s="6" t="str">
        <v>商务</v>
      </c>
      <c r="H182" s="6" t="str">
        <v>已出签</v>
      </c>
      <c r="I182" s="5"/>
      <c r="J182" s="34">
        <v>0</v>
      </c>
      <c r="K182" s="5"/>
      <c r="L182" s="34">
        <v>100</v>
      </c>
      <c r="M182" s="34">
        <v>18</v>
      </c>
      <c r="N182" s="5" t="str">
        <v>快递费</v>
      </c>
      <c r="P182" s="5">
        <v>18</v>
      </c>
      <c r="R182" s="2">
        <f>M182*1.06</f>
      </c>
      <c r="S182" s="2">
        <f>J182+L182+R182</f>
      </c>
      <c r="T182" s="2">
        <f>J182+(L182+R182)*1.06</f>
      </c>
      <c r="U182" s="2">
        <f>(R182+L182)*0.06</f>
      </c>
      <c r="V182" s="2">
        <f>T182-U182</f>
      </c>
      <c r="W182" s="1">
        <f>J182</f>
      </c>
      <c r="X182" s="2">
        <f>(R182+L182)*1.06</f>
      </c>
      <c r="Y182" s="2">
        <f>P182</f>
      </c>
      <c r="Z182" s="5">
        <v>20</v>
      </c>
      <c r="AA182" s="2">
        <f>(L182+R182)-Y182-Z182</f>
      </c>
      <c r="AB182" s="2">
        <f>AA182/2</f>
      </c>
      <c r="AC182" s="2">
        <f>AA182/2</f>
      </c>
      <c r="AD182" s="2"/>
    </row>
    <row r="183">
      <c r="A183" s="1">
        <v>181</v>
      </c>
      <c r="B183" s="35" t="str">
        <v>邱嘉其</v>
      </c>
      <c r="C183" s="74" t="str">
        <v>TV1N1613056812181340160</v>
      </c>
      <c r="D183" s="35" t="str">
        <v>中国</v>
      </c>
      <c r="E183" s="5" t="str">
        <v>北京</v>
      </c>
      <c r="F183" s="5" t="str">
        <v>美国-EVUS</v>
      </c>
      <c r="G183" s="6" t="str">
        <v>商务</v>
      </c>
      <c r="H183" s="6" t="str">
        <v>已出签</v>
      </c>
      <c r="I183" s="5"/>
      <c r="J183" s="34">
        <v>0</v>
      </c>
      <c r="K183" s="5"/>
      <c r="L183" s="34">
        <v>100</v>
      </c>
      <c r="M183" s="34">
        <v>18</v>
      </c>
      <c r="N183" s="5" t="str">
        <v>快递费</v>
      </c>
      <c r="P183" s="5">
        <v>18</v>
      </c>
      <c r="R183" s="2">
        <f>M183*1.06</f>
      </c>
      <c r="S183" s="2">
        <f>J183+L183+R183</f>
      </c>
      <c r="T183" s="2">
        <f>J183+(L183+R183)*1.06</f>
      </c>
      <c r="U183" s="2">
        <f>(R183+L183)*0.06</f>
      </c>
      <c r="V183" s="2">
        <f>T183-U183</f>
      </c>
      <c r="W183" s="1">
        <f>J183</f>
      </c>
      <c r="X183" s="2">
        <f>(R183+L183)*1.06</f>
      </c>
      <c r="Y183" s="2">
        <f>P183</f>
      </c>
      <c r="Z183" s="5">
        <v>20</v>
      </c>
      <c r="AA183" s="2">
        <f>(L183+R183)-Y183-Z183</f>
      </c>
      <c r="AB183" s="2">
        <f>AA183/2</f>
      </c>
      <c r="AC183" s="2">
        <f>AA183/2</f>
      </c>
      <c r="AD183" s="2"/>
    </row>
    <row r="184">
      <c r="A184" s="1">
        <v>182</v>
      </c>
      <c r="B184" s="35" t="str">
        <v>张永辉</v>
      </c>
      <c r="C184" s="74" t="str">
        <v>TV1N1616271516211400704</v>
      </c>
      <c r="D184" s="35" t="str">
        <v>中国</v>
      </c>
      <c r="E184" s="5" t="str">
        <v>北京</v>
      </c>
      <c r="F184" s="5" t="str">
        <v>美国-EVUS</v>
      </c>
      <c r="G184" s="6" t="str">
        <v>商务</v>
      </c>
      <c r="H184" s="6" t="str">
        <v>已出签</v>
      </c>
      <c r="I184" s="5"/>
      <c r="J184" s="34">
        <v>0</v>
      </c>
      <c r="K184" s="5"/>
      <c r="L184" s="34">
        <v>100</v>
      </c>
      <c r="M184" s="34">
        <v>15</v>
      </c>
      <c r="N184" s="5" t="str">
        <v>快递费</v>
      </c>
      <c r="P184" s="5">
        <v>15</v>
      </c>
      <c r="R184" s="2">
        <f>M184*1.06</f>
      </c>
      <c r="S184" s="2">
        <f>J184+L184+R184</f>
      </c>
      <c r="T184" s="2">
        <f>J184+(L184+R184)*1.06</f>
      </c>
      <c r="U184" s="2">
        <f>(R184+L184)*0.06</f>
      </c>
      <c r="V184" s="2">
        <f>T184-U184</f>
      </c>
      <c r="W184" s="1">
        <f>J184</f>
      </c>
      <c r="X184" s="2">
        <f>(R184+L184)*1.06</f>
      </c>
      <c r="Y184" s="2">
        <f>P184</f>
      </c>
      <c r="Z184" s="5">
        <v>20</v>
      </c>
      <c r="AA184" s="2">
        <f>(L184+R184)-Y184-Z184</f>
      </c>
      <c r="AB184" s="2">
        <f>AA184/2</f>
      </c>
      <c r="AC184" s="2">
        <f>AA184/2</f>
      </c>
      <c r="AD184" s="2"/>
    </row>
    <row r="185">
      <c r="A185" s="1">
        <v>183</v>
      </c>
      <c r="B185" s="35" t="str">
        <v>干迅</v>
      </c>
      <c r="C185" s="74" t="str">
        <v>TV1N1612749722720174080</v>
      </c>
      <c r="D185" s="35" t="str">
        <v>中国</v>
      </c>
      <c r="E185" s="5" t="str">
        <v>北京</v>
      </c>
      <c r="F185" s="5" t="str">
        <v>美国-EVUS</v>
      </c>
      <c r="G185" s="6" t="str">
        <v>商务</v>
      </c>
      <c r="H185" s="6" t="str">
        <v>已出签</v>
      </c>
      <c r="I185" s="5"/>
      <c r="J185" s="34">
        <v>0</v>
      </c>
      <c r="K185" s="5"/>
      <c r="L185" s="34">
        <v>100</v>
      </c>
      <c r="M185" s="34">
        <v>37</v>
      </c>
      <c r="N185" s="5" t="str">
        <v>交通32+快递费15</v>
      </c>
      <c r="P185" s="5">
        <v>37</v>
      </c>
      <c r="R185" s="2">
        <f>M185*1.06</f>
      </c>
      <c r="S185" s="2">
        <f>J185+L185+R185</f>
      </c>
      <c r="T185" s="2">
        <f>J185+(L185+R185)*1.06</f>
      </c>
      <c r="U185" s="2">
        <f>(R185+L185)*0.06</f>
      </c>
      <c r="V185" s="2">
        <f>T185-U185</f>
      </c>
      <c r="W185" s="1">
        <f>J185</f>
      </c>
      <c r="X185" s="2">
        <f>(R185+L185)*1.06</f>
      </c>
      <c r="Y185" s="2">
        <f>P185</f>
      </c>
      <c r="Z185" s="5">
        <v>20</v>
      </c>
      <c r="AA185" s="2">
        <f>(L185+R185)-Y185-Z185</f>
      </c>
      <c r="AB185" s="2">
        <f>AA185/2</f>
      </c>
      <c r="AC185" s="2">
        <f>AA185/2</f>
      </c>
      <c r="AD185" s="2"/>
    </row>
    <row r="186">
      <c r="A186" s="1">
        <v>184</v>
      </c>
      <c r="B186" s="35" t="str">
        <v>富斯陆</v>
      </c>
      <c r="C186" s="74" t="str">
        <v>TV1N1613456176401797120</v>
      </c>
      <c r="D186" s="35" t="str">
        <v>中国</v>
      </c>
      <c r="E186" s="5" t="str">
        <v>北京</v>
      </c>
      <c r="F186" s="5" t="str">
        <v>美国-EVUS</v>
      </c>
      <c r="G186" s="6" t="str">
        <v>商务</v>
      </c>
      <c r="H186" s="6" t="str">
        <v>已出签</v>
      </c>
      <c r="I186" s="5"/>
      <c r="J186" s="34">
        <v>0</v>
      </c>
      <c r="K186" s="5"/>
      <c r="L186" s="34">
        <v>100</v>
      </c>
      <c r="M186" s="34">
        <v>18</v>
      </c>
      <c r="N186" s="5" t="str">
        <v>快递费</v>
      </c>
      <c r="P186" s="5">
        <v>18</v>
      </c>
      <c r="R186" s="2">
        <f>M186*1.06</f>
      </c>
      <c r="S186" s="2">
        <f>J186+L186+R186</f>
      </c>
      <c r="T186" s="2">
        <f>J186+(L186+R186)*1.06</f>
      </c>
      <c r="U186" s="2">
        <f>(R186+L186)*0.06</f>
      </c>
      <c r="V186" s="2">
        <f>T186-U186</f>
      </c>
      <c r="W186" s="1">
        <f>J186</f>
      </c>
      <c r="X186" s="2">
        <f>(R186+L186)*1.06</f>
      </c>
      <c r="Y186" s="2">
        <f>P186</f>
      </c>
      <c r="Z186" s="5">
        <v>20</v>
      </c>
      <c r="AA186" s="2">
        <f>(L186+R186)-Y186-Z186</f>
      </c>
      <c r="AB186" s="2">
        <f>AA186/2</f>
      </c>
      <c r="AC186" s="2">
        <f>AA186/2</f>
      </c>
      <c r="AD186" s="2"/>
    </row>
    <row r="187">
      <c r="A187" s="1">
        <v>185</v>
      </c>
      <c r="B187" s="35" t="str">
        <v>王婕</v>
      </c>
      <c r="C187" s="74" t="str">
        <v>TV1N1613537937261686784</v>
      </c>
      <c r="D187" s="35" t="str">
        <v>中国</v>
      </c>
      <c r="E187" s="5" t="str">
        <v>北京</v>
      </c>
      <c r="F187" s="5" t="str">
        <v>美国-EVUS</v>
      </c>
      <c r="G187" s="6" t="str">
        <v>商务</v>
      </c>
      <c r="H187" s="6" t="str">
        <v>已出签</v>
      </c>
      <c r="I187" s="5"/>
      <c r="J187" s="34">
        <v>0</v>
      </c>
      <c r="K187" s="5"/>
      <c r="L187" s="34">
        <v>100</v>
      </c>
      <c r="M187" s="34">
        <v>15</v>
      </c>
      <c r="N187" s="5" t="str">
        <v>快递费</v>
      </c>
      <c r="P187" s="5">
        <v>15</v>
      </c>
      <c r="R187" s="2">
        <f>M187*1.06</f>
      </c>
      <c r="S187" s="2">
        <f>J187+L187+R187</f>
      </c>
      <c r="T187" s="2">
        <f>J187+(L187+R187)*1.06</f>
      </c>
      <c r="U187" s="2">
        <f>(R187+L187)*0.06</f>
      </c>
      <c r="V187" s="2">
        <f>T187-U187</f>
      </c>
      <c r="W187" s="1">
        <f>J187</f>
      </c>
      <c r="X187" s="2">
        <f>(R187+L187)*1.06</f>
      </c>
      <c r="Y187" s="2">
        <f>P187</f>
      </c>
      <c r="Z187" s="5">
        <v>20</v>
      </c>
      <c r="AA187" s="2">
        <f>(L187+R187)-Y187-Z187</f>
      </c>
      <c r="AB187" s="2">
        <f>AA187/2</f>
      </c>
      <c r="AC187" s="2">
        <f>AA187/2</f>
      </c>
      <c r="AD187" s="2"/>
    </row>
    <row r="188">
      <c r="A188" s="1">
        <v>186</v>
      </c>
      <c r="B188" s="35" t="str">
        <v>武立超</v>
      </c>
      <c r="C188" s="74" t="str">
        <v>TV1N1612460593029496832</v>
      </c>
      <c r="D188" s="35" t="str">
        <v>中国</v>
      </c>
      <c r="E188" s="5" t="str">
        <v>北京</v>
      </c>
      <c r="F188" s="5" t="str">
        <v>美国-EVUS</v>
      </c>
      <c r="G188" s="6" t="str">
        <v>商务</v>
      </c>
      <c r="H188" s="6" t="str">
        <v>已出签</v>
      </c>
      <c r="I188" s="5"/>
      <c r="J188" s="34">
        <v>0</v>
      </c>
      <c r="K188" s="5"/>
      <c r="L188" s="34">
        <v>100</v>
      </c>
      <c r="M188" s="34">
        <v>15</v>
      </c>
      <c r="N188" s="5" t="str">
        <v>快递费</v>
      </c>
      <c r="P188" s="5">
        <v>15</v>
      </c>
      <c r="R188" s="2">
        <f>M188*1.06</f>
      </c>
      <c r="S188" s="2">
        <f>J188+L188+R188</f>
      </c>
      <c r="T188" s="2">
        <f>J188+(L188+R188)*1.06</f>
      </c>
      <c r="U188" s="2">
        <f>(R188+L188)*0.06</f>
      </c>
      <c r="V188" s="2">
        <f>T188-U188</f>
      </c>
      <c r="W188" s="1">
        <f>J188</f>
      </c>
      <c r="X188" s="2">
        <f>(R188+L188)*1.06</f>
      </c>
      <c r="Y188" s="2">
        <f>P188</f>
      </c>
      <c r="Z188" s="5">
        <v>20</v>
      </c>
      <c r="AA188" s="2">
        <f>(L188+R188)-Y188-Z188</f>
      </c>
      <c r="AB188" s="2">
        <f>AA188/2</f>
      </c>
      <c r="AC188" s="2">
        <f>AA188/2</f>
      </c>
      <c r="AD188" s="2"/>
    </row>
    <row r="189">
      <c r="A189" s="1">
        <v>187</v>
      </c>
      <c r="B189" s="35" t="str">
        <v>曾静雅</v>
      </c>
      <c r="C189" s="74" t="str">
        <v>TV1N1589207969319415808</v>
      </c>
      <c r="D189" s="35" t="str">
        <v>中国</v>
      </c>
      <c r="E189" s="5" t="str">
        <v>北京</v>
      </c>
      <c r="F189" s="5" t="str">
        <v>美国-EVUS</v>
      </c>
      <c r="G189" s="6" t="str">
        <v>商务</v>
      </c>
      <c r="H189" s="6" t="str">
        <v>已出签</v>
      </c>
      <c r="I189" s="5"/>
      <c r="J189" s="34">
        <v>0</v>
      </c>
      <c r="K189" s="5"/>
      <c r="L189" s="34">
        <v>100</v>
      </c>
      <c r="M189" s="34">
        <v>15</v>
      </c>
      <c r="N189" s="5" t="str">
        <v>快递费</v>
      </c>
      <c r="P189" s="5">
        <v>15</v>
      </c>
      <c r="R189" s="2">
        <f>M189*1.06</f>
      </c>
      <c r="S189" s="2">
        <f>J189+L189+R189</f>
      </c>
      <c r="T189" s="2">
        <f>J189+(L189+R189)*1.06</f>
      </c>
      <c r="U189" s="2">
        <f>(R189+L189)*0.06</f>
      </c>
      <c r="V189" s="2">
        <f>T189-U189</f>
      </c>
      <c r="W189" s="1">
        <f>J189</f>
      </c>
      <c r="X189" s="2">
        <f>(R189+L189)*1.06</f>
      </c>
      <c r="Y189" s="2">
        <f>P189</f>
      </c>
      <c r="Z189" s="5">
        <v>20</v>
      </c>
      <c r="AA189" s="2">
        <f>(L189+R189)-Y189-Z189</f>
      </c>
      <c r="AB189" s="2">
        <f>AA189/2</f>
      </c>
      <c r="AC189" s="2">
        <f>AA189/2</f>
      </c>
      <c r="AD189" s="2"/>
    </row>
    <row r="190">
      <c r="A190" s="1">
        <v>188</v>
      </c>
      <c r="B190" s="35" t="str">
        <v>董玉洁</v>
      </c>
      <c r="C190" s="74" t="str">
        <v>TV1N1610583234689097728</v>
      </c>
      <c r="D190" s="35" t="str">
        <v>中国</v>
      </c>
      <c r="E190" s="5" t="str">
        <v>北京</v>
      </c>
      <c r="F190" s="5" t="str">
        <v>美国-EVUS</v>
      </c>
      <c r="G190" s="6" t="str">
        <v>商务</v>
      </c>
      <c r="H190" s="6" t="str">
        <v>已出签</v>
      </c>
      <c r="I190" s="5"/>
      <c r="J190" s="34">
        <v>0</v>
      </c>
      <c r="K190" s="5"/>
      <c r="L190" s="34">
        <v>100</v>
      </c>
      <c r="M190" s="34">
        <v>18</v>
      </c>
      <c r="N190" s="5" t="str">
        <v>快递费</v>
      </c>
      <c r="P190" s="5">
        <v>18</v>
      </c>
      <c r="R190" s="2">
        <f>M190*1.06</f>
      </c>
      <c r="S190" s="2">
        <f>J190+L190+R190</f>
      </c>
      <c r="T190" s="2">
        <f>J190+(L190+R190)*1.06</f>
      </c>
      <c r="U190" s="2">
        <f>(R190+L190)*0.06</f>
      </c>
      <c r="V190" s="2">
        <f>T190-U190</f>
      </c>
      <c r="W190" s="1">
        <f>J190</f>
      </c>
      <c r="X190" s="2">
        <f>(R190+L190)*1.06</f>
      </c>
      <c r="Y190" s="2">
        <f>P190</f>
      </c>
      <c r="Z190" s="5">
        <v>20</v>
      </c>
      <c r="AA190" s="2">
        <f>(L190+R190)-Y190-Z190</f>
      </c>
      <c r="AB190" s="2">
        <f>AA190/2</f>
      </c>
      <c r="AC190" s="2">
        <f>AA190/2</f>
      </c>
      <c r="AD190" s="2"/>
    </row>
    <row r="191">
      <c r="A191" s="1">
        <v>189</v>
      </c>
      <c r="B191" s="35" t="str">
        <v>王璐</v>
      </c>
      <c r="C191" s="74" t="str">
        <v>TV1N1614923135496945664</v>
      </c>
      <c r="D191" s="35" t="str">
        <v>中国</v>
      </c>
      <c r="E191" s="5" t="str">
        <v>北京</v>
      </c>
      <c r="F191" s="5" t="str">
        <v>美国-EVUS</v>
      </c>
      <c r="G191" s="6" t="str">
        <v>商务</v>
      </c>
      <c r="H191" s="6" t="str">
        <v>已出签</v>
      </c>
      <c r="I191" s="5"/>
      <c r="J191" s="34">
        <v>0</v>
      </c>
      <c r="K191" s="5"/>
      <c r="L191" s="34">
        <v>100</v>
      </c>
      <c r="M191" s="34">
        <v>15</v>
      </c>
      <c r="N191" s="5" t="str">
        <v>快递费</v>
      </c>
      <c r="P191" s="5">
        <v>15</v>
      </c>
      <c r="R191" s="2">
        <f>M191*1.06</f>
      </c>
      <c r="S191" s="2">
        <f>J191+L191+R191</f>
      </c>
      <c r="T191" s="2">
        <f>J191+(L191+R191)*1.06</f>
      </c>
      <c r="U191" s="2">
        <f>(R191+L191)*0.06</f>
      </c>
      <c r="V191" s="2">
        <f>T191-U191</f>
      </c>
      <c r="W191" s="1">
        <f>J191</f>
      </c>
      <c r="X191" s="2">
        <f>(R191+L191)*1.06</f>
      </c>
      <c r="Y191" s="2">
        <f>P191</f>
      </c>
      <c r="Z191" s="5">
        <v>20</v>
      </c>
      <c r="AA191" s="2">
        <f>(L191+R191)-Y191-Z191</f>
      </c>
      <c r="AB191" s="2">
        <f>AA191/2</f>
      </c>
      <c r="AC191" s="2">
        <f>AA191/2</f>
      </c>
      <c r="AD191" s="2"/>
    </row>
    <row r="192">
      <c r="A192" s="1">
        <v>190</v>
      </c>
      <c r="B192" s="35" t="str">
        <v>张鹏飞</v>
      </c>
      <c r="C192" s="74" t="str">
        <v>TV1N1578586681705234432</v>
      </c>
      <c r="D192" s="35" t="str">
        <v>中国</v>
      </c>
      <c r="E192" s="5" t="str">
        <v>北京</v>
      </c>
      <c r="F192" s="5" t="str">
        <v>美国-EVUS</v>
      </c>
      <c r="G192" s="6" t="str">
        <v>商务</v>
      </c>
      <c r="H192" s="6" t="str">
        <v>已出签</v>
      </c>
      <c r="I192" s="5"/>
      <c r="J192" s="34">
        <v>0</v>
      </c>
      <c r="K192" s="5"/>
      <c r="L192" s="34">
        <v>100</v>
      </c>
      <c r="M192" s="34">
        <v>15</v>
      </c>
      <c r="N192" s="5" t="str">
        <v>快递费</v>
      </c>
      <c r="P192" s="5">
        <v>15</v>
      </c>
      <c r="R192" s="2">
        <f>M192*1.06</f>
      </c>
      <c r="S192" s="2">
        <f>J192+L192+R192</f>
      </c>
      <c r="T192" s="2">
        <f>J192+(L192+R192)*1.06</f>
      </c>
      <c r="U192" s="2">
        <f>(R192+L192)*0.06</f>
      </c>
      <c r="V192" s="2">
        <f>T192-U192</f>
      </c>
      <c r="W192" s="1">
        <f>J192</f>
      </c>
      <c r="X192" s="2">
        <f>(R192+L192)*1.06</f>
      </c>
      <c r="Y192" s="2">
        <f>P192</f>
      </c>
      <c r="Z192" s="5">
        <v>20</v>
      </c>
      <c r="AA192" s="2">
        <f>(L192+R192)-Y192-Z192</f>
      </c>
      <c r="AB192" s="2">
        <f>AA192/2</f>
      </c>
      <c r="AC192" s="2">
        <f>AA192/2</f>
      </c>
      <c r="AD192" s="2"/>
    </row>
    <row r="193">
      <c r="A193" s="1">
        <v>191</v>
      </c>
      <c r="B193" s="35" t="str">
        <v>戴静莹</v>
      </c>
      <c r="C193" s="74" t="str">
        <v>TV1N1578962362289184768</v>
      </c>
      <c r="D193" s="35" t="str">
        <v>中国</v>
      </c>
      <c r="E193" s="5" t="str">
        <v>北京</v>
      </c>
      <c r="F193" s="5" t="str">
        <v>美国-EVUS</v>
      </c>
      <c r="G193" s="6" t="str">
        <v>商务</v>
      </c>
      <c r="H193" s="6" t="str">
        <v>已出签</v>
      </c>
      <c r="I193" s="5"/>
      <c r="J193" s="34">
        <v>0</v>
      </c>
      <c r="K193" s="5"/>
      <c r="L193" s="34">
        <v>100</v>
      </c>
      <c r="M193" s="34">
        <v>18</v>
      </c>
      <c r="N193" s="5" t="str">
        <v>快递费</v>
      </c>
      <c r="P193" s="5">
        <v>18</v>
      </c>
      <c r="R193" s="2">
        <f>M193*1.06</f>
      </c>
      <c r="S193" s="2">
        <f>J193+L193+R193</f>
      </c>
      <c r="T193" s="2">
        <f>J193+(L193+R193)*1.06</f>
      </c>
      <c r="U193" s="2">
        <f>(R193+L193)*0.06</f>
      </c>
      <c r="V193" s="2">
        <f>T193-U193</f>
      </c>
      <c r="W193" s="1">
        <f>J193</f>
      </c>
      <c r="X193" s="2">
        <f>(R193+L193)*1.06</f>
      </c>
      <c r="Y193" s="2">
        <f>P193</f>
      </c>
      <c r="Z193" s="5">
        <v>20</v>
      </c>
      <c r="AA193" s="2">
        <f>(L193+R193)-Y193-Z193</f>
      </c>
      <c r="AB193" s="2">
        <f>AA193/2</f>
      </c>
      <c r="AC193" s="2">
        <f>AA193/2</f>
      </c>
      <c r="AD193" s="2"/>
    </row>
    <row r="194">
      <c r="A194" s="1">
        <v>192</v>
      </c>
      <c r="B194" s="35" t="str">
        <v>雷则灵</v>
      </c>
      <c r="C194" s="74" t="str">
        <v>TV1N1611248398543380480</v>
      </c>
      <c r="D194" s="35" t="str">
        <v>中国</v>
      </c>
      <c r="E194" s="5" t="str">
        <v>北京</v>
      </c>
      <c r="F194" s="5" t="str">
        <v>美国-EVUS</v>
      </c>
      <c r="G194" s="6" t="str">
        <v>商务</v>
      </c>
      <c r="H194" s="6" t="str">
        <v>已出签</v>
      </c>
      <c r="I194" s="5"/>
      <c r="J194" s="34">
        <v>0</v>
      </c>
      <c r="K194" s="5"/>
      <c r="L194" s="34">
        <v>100</v>
      </c>
      <c r="M194" s="34">
        <v>15</v>
      </c>
      <c r="N194" s="5" t="str">
        <v>快递费</v>
      </c>
      <c r="P194" s="5">
        <v>15</v>
      </c>
      <c r="R194" s="2">
        <f>M194*1.06</f>
      </c>
      <c r="S194" s="2">
        <f>J194+L194+R194</f>
      </c>
      <c r="T194" s="2">
        <f>J194+(L194+R194)*1.06</f>
      </c>
      <c r="U194" s="2">
        <f>(R194+L194)*0.06</f>
      </c>
      <c r="V194" s="2">
        <f>T194-U194</f>
      </c>
      <c r="W194" s="1">
        <f>J194</f>
      </c>
      <c r="X194" s="2">
        <f>(R194+L194)*1.06</f>
      </c>
      <c r="Y194" s="2">
        <f>P194</f>
      </c>
      <c r="Z194" s="5">
        <v>20</v>
      </c>
      <c r="AA194" s="2">
        <f>(L194+R194)-Y194-Z194</f>
      </c>
      <c r="AB194" s="2">
        <f>AA194/2</f>
      </c>
      <c r="AC194" s="2">
        <f>AA194/2</f>
      </c>
      <c r="AD194" s="2"/>
    </row>
    <row r="195">
      <c r="A195" s="1">
        <v>193</v>
      </c>
      <c r="B195" s="35" t="str">
        <v>李政锦</v>
      </c>
      <c r="C195" s="74" t="str">
        <v>TV1N1613462963062665216</v>
      </c>
      <c r="D195" s="35" t="str">
        <v>中国</v>
      </c>
      <c r="E195" s="5" t="str">
        <v>北京</v>
      </c>
      <c r="F195" s="5" t="str">
        <v>美国-EVUS</v>
      </c>
      <c r="G195" s="6" t="str">
        <v>商务</v>
      </c>
      <c r="H195" s="6" t="str">
        <v>已出签</v>
      </c>
      <c r="I195" s="5"/>
      <c r="J195" s="34">
        <v>0</v>
      </c>
      <c r="K195" s="5"/>
      <c r="L195" s="34">
        <v>100</v>
      </c>
      <c r="M195" s="34">
        <v>15</v>
      </c>
      <c r="N195" s="5" t="str">
        <v>快递费</v>
      </c>
      <c r="P195" s="5">
        <v>15</v>
      </c>
      <c r="R195" s="2">
        <f>M195*1.06</f>
      </c>
      <c r="S195" s="2">
        <f>J195+L195+R195</f>
      </c>
      <c r="T195" s="2">
        <f>J195+(L195+R195)*1.06</f>
      </c>
      <c r="U195" s="2">
        <f>(R195+L195)*0.06</f>
      </c>
      <c r="V195" s="2">
        <f>T195-U195</f>
      </c>
      <c r="W195" s="1">
        <f>J195</f>
      </c>
      <c r="X195" s="2">
        <f>(R195+L195)*1.06</f>
      </c>
      <c r="Y195" s="2">
        <f>P195</f>
      </c>
      <c r="Z195" s="5">
        <v>20</v>
      </c>
      <c r="AA195" s="2">
        <f>(L195+R195)-Y195-Z195</f>
      </c>
      <c r="AB195" s="2">
        <f>AA195/2</f>
      </c>
      <c r="AC195" s="2">
        <f>AA195/2</f>
      </c>
      <c r="AD195" s="2"/>
    </row>
    <row r="196">
      <c r="A196" s="1">
        <v>194</v>
      </c>
      <c r="B196" s="35" t="str">
        <v>李子文</v>
      </c>
      <c r="C196" s="74" t="str">
        <v>TV1N1613370419641413632</v>
      </c>
      <c r="D196" s="35" t="str">
        <v>中国</v>
      </c>
      <c r="E196" s="5" t="str">
        <v>北京</v>
      </c>
      <c r="F196" s="5" t="str">
        <v>美国-EVUS</v>
      </c>
      <c r="G196" s="6" t="str">
        <v>商务</v>
      </c>
      <c r="H196" s="6" t="str">
        <v>已出签</v>
      </c>
      <c r="I196" s="5"/>
      <c r="J196" s="34">
        <v>0</v>
      </c>
      <c r="K196" s="5"/>
      <c r="L196" s="34">
        <v>100</v>
      </c>
      <c r="M196" s="34">
        <v>15</v>
      </c>
      <c r="N196" s="5" t="str">
        <v>快递费</v>
      </c>
      <c r="P196" s="5">
        <v>15</v>
      </c>
      <c r="R196" s="2">
        <f>M196*1.06</f>
      </c>
      <c r="S196" s="2">
        <f>J196+L196+R196</f>
      </c>
      <c r="T196" s="2">
        <f>J196+(L196+R196)*1.06</f>
      </c>
      <c r="U196" s="2">
        <f>(R196+L196)*0.06</f>
      </c>
      <c r="V196" s="2">
        <f>T196-U196</f>
      </c>
      <c r="W196" s="1">
        <f>J196</f>
      </c>
      <c r="X196" s="2">
        <f>(R196+L196)*1.06</f>
      </c>
      <c r="Y196" s="2">
        <f>P196</f>
      </c>
      <c r="Z196" s="5">
        <v>20</v>
      </c>
      <c r="AA196" s="2">
        <f>(L196+R196)-Y196-Z196</f>
      </c>
      <c r="AB196" s="2">
        <f>AA196/2</f>
      </c>
      <c r="AC196" s="2">
        <f>AA196/2</f>
      </c>
      <c r="AD196" s="2"/>
    </row>
    <row r="197">
      <c r="A197" s="1">
        <v>195</v>
      </c>
      <c r="B197" s="35" t="str">
        <v>姜怡鸣</v>
      </c>
      <c r="C197" s="74" t="str">
        <v>TV1N1613374530482929664</v>
      </c>
      <c r="D197" s="35" t="str">
        <v>中国</v>
      </c>
      <c r="E197" s="5" t="str">
        <v>北京</v>
      </c>
      <c r="F197" s="5" t="str">
        <v>美国-EVUS</v>
      </c>
      <c r="G197" s="6" t="str">
        <v>商务</v>
      </c>
      <c r="H197" s="6" t="str">
        <v>已出签</v>
      </c>
      <c r="I197" s="5"/>
      <c r="J197" s="34">
        <v>0</v>
      </c>
      <c r="K197" s="5"/>
      <c r="L197" s="34">
        <v>100</v>
      </c>
      <c r="M197" s="34">
        <v>15</v>
      </c>
      <c r="N197" s="5" t="str">
        <v>快递费</v>
      </c>
      <c r="P197" s="5">
        <v>15</v>
      </c>
      <c r="R197" s="2">
        <f>M197*1.06</f>
      </c>
      <c r="S197" s="2">
        <f>J197+L197+R197</f>
      </c>
      <c r="T197" s="2">
        <f>J197+(L197+R197)*1.06</f>
      </c>
      <c r="U197" s="2">
        <f>(R197+L197)*0.06</f>
      </c>
      <c r="V197" s="2">
        <f>T197-U197</f>
      </c>
      <c r="W197" s="1">
        <f>J197</f>
      </c>
      <c r="X197" s="2">
        <f>(R197+L197)*1.06</f>
      </c>
      <c r="Y197" s="2">
        <f>P197</f>
      </c>
      <c r="Z197" s="5">
        <v>20</v>
      </c>
      <c r="AA197" s="2">
        <f>(L197+R197)-Y197-Z197</f>
      </c>
      <c r="AB197" s="2">
        <f>AA197/2</f>
      </c>
      <c r="AC197" s="2">
        <f>AA197/2</f>
      </c>
      <c r="AD197" s="2"/>
    </row>
    <row r="198">
      <c r="A198" s="1">
        <v>196</v>
      </c>
      <c r="B198" s="35" t="str">
        <v>张廷婷</v>
      </c>
      <c r="C198" s="74" t="str">
        <v>TV1N1625009968533020672</v>
      </c>
      <c r="D198" s="35" t="str">
        <v>中国</v>
      </c>
      <c r="E198" s="5" t="str">
        <v>北京</v>
      </c>
      <c r="F198" s="5" t="str">
        <v>西班牙</v>
      </c>
      <c r="G198" s="6" t="str">
        <v>商务</v>
      </c>
      <c r="H198" s="6" t="str">
        <v>已出签</v>
      </c>
      <c r="I198" s="5"/>
      <c r="J198" s="34">
        <v>589</v>
      </c>
      <c r="K198" s="5"/>
      <c r="L198" s="34">
        <v>300</v>
      </c>
      <c r="M198" s="34">
        <v>550</v>
      </c>
      <c r="N198" s="37" t="str">
        <v>加急号380+签证中心服务费170</v>
      </c>
      <c r="P198" s="34">
        <v>470</v>
      </c>
      <c r="R198" s="2">
        <f>M198*1.06</f>
      </c>
      <c r="S198" s="2">
        <f>J198+L198+R198</f>
      </c>
      <c r="T198" s="2">
        <f>J198+(L198+R198)*1.06</f>
      </c>
      <c r="U198" s="2">
        <f>(R198+L198)*0.06</f>
      </c>
      <c r="V198" s="2">
        <f>T198-U198</f>
      </c>
      <c r="W198" s="1">
        <f>J198</f>
      </c>
      <c r="X198" s="2">
        <f>(R198+L198)*1.06</f>
      </c>
      <c r="Y198" s="2">
        <f>P198</f>
      </c>
      <c r="Z198" s="5">
        <v>60</v>
      </c>
      <c r="AA198" s="2">
        <f>(L198+R198)-Y198-Z198</f>
      </c>
      <c r="AB198" s="2">
        <f>AA198/2</f>
      </c>
      <c r="AC198" s="2">
        <f>AA198/2</f>
      </c>
      <c r="AD198" s="2"/>
    </row>
    <row r="199">
      <c r="A199" s="1">
        <v>197</v>
      </c>
      <c r="B199" s="35" t="str">
        <v>傅强</v>
      </c>
      <c r="C199" s="74" t="str">
        <v>TV1N1628718061612068864</v>
      </c>
      <c r="D199" s="35" t="str">
        <v>中国</v>
      </c>
      <c r="E199" s="5" t="str">
        <v>北京</v>
      </c>
      <c r="F199" s="5" t="str">
        <v>西班牙</v>
      </c>
      <c r="G199" s="6" t="str">
        <v>商务</v>
      </c>
      <c r="H199" s="6" t="str">
        <v>已出签</v>
      </c>
      <c r="I199" s="5"/>
      <c r="J199" s="34">
        <v>589</v>
      </c>
      <c r="K199" s="5"/>
      <c r="L199" s="34">
        <v>300</v>
      </c>
      <c r="M199" s="34">
        <v>569</v>
      </c>
      <c r="N199" s="37" t="str">
        <v>交通18+加急号380+签证中心服务费171</v>
      </c>
      <c r="P199" s="34">
        <v>489</v>
      </c>
      <c r="R199" s="2">
        <f>M199*1.06</f>
      </c>
      <c r="S199" s="2">
        <f>J199+L199+R199</f>
      </c>
      <c r="T199" s="2">
        <f>J199+(L199+R199)*1.06</f>
      </c>
      <c r="U199" s="2">
        <f>(R199+L199)*0.06</f>
      </c>
      <c r="V199" s="2">
        <f>T199-U199</f>
      </c>
      <c r="W199" s="1">
        <f>J199</f>
      </c>
      <c r="X199" s="2">
        <f>(R199+L199)*1.06</f>
      </c>
      <c r="Y199" s="2">
        <f>P199</f>
      </c>
      <c r="Z199" s="5">
        <v>60</v>
      </c>
      <c r="AA199" s="2">
        <f>(L199+R199)-Y199-Z199</f>
      </c>
      <c r="AB199" s="2">
        <f>AA199/2</f>
      </c>
      <c r="AC199" s="2">
        <f>AA199/2</f>
      </c>
      <c r="AD199" s="2"/>
    </row>
    <row r="200">
      <c r="A200" s="1">
        <v>198</v>
      </c>
      <c r="B200" s="35" t="str">
        <v>尹丹丹</v>
      </c>
      <c r="C200" s="74" t="str">
        <v>TV1N1643211036237557760</v>
      </c>
      <c r="D200" s="35" t="str">
        <v>中国</v>
      </c>
      <c r="E200" s="5" t="str">
        <v>北京</v>
      </c>
      <c r="F200" s="5" t="str">
        <v>西班牙</v>
      </c>
      <c r="G200" s="6" t="str">
        <v>商务</v>
      </c>
      <c r="H200" s="6" t="str">
        <v>已出签</v>
      </c>
      <c r="I200" s="5"/>
      <c r="J200" s="34">
        <v>589</v>
      </c>
      <c r="K200" s="5"/>
      <c r="L200" s="34">
        <v>300</v>
      </c>
      <c r="M200" s="34">
        <v>585</v>
      </c>
      <c r="N200" s="37" t="str">
        <v>加急号380+签证中心服务费205</v>
      </c>
      <c r="P200" s="34">
        <v>505</v>
      </c>
      <c r="R200" s="2">
        <f>M200*1.06</f>
      </c>
      <c r="S200" s="2">
        <f>J200+L200+R200</f>
      </c>
      <c r="T200" s="2">
        <f>J200+(L200+R200)*1.06</f>
      </c>
      <c r="U200" s="2">
        <f>(R200+L200)*0.06</f>
      </c>
      <c r="V200" s="2">
        <f>T200-U200</f>
      </c>
      <c r="W200" s="1">
        <f>J200</f>
      </c>
      <c r="X200" s="2">
        <f>(R200+L200)*1.06</f>
      </c>
      <c r="Y200" s="2">
        <f>P200</f>
      </c>
      <c r="Z200" s="5">
        <v>60</v>
      </c>
      <c r="AA200" s="2">
        <f>(L200+R200)-Y200-Z200</f>
      </c>
      <c r="AB200" s="2">
        <f>AA200/2</f>
      </c>
      <c r="AC200" s="2">
        <f>AA200/2</f>
      </c>
      <c r="AD200" s="2"/>
    </row>
    <row r="201">
      <c r="A201" s="1">
        <v>199</v>
      </c>
      <c r="B201" s="35" t="str">
        <v>孙雪梅</v>
      </c>
      <c r="C201" s="74" t="str">
        <v>TV1N1630944069585252352</v>
      </c>
      <c r="D201" s="35" t="str">
        <v>中国</v>
      </c>
      <c r="E201" s="5" t="str">
        <v>北京</v>
      </c>
      <c r="F201" s="5" t="str">
        <v>西班牙</v>
      </c>
      <c r="G201" s="6" t="str">
        <v>商务</v>
      </c>
      <c r="H201" s="6" t="str">
        <v>已出签</v>
      </c>
      <c r="I201" s="5"/>
      <c r="J201" s="34">
        <v>589</v>
      </c>
      <c r="K201" s="5"/>
      <c r="L201" s="34">
        <v>300</v>
      </c>
      <c r="M201" s="34">
        <v>582</v>
      </c>
      <c r="N201" s="37" t="str">
        <v>交通32+加急号380+签证中心服务费170</v>
      </c>
      <c r="P201" s="34">
        <v>502</v>
      </c>
      <c r="R201" s="2">
        <f>M201*1.06</f>
      </c>
      <c r="S201" s="2">
        <f>J201+L201+R201</f>
      </c>
      <c r="T201" s="2">
        <f>J201+(L201+R201)*1.06</f>
      </c>
      <c r="U201" s="2">
        <f>(R201+L201)*0.06</f>
      </c>
      <c r="V201" s="2">
        <f>T201-U201</f>
      </c>
      <c r="W201" s="1">
        <f>J201</f>
      </c>
      <c r="X201" s="2">
        <f>(R201+L201)*1.06</f>
      </c>
      <c r="Y201" s="2">
        <f>P201</f>
      </c>
      <c r="Z201" s="5">
        <v>60</v>
      </c>
      <c r="AA201" s="2">
        <f>(L201+R201)-Y201-Z201</f>
      </c>
      <c r="AB201" s="2">
        <f>AA201/2</f>
      </c>
      <c r="AC201" s="2">
        <f>AA201/2</f>
      </c>
      <c r="AD201" s="2"/>
    </row>
    <row r="202">
      <c r="A202" s="1">
        <v>200</v>
      </c>
      <c r="B202" s="35" t="str">
        <v>何疆南</v>
      </c>
      <c r="C202" s="74" t="str">
        <v>TV1N1633403249269407744</v>
      </c>
      <c r="D202" s="35" t="str">
        <v>中国</v>
      </c>
      <c r="E202" s="5" t="str">
        <v>北京</v>
      </c>
      <c r="F202" s="5" t="str">
        <v>西班牙</v>
      </c>
      <c r="G202" s="6" t="str">
        <v>商务</v>
      </c>
      <c r="H202" s="6" t="str">
        <v>已出签</v>
      </c>
      <c r="I202" s="5"/>
      <c r="J202" s="34">
        <v>589</v>
      </c>
      <c r="K202" s="5"/>
      <c r="L202" s="34">
        <v>300</v>
      </c>
      <c r="M202" s="34">
        <v>551</v>
      </c>
      <c r="N202" s="37" t="str">
        <v>加急号380+签证中心服务费171</v>
      </c>
      <c r="P202" s="34">
        <v>471</v>
      </c>
      <c r="R202" s="2">
        <f>M202*1.06</f>
      </c>
      <c r="S202" s="2">
        <f>J202+L202+R202</f>
      </c>
      <c r="T202" s="2">
        <f>J202+(L202+R202)*1.06</f>
      </c>
      <c r="U202" s="2">
        <f>(R202+L202)*0.06</f>
      </c>
      <c r="V202" s="2">
        <f>T202-U202</f>
      </c>
      <c r="W202" s="1">
        <f>J202</f>
      </c>
      <c r="X202" s="2">
        <f>(R202+L202)*1.06</f>
      </c>
      <c r="Y202" s="2">
        <f>P202</f>
      </c>
      <c r="Z202" s="5">
        <v>60</v>
      </c>
      <c r="AA202" s="2">
        <f>(L202+R202)-Y202-Z202</f>
      </c>
      <c r="AB202" s="2">
        <f>AA202/2</f>
      </c>
      <c r="AC202" s="2">
        <f>AA202/2</f>
      </c>
      <c r="AD202" s="2"/>
    </row>
    <row r="203">
      <c r="A203" s="1">
        <v>201</v>
      </c>
      <c r="B203" s="35" t="str">
        <v>李青泽</v>
      </c>
      <c r="C203" s="74" t="str">
        <v>TV1N1625327496102715392</v>
      </c>
      <c r="D203" s="35" t="str">
        <v>中国</v>
      </c>
      <c r="E203" s="5" t="str">
        <v>北京</v>
      </c>
      <c r="F203" s="5" t="str">
        <v>法国</v>
      </c>
      <c r="G203" s="6" t="str">
        <v>商务</v>
      </c>
      <c r="H203" s="6" t="str">
        <v>已出签</v>
      </c>
      <c r="I203" s="5"/>
      <c r="J203" s="34">
        <v>594</v>
      </c>
      <c r="K203" s="5"/>
      <c r="L203" s="34">
        <v>300</v>
      </c>
      <c r="M203" s="34">
        <v>668</v>
      </c>
      <c r="N203" s="5" t="str">
        <v>交通17+快递15+签证中心服务费636</v>
      </c>
      <c r="O203" s="35"/>
      <c r="P203" s="5">
        <v>668</v>
      </c>
      <c r="R203" s="2">
        <f>M203*1.06</f>
      </c>
      <c r="S203" s="2">
        <f>J203+L203+R203</f>
      </c>
      <c r="T203" s="2">
        <f>J203+(L203+R203)*1.06</f>
      </c>
      <c r="U203" s="2">
        <f>(R203+L203)*0.06</f>
      </c>
      <c r="V203" s="2">
        <f>T203-U203</f>
      </c>
      <c r="W203" s="1">
        <f>J203</f>
      </c>
      <c r="X203" s="2">
        <f>(R203+L203)*1.06</f>
      </c>
      <c r="Y203" s="2">
        <f>P203</f>
      </c>
      <c r="Z203" s="5">
        <v>60</v>
      </c>
      <c r="AA203" s="2">
        <f>(L203+R203)-Y203-Z203</f>
      </c>
      <c r="AB203" s="2">
        <f>AA203/2</f>
      </c>
      <c r="AC203" s="2">
        <f>AA203/2</f>
      </c>
      <c r="AD203" s="2"/>
    </row>
    <row r="204">
      <c r="A204" s="1">
        <v>202</v>
      </c>
      <c r="B204" s="35" t="str">
        <v>张迪</v>
      </c>
      <c r="C204" s="74"/>
      <c r="D204" s="35" t="str">
        <v>中国</v>
      </c>
      <c r="E204" s="5" t="str">
        <v>北京</v>
      </c>
      <c r="F204" s="5" t="str">
        <v>法国</v>
      </c>
      <c r="G204" s="6" t="str">
        <v>商务</v>
      </c>
      <c r="H204" s="6" t="str">
        <v>已出签</v>
      </c>
      <c r="I204" s="5"/>
      <c r="J204" s="34">
        <v>594</v>
      </c>
      <c r="K204" s="5"/>
      <c r="L204" s="34">
        <v>300</v>
      </c>
      <c r="M204" s="34">
        <v>651</v>
      </c>
      <c r="N204" s="5" t="str">
        <v>交通15+签证中心服务费636</v>
      </c>
      <c r="O204" s="35"/>
      <c r="P204" s="5">
        <v>651</v>
      </c>
      <c r="R204" s="2">
        <f>M204*1.06</f>
      </c>
      <c r="S204" s="2">
        <f>J204+L204+R204</f>
      </c>
      <c r="T204" s="2">
        <f>J204+(L204+R204)*1.06</f>
      </c>
      <c r="U204" s="2">
        <f>(R204+L204)*0.06</f>
      </c>
      <c r="V204" s="2">
        <f>T204-U204</f>
      </c>
      <c r="W204" s="1">
        <f>J204</f>
      </c>
      <c r="X204" s="2">
        <f>(R204+L204)*1.06</f>
      </c>
      <c r="Y204" s="2">
        <f>P204</f>
      </c>
      <c r="Z204" s="5">
        <v>60</v>
      </c>
      <c r="AA204" s="2">
        <f>(L204+R204)-Y204-Z204</f>
      </c>
      <c r="AB204" s="2">
        <f>AA204/2</f>
      </c>
      <c r="AC204" s="2">
        <f>AA204/2</f>
      </c>
      <c r="AD204" s="2"/>
    </row>
    <row r="205">
      <c r="A205" s="1">
        <v>203</v>
      </c>
      <c r="B205" s="35" t="str">
        <v>林杰-二签</v>
      </c>
      <c r="C205" s="74" t="str">
        <v>TV1N1642721397303201792</v>
      </c>
      <c r="D205" s="35" t="str">
        <v>中国</v>
      </c>
      <c r="E205" s="5" t="str">
        <v>北京</v>
      </c>
      <c r="F205" s="5" t="str">
        <v>法国</v>
      </c>
      <c r="G205" s="6" t="str">
        <v>商务</v>
      </c>
      <c r="H205" s="6" t="str">
        <v>已出签</v>
      </c>
      <c r="I205" s="5"/>
      <c r="J205" s="34">
        <v>594</v>
      </c>
      <c r="K205" s="5"/>
      <c r="L205" s="34">
        <v>300</v>
      </c>
      <c r="M205" s="34">
        <v>651</v>
      </c>
      <c r="N205" s="5" t="str">
        <v>照片15+签证中心636</v>
      </c>
      <c r="O205" s="6"/>
      <c r="P205" s="5">
        <v>646</v>
      </c>
      <c r="R205" s="2">
        <f>M205*1.06</f>
      </c>
      <c r="S205" s="2">
        <f>J205+L205+R205</f>
      </c>
      <c r="T205" s="2">
        <f>J205+(L205+R205)*1.06</f>
      </c>
      <c r="U205" s="2">
        <f>(R205+L205)*0.06</f>
      </c>
      <c r="V205" s="2">
        <f>T205-U205</f>
      </c>
      <c r="W205" s="1">
        <f>J205</f>
      </c>
      <c r="X205" s="2">
        <f>(R205+L205)*1.06</f>
      </c>
      <c r="Y205" s="2">
        <f>P205</f>
      </c>
      <c r="Z205" s="5">
        <v>60</v>
      </c>
      <c r="AA205" s="2">
        <f>(L205+R205)-Y205-Z205</f>
      </c>
      <c r="AB205" s="2">
        <f>AA205/2</f>
      </c>
      <c r="AC205" s="2">
        <f>AA205/2</f>
      </c>
      <c r="AD205" s="2"/>
    </row>
    <row r="206">
      <c r="A206" s="1">
        <v>204</v>
      </c>
      <c r="B206" s="35" t="str">
        <v>吴浩然</v>
      </c>
      <c r="C206" s="74" t="str">
        <v>TV1N1628293427238363136</v>
      </c>
      <c r="D206" s="35" t="str">
        <v>中国</v>
      </c>
      <c r="E206" s="5" t="str">
        <v>北京</v>
      </c>
      <c r="F206" s="5" t="str">
        <v>法国</v>
      </c>
      <c r="G206" s="6" t="str">
        <v>商务</v>
      </c>
      <c r="H206" s="6" t="str">
        <v>已出签</v>
      </c>
      <c r="I206" s="5"/>
      <c r="J206" s="34">
        <v>594</v>
      </c>
      <c r="K206" s="5"/>
      <c r="L206" s="34">
        <v>300</v>
      </c>
      <c r="M206" s="34">
        <v>653</v>
      </c>
      <c r="N206" s="5" t="str">
        <v>交通17+签证中心服务费636</v>
      </c>
      <c r="O206" s="6"/>
      <c r="P206" s="5">
        <v>653</v>
      </c>
      <c r="R206" s="2">
        <f>M206*1.06</f>
      </c>
      <c r="S206" s="2">
        <f>J206+L206+R206</f>
      </c>
      <c r="T206" s="2">
        <f>J206+(L206+R206)*1.06</f>
      </c>
      <c r="U206" s="2">
        <f>(R206+L206)*0.06</f>
      </c>
      <c r="V206" s="2">
        <f>T206-U206</f>
      </c>
      <c r="W206" s="1">
        <f>J206</f>
      </c>
      <c r="X206" s="2">
        <f>(R206+L206)*1.06</f>
      </c>
      <c r="Y206" s="2">
        <f>P206</f>
      </c>
      <c r="Z206" s="5">
        <v>60</v>
      </c>
      <c r="AA206" s="2">
        <f>(L206+R206)-Y206-Z206</f>
      </c>
      <c r="AB206" s="2">
        <f>AA206/2</f>
      </c>
      <c r="AC206" s="2">
        <f>AA206/2</f>
      </c>
      <c r="AD206" s="2"/>
    </row>
    <row r="207">
      <c r="A207" s="1">
        <v>205</v>
      </c>
      <c r="B207" s="35" t="str">
        <v>翻译</v>
      </c>
      <c r="C207" s="74" t="str">
        <v>TV1N1629035722069929984</v>
      </c>
      <c r="D207" s="35" t="str">
        <v>中国</v>
      </c>
      <c r="E207" s="5" t="str">
        <v>北京</v>
      </c>
      <c r="F207" s="5" t="str">
        <v>翻译</v>
      </c>
      <c r="G207" s="6" t="str">
        <v>商务</v>
      </c>
      <c r="H207" s="6" t="str">
        <v>已出签</v>
      </c>
      <c r="I207" s="5"/>
      <c r="J207" s="34">
        <v>0</v>
      </c>
      <c r="K207" s="5"/>
      <c r="L207" s="34">
        <v>0</v>
      </c>
      <c r="M207" s="34">
        <v>600</v>
      </c>
      <c r="N207" s="5" t="str">
        <v>翻译费</v>
      </c>
      <c r="P207" s="5">
        <v>400</v>
      </c>
      <c r="R207" s="2">
        <f>M207*1.06</f>
      </c>
      <c r="S207" s="2">
        <f>J207+L207+R207</f>
      </c>
      <c r="T207" s="2">
        <f>J207+(L207+R207)*1.06</f>
      </c>
      <c r="U207" s="2">
        <f>(R207+L207)*0.06</f>
      </c>
      <c r="V207" s="2">
        <f>T207-U207</f>
      </c>
      <c r="W207" s="1">
        <f>J207</f>
      </c>
      <c r="X207" s="2">
        <f>(R207+L207)*1.06</f>
      </c>
      <c r="Y207" s="2">
        <f>P207</f>
      </c>
      <c r="Z207" s="5">
        <v>0</v>
      </c>
      <c r="AA207" s="2">
        <f>(L207+R207)-Y207-Z207</f>
      </c>
      <c r="AB207" s="2">
        <f>AA207/2</f>
      </c>
      <c r="AC207" s="2">
        <f>AA207/2</f>
      </c>
      <c r="AD207" s="2"/>
    </row>
    <row r="208">
      <c r="A208" s="1">
        <v>206</v>
      </c>
      <c r="B208" s="35" t="str">
        <v>希腊代付-LI MENGNAN</v>
      </c>
      <c r="C208" s="74" t="str">
        <v>TV1N1633746090231320576</v>
      </c>
      <c r="D208" s="35" t="str">
        <v>中国</v>
      </c>
      <c r="E208" s="5" t="str">
        <v>北京</v>
      </c>
      <c r="F208" s="5" t="str">
        <v>希腊</v>
      </c>
      <c r="G208" s="6" t="str">
        <v>商务</v>
      </c>
      <c r="H208" s="6" t="str">
        <v>已出签</v>
      </c>
      <c r="I208" s="5"/>
      <c r="J208" s="34">
        <v>592</v>
      </c>
      <c r="K208" s="5"/>
      <c r="L208" s="34">
        <v>0</v>
      </c>
      <c r="M208" s="34">
        <v>265</v>
      </c>
      <c r="N208" s="5" t="str">
        <v>签证中心服务费265</v>
      </c>
      <c r="P208" s="5">
        <v>265</v>
      </c>
      <c r="R208" s="2">
        <f>M208*1.06</f>
      </c>
      <c r="S208" s="2">
        <f>J208+L208+R208</f>
      </c>
      <c r="T208" s="2">
        <f>J208+(L208+R208)*1.06</f>
      </c>
      <c r="U208" s="2">
        <f>(R208+L208)*0.06</f>
      </c>
      <c r="V208" s="2">
        <f>T208-U208</f>
      </c>
      <c r="W208" s="1">
        <f>J208</f>
      </c>
      <c r="X208" s="2">
        <f>(R208+L208)*1.06</f>
      </c>
      <c r="Y208" s="2">
        <f>P208</f>
      </c>
      <c r="Z208" s="5">
        <v>0</v>
      </c>
      <c r="AA208" s="2">
        <f>(L208+R208)-Y208-Z208</f>
      </c>
      <c r="AB208" s="2">
        <f>AA208/2</f>
      </c>
      <c r="AC208" s="2">
        <f>AA208/2</f>
      </c>
      <c r="AD208" s="2"/>
    </row>
    <row r="209">
      <c r="A209" s="1">
        <v>207</v>
      </c>
      <c r="B209" s="35" t="str" xml:space="preserve">
        <v>党黎娅 </v>
      </c>
      <c r="C209" s="74" t="str">
        <v>TV1N1640568790166089728</v>
      </c>
      <c r="D209" s="35" t="str">
        <v>中国</v>
      </c>
      <c r="E209" s="5" t="str">
        <v>北京</v>
      </c>
      <c r="F209" s="5" t="str">
        <v>越南</v>
      </c>
      <c r="G209" s="6" t="str">
        <v>商务</v>
      </c>
      <c r="H209" s="6" t="str">
        <v>已出签</v>
      </c>
      <c r="I209" s="77"/>
      <c r="J209" s="34">
        <v>0</v>
      </c>
      <c r="K209" s="5"/>
      <c r="L209" s="34">
        <v>100</v>
      </c>
      <c r="M209" s="34">
        <v>550</v>
      </c>
      <c r="N209" s="5" t="str">
        <v>批文</v>
      </c>
      <c r="P209" s="5">
        <v>550</v>
      </c>
      <c r="R209" s="2">
        <f>M209*1.06</f>
      </c>
      <c r="S209" s="2">
        <f>J209+L209+R209</f>
      </c>
      <c r="T209" s="2">
        <f>J209+(L209+R209)*1.06</f>
      </c>
      <c r="U209" s="2">
        <f>(R209+L209)*0.06</f>
      </c>
      <c r="V209" s="2">
        <f>T209-U209</f>
      </c>
      <c r="W209" s="1">
        <f>J209</f>
      </c>
      <c r="X209" s="2">
        <f>(R209+L209)*1.06</f>
      </c>
      <c r="Y209" s="2">
        <f>P209</f>
      </c>
      <c r="Z209" s="5">
        <v>0</v>
      </c>
      <c r="AA209" s="2">
        <f>(L209+R209)-Y209-Z209</f>
      </c>
      <c r="AB209" s="70">
        <f>AA209/2-107</f>
      </c>
      <c r="AC209" s="2">
        <f>AA209/2</f>
      </c>
      <c r="AD209" s="2" t="str">
        <v>报价550，实际成本657。张力承担差额107</v>
      </c>
    </row>
    <row r="210">
      <c r="A210" s="1">
        <v>208</v>
      </c>
      <c r="B210" s="35" t="str">
        <v>詹昊洋</v>
      </c>
      <c r="C210" s="74" t="str">
        <v>TV1N1620688028665925632</v>
      </c>
      <c r="D210" s="35" t="str">
        <v>中国</v>
      </c>
      <c r="E210" s="5" t="str">
        <v>北京</v>
      </c>
      <c r="F210" s="5" t="str">
        <v>美国-EVUS</v>
      </c>
      <c r="G210" s="6" t="str">
        <v>商务</v>
      </c>
      <c r="H210" s="6" t="str">
        <v>已出签</v>
      </c>
      <c r="I210" s="5"/>
      <c r="J210" s="34">
        <v>0</v>
      </c>
      <c r="K210" s="5"/>
      <c r="L210" s="34">
        <v>100</v>
      </c>
      <c r="M210" s="34">
        <v>15</v>
      </c>
      <c r="N210" s="5" t="str">
        <v>快递费</v>
      </c>
      <c r="P210" s="5">
        <v>15</v>
      </c>
      <c r="R210" s="2">
        <f>M210*1.06</f>
      </c>
      <c r="S210" s="2">
        <f>J210+L210+R210</f>
      </c>
      <c r="T210" s="2">
        <f>J210+(L210+R210)*1.06</f>
      </c>
      <c r="U210" s="2">
        <f>(R210+L210)*0.06</f>
      </c>
      <c r="V210" s="2">
        <f>T210-U210</f>
      </c>
      <c r="W210" s="1">
        <f>J210</f>
      </c>
      <c r="X210" s="2">
        <f>(R210+L210)*1.06</f>
      </c>
      <c r="Y210" s="2">
        <f>P210</f>
      </c>
      <c r="Z210" s="5">
        <v>20</v>
      </c>
      <c r="AA210" s="2">
        <f>(L210+R210)-Y210-Z210</f>
      </c>
      <c r="AB210" s="2">
        <f>AA210/2</f>
      </c>
      <c r="AC210" s="2">
        <f>AA210/2</f>
      </c>
      <c r="AD210" s="2"/>
    </row>
    <row r="211">
      <c r="A211" s="1">
        <v>209</v>
      </c>
      <c r="B211" s="35" t="str">
        <v>吕龙涛</v>
      </c>
      <c r="C211" s="73" t="str">
        <v>TV1N1620971218441908224</v>
      </c>
      <c r="D211" s="35" t="str">
        <v>中国</v>
      </c>
      <c r="E211" s="5" t="str">
        <v>北京</v>
      </c>
      <c r="F211" s="5" t="str">
        <v>美国-EVUS</v>
      </c>
      <c r="G211" s="6" t="str">
        <v>商务</v>
      </c>
      <c r="H211" s="6" t="str">
        <v>已出签</v>
      </c>
      <c r="I211" s="5"/>
      <c r="J211" s="34">
        <v>0</v>
      </c>
      <c r="K211" s="5"/>
      <c r="L211" s="34">
        <v>100</v>
      </c>
      <c r="M211" s="34">
        <v>15</v>
      </c>
      <c r="N211" s="5" t="str">
        <v>快递费</v>
      </c>
      <c r="P211" s="5">
        <v>15</v>
      </c>
      <c r="R211" s="2">
        <f>M211*1.06</f>
      </c>
      <c r="S211" s="2">
        <f>J211+L211+R211</f>
      </c>
      <c r="T211" s="2">
        <f>J211+(L211+R211)*1.06</f>
      </c>
      <c r="U211" s="2">
        <f>(R211+L211)*0.06</f>
      </c>
      <c r="V211" s="2">
        <f>T211-U211</f>
      </c>
      <c r="W211" s="1">
        <f>J211</f>
      </c>
      <c r="X211" s="2">
        <f>(R211+L211)*1.06</f>
      </c>
      <c r="Y211" s="2">
        <f>P211</f>
      </c>
      <c r="Z211" s="5">
        <v>20</v>
      </c>
      <c r="AA211" s="2">
        <f>(L211+R211)-Y211-Z211</f>
      </c>
      <c r="AB211" s="2">
        <f>AA211/2</f>
      </c>
      <c r="AC211" s="2">
        <f>AA211/2</f>
      </c>
      <c r="AD211" s="2"/>
    </row>
    <row r="212">
      <c r="A212" s="1">
        <v>210</v>
      </c>
      <c r="B212" s="35" t="str">
        <v>何天雄</v>
      </c>
      <c r="C212" s="73" t="str">
        <v>TV1N1614841927618367488</v>
      </c>
      <c r="D212" s="35" t="str">
        <v>中国</v>
      </c>
      <c r="E212" s="5" t="str">
        <v>北京</v>
      </c>
      <c r="F212" s="5" t="str">
        <v>美国-EVUS</v>
      </c>
      <c r="G212" s="6" t="str">
        <v>商务</v>
      </c>
      <c r="H212" s="6" t="str">
        <v>已出签</v>
      </c>
      <c r="I212" s="5"/>
      <c r="J212" s="34">
        <v>0</v>
      </c>
      <c r="K212" s="5"/>
      <c r="L212" s="34">
        <v>100</v>
      </c>
      <c r="M212" s="34">
        <v>49</v>
      </c>
      <c r="N212" s="5" t="str">
        <v>交通费31+快递费18</v>
      </c>
      <c r="P212" s="5">
        <v>49</v>
      </c>
      <c r="R212" s="2">
        <f>M212*1.06</f>
      </c>
      <c r="S212" s="2">
        <f>J212+L212+R212</f>
      </c>
      <c r="T212" s="2">
        <f>J212+(L212+R212)*1.06</f>
      </c>
      <c r="U212" s="2">
        <f>(R212+L212)*0.06</f>
      </c>
      <c r="V212" s="2">
        <f>T212-U212</f>
      </c>
      <c r="W212" s="1">
        <f>J212</f>
      </c>
      <c r="X212" s="2">
        <f>(R212+L212)*1.06</f>
      </c>
      <c r="Y212" s="2">
        <f>P212</f>
      </c>
      <c r="Z212" s="5">
        <v>20</v>
      </c>
      <c r="AA212" s="2">
        <f>(L212+R212)-Y212-Z212</f>
      </c>
      <c r="AB212" s="2">
        <f>AA212/2</f>
      </c>
      <c r="AC212" s="2">
        <f>AA212/2</f>
      </c>
      <c r="AD212" s="2"/>
    </row>
    <row r="213">
      <c r="A213" s="1">
        <v>211</v>
      </c>
      <c r="B213" s="35" t="str">
        <v>曹欣杰</v>
      </c>
      <c r="C213" s="73" t="str">
        <v>TV1N1612727887580327936</v>
      </c>
      <c r="D213" s="35" t="str">
        <v>中国</v>
      </c>
      <c r="E213" s="5" t="str">
        <v>北京</v>
      </c>
      <c r="F213" s="5" t="str">
        <v>美国-EVUS</v>
      </c>
      <c r="G213" s="6" t="str">
        <v>商务</v>
      </c>
      <c r="H213" s="6" t="str">
        <v>已出签</v>
      </c>
      <c r="I213" s="5"/>
      <c r="J213" s="34">
        <v>0</v>
      </c>
      <c r="K213" s="5"/>
      <c r="L213" s="34">
        <v>100</v>
      </c>
      <c r="M213" s="34">
        <v>15</v>
      </c>
      <c r="N213" s="5" t="str">
        <v>快递费</v>
      </c>
      <c r="P213" s="5">
        <v>15</v>
      </c>
      <c r="R213" s="2">
        <f>M213*1.06</f>
      </c>
      <c r="S213" s="2">
        <f>J213+L213+R213</f>
      </c>
      <c r="T213" s="2">
        <f>J213+(L213+R213)*1.06</f>
      </c>
      <c r="U213" s="2">
        <f>(R213+L213)*0.06</f>
      </c>
      <c r="V213" s="2">
        <f>T213-U213</f>
      </c>
      <c r="W213" s="1">
        <f>J213</f>
      </c>
      <c r="X213" s="2">
        <f>(R213+L213)*1.06</f>
      </c>
      <c r="Y213" s="2">
        <f>P213</f>
      </c>
      <c r="Z213" s="5">
        <v>20</v>
      </c>
      <c r="AA213" s="2">
        <f>(L213+R213)-Y213-Z213</f>
      </c>
      <c r="AB213" s="2">
        <f>AA213/2</f>
      </c>
      <c r="AC213" s="2">
        <f>AA213/2</f>
      </c>
      <c r="AD213" s="2"/>
    </row>
    <row r="214">
      <c r="A214" s="1">
        <v>212</v>
      </c>
      <c r="B214" s="35" t="str">
        <v>张阳</v>
      </c>
      <c r="C214" s="73" t="str">
        <v>TV1N1620339454488862720</v>
      </c>
      <c r="D214" s="35" t="str">
        <v>中国</v>
      </c>
      <c r="E214" s="5" t="str">
        <v>北京</v>
      </c>
      <c r="F214" s="5" t="str">
        <v>美国-EVUS</v>
      </c>
      <c r="G214" s="6" t="str">
        <v>商务</v>
      </c>
      <c r="H214" s="6" t="str">
        <v>已出签</v>
      </c>
      <c r="I214" s="5"/>
      <c r="J214" s="34">
        <v>0</v>
      </c>
      <c r="K214" s="5"/>
      <c r="L214" s="34">
        <v>100</v>
      </c>
      <c r="M214" s="34">
        <v>15</v>
      </c>
      <c r="N214" s="5" t="str">
        <v>快递费</v>
      </c>
      <c r="P214" s="5">
        <v>15</v>
      </c>
      <c r="R214" s="2">
        <f>M214*1.06</f>
      </c>
      <c r="S214" s="2">
        <f>J214+L214+R214</f>
      </c>
      <c r="T214" s="2">
        <f>J214+(L214+R214)*1.06</f>
      </c>
      <c r="U214" s="2">
        <f>(R214+L214)*0.06</f>
      </c>
      <c r="V214" s="2">
        <f>T214-U214</f>
      </c>
      <c r="W214" s="1">
        <f>J214</f>
      </c>
      <c r="X214" s="2">
        <f>(R214+L214)*1.06</f>
      </c>
      <c r="Y214" s="2">
        <f>P214</f>
      </c>
      <c r="Z214" s="5">
        <v>20</v>
      </c>
      <c r="AA214" s="2">
        <f>(L214+R214)-Y214-Z214</f>
      </c>
      <c r="AB214" s="2">
        <f>AA214/2</f>
      </c>
      <c r="AC214" s="2">
        <f>AA214/2</f>
      </c>
      <c r="AD214" s="2"/>
    </row>
    <row r="215">
      <c r="A215" s="1">
        <v>213</v>
      </c>
      <c r="B215" s="35" t="str">
        <v>戴毓萱</v>
      </c>
      <c r="C215" s="73" t="str">
        <v>TV1N1611350268804796416</v>
      </c>
      <c r="D215" s="35" t="str">
        <v>中国</v>
      </c>
      <c r="E215" s="5" t="str">
        <v>北京</v>
      </c>
      <c r="F215" s="5" t="str">
        <v>美国-EVUS</v>
      </c>
      <c r="G215" s="6" t="str">
        <v>商务</v>
      </c>
      <c r="H215" s="6" t="str">
        <v>已出签</v>
      </c>
      <c r="I215" s="5"/>
      <c r="J215" s="34">
        <v>0</v>
      </c>
      <c r="K215" s="5"/>
      <c r="L215" s="34">
        <v>100</v>
      </c>
      <c r="M215" s="34">
        <v>18</v>
      </c>
      <c r="N215" s="5" t="str">
        <v>快递费</v>
      </c>
      <c r="P215" s="5">
        <v>18</v>
      </c>
      <c r="R215" s="2">
        <f>M215*1.06</f>
      </c>
      <c r="S215" s="2">
        <f>J215+L215+R215</f>
      </c>
      <c r="T215" s="2">
        <f>J215+(L215+R215)*1.06</f>
      </c>
      <c r="U215" s="2">
        <f>(R215+L215)*0.06</f>
      </c>
      <c r="V215" s="2">
        <f>T215-U215</f>
      </c>
      <c r="W215" s="1">
        <f>J215</f>
      </c>
      <c r="X215" s="2">
        <f>(R215+L215)*1.06</f>
      </c>
      <c r="Y215" s="2">
        <f>P215</f>
      </c>
      <c r="Z215" s="5">
        <v>20</v>
      </c>
      <c r="AA215" s="2">
        <f>(L215+R215)-Y215-Z215</f>
      </c>
      <c r="AB215" s="2">
        <f>AA215/2</f>
      </c>
      <c r="AC215" s="2">
        <f>AA215/2</f>
      </c>
      <c r="AD215" s="2"/>
    </row>
    <row r="216">
      <c r="A216" s="1">
        <v>214</v>
      </c>
      <c r="B216" s="35" t="str">
        <v>冯婧</v>
      </c>
      <c r="C216" s="73" t="str">
        <v>TV1N1625387352751046656</v>
      </c>
      <c r="D216" s="35" t="str">
        <v>中国</v>
      </c>
      <c r="E216" s="5" t="str">
        <v>北京</v>
      </c>
      <c r="F216" s="5" t="str">
        <v>美国-EVUS</v>
      </c>
      <c r="G216" s="6" t="str">
        <v>商务</v>
      </c>
      <c r="H216" s="6" t="str">
        <v>已出签</v>
      </c>
      <c r="I216" s="5"/>
      <c r="J216" s="34">
        <v>0</v>
      </c>
      <c r="K216" s="5"/>
      <c r="L216" s="34">
        <v>100</v>
      </c>
      <c r="M216" s="34">
        <v>15</v>
      </c>
      <c r="N216" s="5" t="str">
        <v>快递费</v>
      </c>
      <c r="P216" s="5">
        <v>15</v>
      </c>
      <c r="R216" s="2">
        <f>M216*1.06</f>
      </c>
      <c r="S216" s="2">
        <f>J216+L216+R216</f>
      </c>
      <c r="T216" s="2">
        <f>J216+(L216+R216)*1.06</f>
      </c>
      <c r="U216" s="2">
        <f>(R216+L216)*0.06</f>
      </c>
      <c r="V216" s="2">
        <f>T216-U216</f>
      </c>
      <c r="W216" s="1">
        <f>J216</f>
      </c>
      <c r="X216" s="2">
        <f>(R216+L216)*1.06</f>
      </c>
      <c r="Y216" s="2">
        <f>P216</f>
      </c>
      <c r="Z216" s="5">
        <v>20</v>
      </c>
      <c r="AA216" s="2">
        <f>(L216+R216)-Y216-Z216</f>
      </c>
      <c r="AB216" s="2">
        <f>AA216/2</f>
      </c>
      <c r="AC216" s="2">
        <f>AA216/2</f>
      </c>
      <c r="AD216" s="2"/>
    </row>
    <row r="217">
      <c r="A217" s="1">
        <v>215</v>
      </c>
      <c r="B217" s="35" t="str">
        <v>黄思媛</v>
      </c>
      <c r="C217" s="73" t="str">
        <v>TV1N1617349148071968768</v>
      </c>
      <c r="D217" s="35" t="str">
        <v>中国</v>
      </c>
      <c r="E217" s="5" t="str">
        <v>北京</v>
      </c>
      <c r="F217" s="5" t="str">
        <v>美国-EVUS</v>
      </c>
      <c r="G217" s="6" t="str">
        <v>商务</v>
      </c>
      <c r="H217" s="6" t="str">
        <v>已出签</v>
      </c>
      <c r="I217" s="5"/>
      <c r="J217" s="34">
        <v>0</v>
      </c>
      <c r="K217" s="5"/>
      <c r="L217" s="34">
        <v>100</v>
      </c>
      <c r="M217" s="34">
        <v>18</v>
      </c>
      <c r="N217" s="5" t="str">
        <v>快递费</v>
      </c>
      <c r="P217" s="5">
        <v>18</v>
      </c>
      <c r="R217" s="2">
        <f>M217*1.06</f>
      </c>
      <c r="S217" s="2">
        <f>J217+L217+R217</f>
      </c>
      <c r="T217" s="2">
        <f>J217+(L217+R217)*1.06</f>
      </c>
      <c r="U217" s="2">
        <f>(R217+L217)*0.06</f>
      </c>
      <c r="V217" s="2">
        <f>T217-U217</f>
      </c>
      <c r="W217" s="1">
        <f>J217</f>
      </c>
      <c r="X217" s="2">
        <f>(R217+L217)*1.06</f>
      </c>
      <c r="Y217" s="2">
        <f>P217</f>
      </c>
      <c r="Z217" s="5">
        <v>20</v>
      </c>
      <c r="AA217" s="2">
        <f>(L217+R217)-Y217-Z217</f>
      </c>
      <c r="AB217" s="2">
        <f>AA217/2</f>
      </c>
      <c r="AC217" s="2">
        <f>AA217/2</f>
      </c>
      <c r="AD217" s="2"/>
    </row>
    <row r="218">
      <c r="A218" s="1">
        <v>216</v>
      </c>
      <c r="B218" s="35" t="str">
        <v>金英俊</v>
      </c>
      <c r="C218" s="73" t="str">
        <v>TV1N1625387352751046656</v>
      </c>
      <c r="D218" s="35" t="str">
        <v>中国</v>
      </c>
      <c r="E218" s="5" t="str">
        <v>北京</v>
      </c>
      <c r="F218" s="5" t="str">
        <v>美国-EVUS</v>
      </c>
      <c r="G218" s="6" t="str">
        <v>商务</v>
      </c>
      <c r="H218" s="6" t="str">
        <v>已出签</v>
      </c>
      <c r="I218" s="5"/>
      <c r="J218" s="34">
        <v>0</v>
      </c>
      <c r="K218" s="5"/>
      <c r="L218" s="34">
        <v>100</v>
      </c>
      <c r="M218" s="34">
        <v>18</v>
      </c>
      <c r="N218" s="5" t="str">
        <v>快递费</v>
      </c>
      <c r="P218" s="5">
        <v>18</v>
      </c>
      <c r="R218" s="2">
        <f>M218*1.06</f>
      </c>
      <c r="S218" s="2">
        <f>J218+L218+R218</f>
      </c>
      <c r="T218" s="2">
        <f>J218+(L218+R218)*1.06</f>
      </c>
      <c r="U218" s="2">
        <f>(R218+L218)*0.06</f>
      </c>
      <c r="V218" s="2">
        <f>T218-U218</f>
      </c>
      <c r="W218" s="1">
        <f>J218</f>
      </c>
      <c r="X218" s="2">
        <f>(R218+L218)*1.06</f>
      </c>
      <c r="Y218" s="2">
        <f>P218</f>
      </c>
      <c r="Z218" s="5">
        <v>20</v>
      </c>
      <c r="AA218" s="2">
        <f>(L218+R218)-Y218-Z218</f>
      </c>
      <c r="AB218" s="2">
        <f>AA218/2</f>
      </c>
      <c r="AC218" s="2">
        <f>AA218/2</f>
      </c>
      <c r="AD218" s="2"/>
    </row>
    <row r="219">
      <c r="A219" s="1">
        <v>217</v>
      </c>
      <c r="B219" s="35" t="str">
        <v>李孟颖</v>
      </c>
      <c r="C219" s="73" t="str">
        <v>TV1N1626105095565422592</v>
      </c>
      <c r="D219" s="35" t="str">
        <v>中国</v>
      </c>
      <c r="E219" s="5" t="str">
        <v>北京</v>
      </c>
      <c r="F219" s="5" t="str">
        <v>美国-EVUS</v>
      </c>
      <c r="G219" s="6" t="str">
        <v>商务</v>
      </c>
      <c r="H219" s="6" t="str">
        <v>已出签</v>
      </c>
      <c r="I219" s="5"/>
      <c r="J219" s="34">
        <v>0</v>
      </c>
      <c r="K219" s="5"/>
      <c r="L219" s="34">
        <v>100</v>
      </c>
      <c r="M219" s="34">
        <v>15</v>
      </c>
      <c r="N219" s="5" t="str">
        <v>快递费</v>
      </c>
      <c r="P219" s="5">
        <v>15</v>
      </c>
      <c r="R219" s="2">
        <f>M219*1.06</f>
      </c>
      <c r="S219" s="2">
        <f>J219+L219+R219</f>
      </c>
      <c r="T219" s="2">
        <f>J219+(L219+R219)*1.06</f>
      </c>
      <c r="U219" s="2">
        <f>(R219+L219)*0.06</f>
      </c>
      <c r="V219" s="2">
        <f>T219-U219</f>
      </c>
      <c r="W219" s="1">
        <f>J219</f>
      </c>
      <c r="X219" s="2">
        <f>(R219+L219)*1.06</f>
      </c>
      <c r="Y219" s="2">
        <f>P219</f>
      </c>
      <c r="Z219" s="5">
        <v>20</v>
      </c>
      <c r="AA219" s="2">
        <f>(L219+R219)-Y219-Z219</f>
      </c>
      <c r="AB219" s="2">
        <f>AA219/2</f>
      </c>
      <c r="AC219" s="2">
        <f>AA219/2</f>
      </c>
      <c r="AD219" s="2"/>
    </row>
    <row r="220">
      <c r="A220" s="1">
        <v>218</v>
      </c>
      <c r="B220" s="35" t="str">
        <v>廖一伦</v>
      </c>
      <c r="C220" s="73" t="str">
        <v>TV1N1619599916657324032</v>
      </c>
      <c r="D220" s="35" t="str">
        <v>中国</v>
      </c>
      <c r="E220" s="5" t="str">
        <v>北京</v>
      </c>
      <c r="F220" s="5" t="str">
        <v>美国-EVUS</v>
      </c>
      <c r="G220" s="6" t="str">
        <v>商务</v>
      </c>
      <c r="H220" s="6" t="str">
        <v>已出签</v>
      </c>
      <c r="I220" s="5"/>
      <c r="J220" s="34">
        <v>0</v>
      </c>
      <c r="K220" s="5"/>
      <c r="L220" s="34">
        <v>100</v>
      </c>
      <c r="M220" s="34">
        <v>15</v>
      </c>
      <c r="N220" s="5" t="str">
        <v>快递费</v>
      </c>
      <c r="P220" s="5">
        <v>15</v>
      </c>
      <c r="R220" s="2">
        <f>M220*1.06</f>
      </c>
      <c r="S220" s="2">
        <f>J220+L220+R220</f>
      </c>
      <c r="T220" s="2">
        <f>J220+(L220+R220)*1.06</f>
      </c>
      <c r="U220" s="2">
        <f>(R220+L220)*0.06</f>
      </c>
      <c r="V220" s="2">
        <f>T220-U220</f>
      </c>
      <c r="W220" s="1">
        <f>J220</f>
      </c>
      <c r="X220" s="2">
        <f>(R220+L220)*1.06</f>
      </c>
      <c r="Y220" s="2">
        <f>P220</f>
      </c>
      <c r="Z220" s="5">
        <v>20</v>
      </c>
      <c r="AA220" s="2">
        <f>(L220+R220)-Y220-Z220</f>
      </c>
      <c r="AB220" s="2">
        <f>AA220/2</f>
      </c>
      <c r="AC220" s="2">
        <f>AA220/2</f>
      </c>
      <c r="AD220" s="2"/>
    </row>
    <row r="221">
      <c r="A221" s="1">
        <v>219</v>
      </c>
      <c r="B221" s="35" t="str">
        <v>刘文熙</v>
      </c>
      <c r="C221" s="73" t="str">
        <v>TV1N1620978292370391040</v>
      </c>
      <c r="D221" s="35" t="str">
        <v>中国</v>
      </c>
      <c r="E221" s="5" t="str">
        <v>北京</v>
      </c>
      <c r="F221" s="5" t="str">
        <v>美国-EVUS</v>
      </c>
      <c r="G221" s="6" t="str">
        <v>商务</v>
      </c>
      <c r="H221" s="6" t="str">
        <v>已出签</v>
      </c>
      <c r="I221" s="5"/>
      <c r="J221" s="34">
        <v>0</v>
      </c>
      <c r="K221" s="5"/>
      <c r="L221" s="34">
        <v>100</v>
      </c>
      <c r="M221" s="34">
        <v>45</v>
      </c>
      <c r="N221" s="5" t="str">
        <v>交通30+快递费15</v>
      </c>
      <c r="P221" s="5">
        <v>45</v>
      </c>
      <c r="R221" s="2">
        <f>M221*1.06</f>
      </c>
      <c r="S221" s="2">
        <f>J221+L221+R221</f>
      </c>
      <c r="T221" s="2">
        <f>J221+(L221+R221)*1.06</f>
      </c>
      <c r="U221" s="2">
        <f>(R221+L221)*0.06</f>
      </c>
      <c r="V221" s="2">
        <f>T221-U221</f>
      </c>
      <c r="W221" s="1">
        <f>J221</f>
      </c>
      <c r="X221" s="2">
        <f>(R221+L221)*1.06</f>
      </c>
      <c r="Y221" s="2">
        <f>P221</f>
      </c>
      <c r="Z221" s="5">
        <v>20</v>
      </c>
      <c r="AA221" s="2">
        <f>(L221+R221)-Y221-Z221</f>
      </c>
      <c r="AB221" s="2">
        <f>AA221/2</f>
      </c>
      <c r="AC221" s="2">
        <f>AA221/2</f>
      </c>
      <c r="AD221" s="2"/>
    </row>
    <row r="222">
      <c r="A222" s="1">
        <v>220</v>
      </c>
      <c r="B222" s="35" t="str">
        <v>任院林</v>
      </c>
      <c r="C222" s="73" t="str">
        <v>TV1N1621119750486446080</v>
      </c>
      <c r="D222" s="35" t="str">
        <v>中国</v>
      </c>
      <c r="E222" s="5" t="str">
        <v>北京</v>
      </c>
      <c r="F222" s="5" t="str">
        <v>美国-EVUS</v>
      </c>
      <c r="G222" s="6" t="str">
        <v>商务</v>
      </c>
      <c r="H222" s="6" t="str">
        <v>已出签</v>
      </c>
      <c r="I222" s="5"/>
      <c r="J222" s="34">
        <v>0</v>
      </c>
      <c r="K222" s="5"/>
      <c r="L222" s="34">
        <v>100</v>
      </c>
      <c r="M222" s="34">
        <v>18</v>
      </c>
      <c r="N222" s="5" t="str">
        <v>快递费</v>
      </c>
      <c r="P222" s="5">
        <v>18</v>
      </c>
      <c r="R222" s="2">
        <f>M222*1.06</f>
      </c>
      <c r="S222" s="2">
        <f>J222+L222+R222</f>
      </c>
      <c r="T222" s="2">
        <f>J222+(L222+R222)*1.06</f>
      </c>
      <c r="U222" s="2">
        <f>(R222+L222)*0.06</f>
      </c>
      <c r="V222" s="2">
        <f>T222-U222</f>
      </c>
      <c r="W222" s="1">
        <f>J222</f>
      </c>
      <c r="X222" s="2">
        <f>(R222+L222)*1.06</f>
      </c>
      <c r="Y222" s="2">
        <f>P222</f>
      </c>
      <c r="Z222" s="5">
        <v>20</v>
      </c>
      <c r="AA222" s="2">
        <f>(L222+R222)-Y222-Z222</f>
      </c>
      <c r="AB222" s="2">
        <f>AA222/2</f>
      </c>
      <c r="AC222" s="2">
        <f>AA222/2</f>
      </c>
      <c r="AD222" s="2"/>
    </row>
    <row r="223">
      <c r="A223" s="1">
        <v>221</v>
      </c>
      <c r="B223" s="35" t="str">
        <v>沈小川</v>
      </c>
      <c r="C223" s="73" t="str">
        <v>TV1N1617349148071968768</v>
      </c>
      <c r="D223" s="35" t="str">
        <v>中国</v>
      </c>
      <c r="E223" s="5" t="str">
        <v>北京</v>
      </c>
      <c r="F223" s="5" t="str">
        <v>美国-EVUS</v>
      </c>
      <c r="G223" s="6" t="str">
        <v>商务</v>
      </c>
      <c r="H223" s="6" t="str">
        <v>已出签</v>
      </c>
      <c r="I223" s="5"/>
      <c r="J223" s="34">
        <v>0</v>
      </c>
      <c r="K223" s="5"/>
      <c r="L223" s="34">
        <v>100</v>
      </c>
      <c r="M223" s="34">
        <v>18</v>
      </c>
      <c r="N223" s="5" t="str">
        <v>快递费</v>
      </c>
      <c r="P223" s="5">
        <v>18</v>
      </c>
      <c r="R223" s="2">
        <f>M223*1.06</f>
      </c>
      <c r="S223" s="2">
        <f>J223+L223+R223</f>
      </c>
      <c r="T223" s="2">
        <f>J223+(L223+R223)*1.06</f>
      </c>
      <c r="U223" s="2">
        <f>(R223+L223)*0.06</f>
      </c>
      <c r="V223" s="2">
        <f>T223-U223</f>
      </c>
      <c r="W223" s="1">
        <f>J223</f>
      </c>
      <c r="X223" s="2">
        <f>(R223+L223)*1.06</f>
      </c>
      <c r="Y223" s="2">
        <f>P223</f>
      </c>
      <c r="Z223" s="5">
        <v>20</v>
      </c>
      <c r="AA223" s="2">
        <f>(L223+R223)-Y223-Z223</f>
      </c>
      <c r="AB223" s="2">
        <f>AA223/2</f>
      </c>
      <c r="AC223" s="2">
        <f>AA223/2</f>
      </c>
      <c r="AD223" s="2"/>
    </row>
    <row r="224">
      <c r="A224" s="1">
        <v>222</v>
      </c>
      <c r="B224" s="35" t="str">
        <v>孙明杰</v>
      </c>
      <c r="C224" s="73" t="str">
        <v>TV1N1619659328461713408</v>
      </c>
      <c r="D224" s="35" t="str">
        <v>中国</v>
      </c>
      <c r="E224" s="5" t="str">
        <v>北京</v>
      </c>
      <c r="F224" s="5" t="str">
        <v>美国-EVUS</v>
      </c>
      <c r="G224" s="6" t="str">
        <v>商务</v>
      </c>
      <c r="H224" s="6" t="str">
        <v>已出签</v>
      </c>
      <c r="I224" s="5"/>
      <c r="J224" s="34">
        <v>0</v>
      </c>
      <c r="K224" s="5"/>
      <c r="L224" s="34">
        <v>100</v>
      </c>
      <c r="M224" s="34">
        <v>18</v>
      </c>
      <c r="N224" s="5" t="str">
        <v>快递费</v>
      </c>
      <c r="P224" s="5">
        <v>18</v>
      </c>
      <c r="R224" s="2">
        <f>M224*1.06</f>
      </c>
      <c r="S224" s="2">
        <f>J224+L224+R224</f>
      </c>
      <c r="T224" s="2">
        <f>J224+(L224+R224)*1.06</f>
      </c>
      <c r="U224" s="2">
        <f>(R224+L224)*0.06</f>
      </c>
      <c r="V224" s="2">
        <f>T224-U224</f>
      </c>
      <c r="W224" s="1">
        <f>J224</f>
      </c>
      <c r="X224" s="2">
        <f>(R224+L224)*1.06</f>
      </c>
      <c r="Y224" s="2">
        <f>P224</f>
      </c>
      <c r="Z224" s="5">
        <v>20</v>
      </c>
      <c r="AA224" s="2">
        <f>(L224+R224)-Y224-Z224</f>
      </c>
      <c r="AB224" s="2">
        <f>AA224/2</f>
      </c>
      <c r="AC224" s="2">
        <f>AA224/2</f>
      </c>
      <c r="AD224" s="2"/>
    </row>
    <row r="225">
      <c r="A225" s="1">
        <v>223</v>
      </c>
      <c r="B225" s="35" t="str">
        <v>汪洋</v>
      </c>
      <c r="C225" s="73" t="str">
        <v>TV1N1614851256476078080</v>
      </c>
      <c r="D225" s="35" t="str">
        <v>中国</v>
      </c>
      <c r="E225" s="5" t="str">
        <v>北京</v>
      </c>
      <c r="F225" s="5" t="str">
        <v>美国-EVUS</v>
      </c>
      <c r="G225" s="6" t="str">
        <v>商务</v>
      </c>
      <c r="H225" s="6" t="str">
        <v>已出签</v>
      </c>
      <c r="I225" s="5"/>
      <c r="J225" s="34">
        <v>0</v>
      </c>
      <c r="K225" s="5"/>
      <c r="L225" s="34">
        <v>100</v>
      </c>
      <c r="M225" s="34">
        <v>18</v>
      </c>
      <c r="N225" s="5" t="str">
        <v>快递费</v>
      </c>
      <c r="P225" s="5">
        <v>18</v>
      </c>
      <c r="R225" s="2">
        <f>M225*1.06</f>
      </c>
      <c r="S225" s="2">
        <f>J225+L225+R225</f>
      </c>
      <c r="T225" s="2">
        <f>J225+(L225+R225)*1.06</f>
      </c>
      <c r="U225" s="2">
        <f>(R225+L225)*0.06</f>
      </c>
      <c r="V225" s="2">
        <f>T225-U225</f>
      </c>
      <c r="W225" s="1">
        <f>J225</f>
      </c>
      <c r="X225" s="2">
        <f>(R225+L225)*1.06</f>
      </c>
      <c r="Y225" s="2">
        <f>P225</f>
      </c>
      <c r="Z225" s="5">
        <v>20</v>
      </c>
      <c r="AA225" s="2">
        <f>(L225+R225)-Y225-Z225</f>
      </c>
      <c r="AB225" s="2">
        <f>AA225/2</f>
      </c>
      <c r="AC225" s="2">
        <f>AA225/2</f>
      </c>
      <c r="AD225" s="2"/>
    </row>
    <row r="226">
      <c r="A226" s="1">
        <v>224</v>
      </c>
      <c r="B226" s="35" t="str">
        <v>王洁泉</v>
      </c>
      <c r="C226" s="73" t="str">
        <v>TV1N1613443144435208192</v>
      </c>
      <c r="D226" s="35" t="str">
        <v>中国</v>
      </c>
      <c r="E226" s="5" t="str">
        <v>北京</v>
      </c>
      <c r="F226" s="5" t="str">
        <v>美国-EVUS</v>
      </c>
      <c r="G226" s="6" t="str">
        <v>商务</v>
      </c>
      <c r="H226" s="6" t="str">
        <v>已出签</v>
      </c>
      <c r="I226" s="5"/>
      <c r="J226" s="34">
        <v>0</v>
      </c>
      <c r="K226" s="5"/>
      <c r="L226" s="34">
        <v>100</v>
      </c>
      <c r="M226" s="34">
        <v>15</v>
      </c>
      <c r="N226" s="5" t="str">
        <v>快递费</v>
      </c>
      <c r="P226" s="5">
        <v>15</v>
      </c>
      <c r="R226" s="2">
        <f>M226*1.06</f>
      </c>
      <c r="S226" s="2">
        <f>J226+L226+R226</f>
      </c>
      <c r="T226" s="2">
        <f>J226+(L226+R226)*1.06</f>
      </c>
      <c r="U226" s="2">
        <f>(R226+L226)*0.06</f>
      </c>
      <c r="V226" s="2">
        <f>T226-U226</f>
      </c>
      <c r="W226" s="1">
        <f>J226</f>
      </c>
      <c r="X226" s="2">
        <f>(R226+L226)*1.06</f>
      </c>
      <c r="Y226" s="2">
        <f>P226</f>
      </c>
      <c r="Z226" s="5">
        <v>20</v>
      </c>
      <c r="AA226" s="2">
        <f>(L226+R226)-Y226-Z226</f>
      </c>
      <c r="AB226" s="2">
        <f>AA226/2</f>
      </c>
      <c r="AC226" s="2">
        <f>AA226/2</f>
      </c>
      <c r="AD226" s="2"/>
    </row>
    <row r="227">
      <c r="A227" s="1">
        <v>225</v>
      </c>
      <c r="B227" s="35" t="str">
        <v>王晓婵</v>
      </c>
      <c r="C227" s="73" t="str">
        <v>TV1N1619979779079733248</v>
      </c>
      <c r="D227" s="35" t="str">
        <v>中国</v>
      </c>
      <c r="E227" s="5" t="str">
        <v>北京</v>
      </c>
      <c r="F227" s="5" t="str">
        <v>美国-EVUS</v>
      </c>
      <c r="G227" s="6" t="str">
        <v>商务</v>
      </c>
      <c r="H227" s="6" t="str">
        <v>已出签</v>
      </c>
      <c r="I227" s="5"/>
      <c r="J227" s="34">
        <v>0</v>
      </c>
      <c r="K227" s="5"/>
      <c r="L227" s="34">
        <v>100</v>
      </c>
      <c r="M227" s="34">
        <v>15</v>
      </c>
      <c r="N227" s="5" t="str">
        <v>快递费</v>
      </c>
      <c r="P227" s="5">
        <v>15</v>
      </c>
      <c r="R227" s="2">
        <f>M227*1.06</f>
      </c>
      <c r="S227" s="2">
        <f>J227+L227+R227</f>
      </c>
      <c r="T227" s="2">
        <f>J227+(L227+R227)*1.06</f>
      </c>
      <c r="U227" s="2">
        <f>(R227+L227)*0.06</f>
      </c>
      <c r="V227" s="2">
        <f>T227-U227</f>
      </c>
      <c r="W227" s="1">
        <f>J227</f>
      </c>
      <c r="X227" s="2">
        <f>(R227+L227)*1.06</f>
      </c>
      <c r="Y227" s="2">
        <f>P227</f>
      </c>
      <c r="Z227" s="5">
        <v>20</v>
      </c>
      <c r="AA227" s="2">
        <f>(L227+R227)-Y227-Z227</f>
      </c>
      <c r="AB227" s="2">
        <f>AA227/2</f>
      </c>
      <c r="AC227" s="2">
        <f>AA227/2</f>
      </c>
      <c r="AD227" s="2"/>
    </row>
    <row r="228">
      <c r="A228" s="1">
        <v>226</v>
      </c>
      <c r="B228" s="35" t="str">
        <v>王燕雯</v>
      </c>
      <c r="C228" s="73" t="str">
        <v>TV1N1602517821131890688</v>
      </c>
      <c r="D228" s="35" t="str">
        <v>中国</v>
      </c>
      <c r="E228" s="5" t="str">
        <v>北京</v>
      </c>
      <c r="F228" s="5" t="str">
        <v>美国-EVUS</v>
      </c>
      <c r="G228" s="6" t="str">
        <v>商务</v>
      </c>
      <c r="H228" s="6" t="str">
        <v>已出签</v>
      </c>
      <c r="I228" s="5"/>
      <c r="J228" s="34">
        <v>0</v>
      </c>
      <c r="K228" s="5"/>
      <c r="L228" s="34">
        <v>100</v>
      </c>
      <c r="M228" s="34">
        <v>18</v>
      </c>
      <c r="N228" s="5" t="str">
        <v>快递费</v>
      </c>
      <c r="P228" s="5">
        <v>18</v>
      </c>
      <c r="R228" s="2">
        <f>M228*1.06</f>
      </c>
      <c r="S228" s="2">
        <f>J228+L228+R228</f>
      </c>
      <c r="T228" s="2">
        <f>J228+(L228+R228)*1.06</f>
      </c>
      <c r="U228" s="2">
        <f>(R228+L228)*0.06</f>
      </c>
      <c r="V228" s="2">
        <f>T228-U228</f>
      </c>
      <c r="W228" s="1">
        <f>J228</f>
      </c>
      <c r="X228" s="2">
        <f>(R228+L228)*1.06</f>
      </c>
      <c r="Y228" s="2">
        <f>P228</f>
      </c>
      <c r="Z228" s="5">
        <v>20</v>
      </c>
      <c r="AA228" s="2">
        <f>(L228+R228)-Y228-Z228</f>
      </c>
      <c r="AB228" s="2">
        <f>AA228/2</f>
      </c>
      <c r="AC228" s="2">
        <f>AA228/2</f>
      </c>
      <c r="AD228" s="2"/>
    </row>
    <row r="229">
      <c r="A229" s="1">
        <v>227</v>
      </c>
      <c r="B229" s="35" t="str">
        <v>王咏今</v>
      </c>
      <c r="C229" s="73" t="str">
        <v>TV1N1620410832969826304</v>
      </c>
      <c r="D229" s="35" t="str">
        <v>中国</v>
      </c>
      <c r="E229" s="5" t="str">
        <v>北京</v>
      </c>
      <c r="F229" s="5" t="str">
        <v>美国-EVUS</v>
      </c>
      <c r="G229" s="6" t="str">
        <v>商务</v>
      </c>
      <c r="H229" s="6" t="str">
        <v>已出签</v>
      </c>
      <c r="I229" s="5"/>
      <c r="J229" s="34">
        <v>0</v>
      </c>
      <c r="K229" s="5"/>
      <c r="L229" s="34">
        <v>100</v>
      </c>
      <c r="M229" s="34">
        <v>18</v>
      </c>
      <c r="N229" s="5" t="str">
        <v>快递费</v>
      </c>
      <c r="P229" s="5">
        <v>18</v>
      </c>
      <c r="R229" s="2">
        <f>M229*1.06</f>
      </c>
      <c r="S229" s="2">
        <f>J229+L229+R229</f>
      </c>
      <c r="T229" s="2">
        <f>J229+(L229+R229)*1.06</f>
      </c>
      <c r="U229" s="2">
        <f>(R229+L229)*0.06</f>
      </c>
      <c r="V229" s="2">
        <f>T229-U229</f>
      </c>
      <c r="W229" s="1">
        <f>J229</f>
      </c>
      <c r="X229" s="2">
        <f>(R229+L229)*1.06</f>
      </c>
      <c r="Y229" s="2">
        <f>P229</f>
      </c>
      <c r="Z229" s="5">
        <v>20</v>
      </c>
      <c r="AA229" s="2">
        <f>(L229+R229)-Y229-Z229</f>
      </c>
      <c r="AB229" s="2">
        <f>AA229/2</f>
      </c>
      <c r="AC229" s="2">
        <f>AA229/2</f>
      </c>
      <c r="AD229" s="2"/>
    </row>
    <row r="230">
      <c r="A230" s="1">
        <v>228</v>
      </c>
      <c r="B230" s="35" t="str">
        <v>薛俊皓</v>
      </c>
      <c r="C230" s="73" t="str">
        <v>TV1N1620047391918604288</v>
      </c>
      <c r="D230" s="35" t="str">
        <v>中国</v>
      </c>
      <c r="E230" s="5" t="str">
        <v>北京</v>
      </c>
      <c r="F230" s="5" t="str">
        <v>美国-EVUS</v>
      </c>
      <c r="G230" s="6" t="str">
        <v>商务</v>
      </c>
      <c r="H230" s="6" t="str">
        <v>已出签</v>
      </c>
      <c r="I230" s="5"/>
      <c r="J230" s="34">
        <v>0</v>
      </c>
      <c r="K230" s="5"/>
      <c r="L230" s="34">
        <v>100</v>
      </c>
      <c r="M230" s="34">
        <v>15</v>
      </c>
      <c r="N230" s="5" t="str">
        <v>快递费</v>
      </c>
      <c r="P230" s="5">
        <v>15</v>
      </c>
      <c r="R230" s="2">
        <f>M230*1.06</f>
      </c>
      <c r="S230" s="2">
        <f>J230+L230+R230</f>
      </c>
      <c r="T230" s="2">
        <f>J230+(L230+R230)*1.06</f>
      </c>
      <c r="U230" s="2">
        <f>(R230+L230)*0.06</f>
      </c>
      <c r="V230" s="2">
        <f>T230-U230</f>
      </c>
      <c r="W230" s="1">
        <f>J230</f>
      </c>
      <c r="X230" s="2">
        <f>(R230+L230)*1.06</f>
      </c>
      <c r="Y230" s="2">
        <f>P230</f>
      </c>
      <c r="Z230" s="5">
        <v>20</v>
      </c>
      <c r="AA230" s="2">
        <f>(L230+R230)-Y230-Z230</f>
      </c>
      <c r="AB230" s="2">
        <f>AA230/2</f>
      </c>
      <c r="AC230" s="2">
        <f>AA230/2</f>
      </c>
      <c r="AD230" s="2"/>
    </row>
    <row r="231">
      <c r="A231" s="1">
        <v>229</v>
      </c>
      <c r="B231" s="35" t="str">
        <v>姚岚</v>
      </c>
      <c r="C231" s="73" t="str">
        <v>TV1N1621465311882289152</v>
      </c>
      <c r="D231" s="35" t="str">
        <v>中国</v>
      </c>
      <c r="E231" s="5" t="str">
        <v>北京</v>
      </c>
      <c r="F231" s="5" t="str">
        <v>美国-EVUS</v>
      </c>
      <c r="G231" s="6" t="str">
        <v>商务</v>
      </c>
      <c r="H231" s="6" t="str">
        <v>已出签</v>
      </c>
      <c r="I231" s="5"/>
      <c r="J231" s="34">
        <v>0</v>
      </c>
      <c r="K231" s="5"/>
      <c r="L231" s="34">
        <v>100</v>
      </c>
      <c r="M231" s="34">
        <v>15</v>
      </c>
      <c r="N231" s="5" t="str">
        <v>快递费</v>
      </c>
      <c r="P231" s="5">
        <v>15</v>
      </c>
      <c r="R231" s="2">
        <f>M231*1.06</f>
      </c>
      <c r="S231" s="2">
        <f>J231+L231+R231</f>
      </c>
      <c r="T231" s="2">
        <f>J231+(L231+R231)*1.06</f>
      </c>
      <c r="U231" s="2">
        <f>(R231+L231)*0.06</f>
      </c>
      <c r="V231" s="2">
        <f>T231-U231</f>
      </c>
      <c r="W231" s="1">
        <f>J231</f>
      </c>
      <c r="X231" s="2">
        <f>(R231+L231)*1.06</f>
      </c>
      <c r="Y231" s="2">
        <f>P231</f>
      </c>
      <c r="Z231" s="5">
        <v>20</v>
      </c>
      <c r="AA231" s="2">
        <f>(L231+R231)-Y231-Z231</f>
      </c>
      <c r="AB231" s="2">
        <f>AA231/2</f>
      </c>
      <c r="AC231" s="2">
        <f>AA231/2</f>
      </c>
      <c r="AD231" s="2"/>
    </row>
    <row r="232">
      <c r="A232" s="1">
        <v>230</v>
      </c>
      <c r="B232" s="35" t="str">
        <v>赵恒</v>
      </c>
      <c r="C232" s="73" t="str">
        <v>TV1N1620979988546969600</v>
      </c>
      <c r="D232" s="35" t="str">
        <v>中国</v>
      </c>
      <c r="E232" s="5" t="str">
        <v>北京</v>
      </c>
      <c r="F232" s="5" t="str">
        <v>美国-EVUS</v>
      </c>
      <c r="G232" s="6" t="str">
        <v>商务</v>
      </c>
      <c r="H232" s="6" t="str">
        <v>已出签</v>
      </c>
      <c r="I232" s="5"/>
      <c r="J232" s="34">
        <v>0</v>
      </c>
      <c r="K232" s="5"/>
      <c r="L232" s="34">
        <v>100</v>
      </c>
      <c r="M232" s="34">
        <v>15</v>
      </c>
      <c r="N232" s="5" t="str">
        <v>快递费</v>
      </c>
      <c r="P232" s="5">
        <v>15</v>
      </c>
      <c r="R232" s="2">
        <f>M232*1.06</f>
      </c>
      <c r="S232" s="2">
        <f>J232+L232+R232</f>
      </c>
      <c r="T232" s="2">
        <f>J232+(L232+R232)*1.06</f>
      </c>
      <c r="U232" s="2">
        <f>(R232+L232)*0.06</f>
      </c>
      <c r="V232" s="2">
        <f>T232-U232</f>
      </c>
      <c r="W232" s="1">
        <f>J232</f>
      </c>
      <c r="X232" s="2">
        <f>(R232+L232)*1.06</f>
      </c>
      <c r="Y232" s="2">
        <f>P232</f>
      </c>
      <c r="Z232" s="5">
        <v>20</v>
      </c>
      <c r="AA232" s="2">
        <f>(L232+R232)-Y232-Z232</f>
      </c>
      <c r="AB232" s="2">
        <f>AA232/2</f>
      </c>
      <c r="AC232" s="2">
        <f>AA232/2</f>
      </c>
      <c r="AD232" s="2"/>
    </row>
    <row r="233">
      <c r="A233" s="1">
        <v>231</v>
      </c>
      <c r="B233" s="35" t="str">
        <v>韩治民</v>
      </c>
      <c r="C233" s="73" t="str">
        <v>TV1N1592449981166686208</v>
      </c>
      <c r="D233" s="35" t="str">
        <v>中国</v>
      </c>
      <c r="E233" s="5" t="str">
        <v>北京</v>
      </c>
      <c r="F233" s="5" t="str">
        <v>美国+EVUS</v>
      </c>
      <c r="G233" s="6" t="str">
        <v>商务</v>
      </c>
      <c r="H233" s="6" t="str">
        <v>已出签</v>
      </c>
      <c r="I233" s="5"/>
      <c r="J233" s="34">
        <v>1120</v>
      </c>
      <c r="K233" s="5"/>
      <c r="L233" s="34">
        <v>400</v>
      </c>
      <c r="M233" s="34">
        <v>15</v>
      </c>
      <c r="N233" s="5" t="str">
        <v>快递费</v>
      </c>
      <c r="P233" s="5">
        <v>15</v>
      </c>
      <c r="R233" s="2">
        <f>M233*1.06</f>
      </c>
      <c r="S233" s="2">
        <f>J233+L233+R233</f>
      </c>
      <c r="T233" s="2">
        <f>J233+(L233+R233)*1.06</f>
      </c>
      <c r="U233" s="2">
        <f>(R233+L233)*0.06</f>
      </c>
      <c r="V233" s="2">
        <f>T233-U233</f>
      </c>
      <c r="W233" s="1">
        <f>J233</f>
      </c>
      <c r="X233" s="2">
        <f>(R233+L233)*1.06</f>
      </c>
      <c r="Y233" s="2">
        <f>P233</f>
      </c>
      <c r="Z233" s="5">
        <v>60</v>
      </c>
      <c r="AA233" s="2">
        <f>(L233+R233)-Y233-Z233</f>
      </c>
      <c r="AB233" s="2">
        <f>AA233/2</f>
      </c>
      <c r="AC233" s="2">
        <f>AA233/2</f>
      </c>
      <c r="AD233" s="2"/>
    </row>
    <row r="234">
      <c r="A234" s="1">
        <v>232</v>
      </c>
      <c r="B234" s="35" t="str">
        <v>朱峰</v>
      </c>
      <c r="C234" s="73" t="str">
        <v>TV1N1619731600409141248</v>
      </c>
      <c r="D234" s="35" t="str">
        <v>中国</v>
      </c>
      <c r="E234" s="5" t="str">
        <v>北京</v>
      </c>
      <c r="F234" s="5" t="str">
        <v>美国-EVUS</v>
      </c>
      <c r="G234" s="6" t="str">
        <v>商务</v>
      </c>
      <c r="H234" s="6" t="str">
        <v>已出签</v>
      </c>
      <c r="I234" s="5"/>
      <c r="J234" s="34">
        <v>0</v>
      </c>
      <c r="K234" s="5"/>
      <c r="L234" s="34">
        <v>100</v>
      </c>
      <c r="M234" s="34">
        <v>15</v>
      </c>
      <c r="N234" s="5" t="str">
        <v>快递费</v>
      </c>
      <c r="P234" s="5">
        <v>15</v>
      </c>
      <c r="R234" s="2">
        <f>M234*1.06</f>
      </c>
      <c r="S234" s="2">
        <f>J234+L234+R234</f>
      </c>
      <c r="T234" s="2">
        <f>J234+(L234+R234)*1.06</f>
      </c>
      <c r="U234" s="2">
        <f>(R234+L234)*0.06</f>
      </c>
      <c r="V234" s="2">
        <f>T234-U234</f>
      </c>
      <c r="W234" s="1">
        <f>J234</f>
      </c>
      <c r="X234" s="2">
        <f>(R234+L234)*1.06</f>
      </c>
      <c r="Y234" s="2">
        <f>P234</f>
      </c>
      <c r="Z234" s="5">
        <v>20</v>
      </c>
      <c r="AA234" s="2">
        <f>(L234+R234)-Y234-Z234</f>
      </c>
      <c r="AB234" s="2">
        <f>AA234/2</f>
      </c>
      <c r="AC234" s="2">
        <f>AA234/2</f>
      </c>
      <c r="AD234" s="2"/>
    </row>
    <row r="235">
      <c r="A235" s="1">
        <v>233</v>
      </c>
      <c r="B235" s="35" t="str">
        <v>朱项宁</v>
      </c>
      <c r="C235" s="73" t="str">
        <v>TV1N1619251357420322816</v>
      </c>
      <c r="D235" s="35" t="str">
        <v>中国</v>
      </c>
      <c r="E235" s="5" t="str">
        <v>北京</v>
      </c>
      <c r="F235" s="5" t="str">
        <v>美国-EVUS</v>
      </c>
      <c r="G235" s="6" t="str">
        <v>商务</v>
      </c>
      <c r="H235" s="6" t="str">
        <v>已出签</v>
      </c>
      <c r="I235" s="5"/>
      <c r="J235" s="34">
        <v>0</v>
      </c>
      <c r="K235" s="5"/>
      <c r="L235" s="34">
        <v>100</v>
      </c>
      <c r="M235" s="34">
        <v>18</v>
      </c>
      <c r="N235" s="5" t="str">
        <v>快递费</v>
      </c>
      <c r="P235" s="5">
        <v>18</v>
      </c>
      <c r="R235" s="2">
        <f>M235*1.06</f>
      </c>
      <c r="S235" s="2">
        <f>J235+L235+R235</f>
      </c>
      <c r="T235" s="2">
        <f>J235+(L235+R235)*1.06</f>
      </c>
      <c r="U235" s="2">
        <f>(R235+L235)*0.06</f>
      </c>
      <c r="V235" s="2">
        <f>T235-U235</f>
      </c>
      <c r="W235" s="1">
        <f>J235</f>
      </c>
      <c r="X235" s="2">
        <f>(R235+L235)*1.06</f>
      </c>
      <c r="Y235" s="2">
        <f>P235</f>
      </c>
      <c r="Z235" s="5">
        <v>20</v>
      </c>
      <c r="AA235" s="2">
        <f>(L235+R235)-Y235-Z235</f>
      </c>
      <c r="AB235" s="2">
        <f>AA235/2</f>
      </c>
      <c r="AC235" s="2">
        <f>AA235/2</f>
      </c>
      <c r="AD235" s="2"/>
    </row>
    <row r="236">
      <c r="A236" s="1">
        <v>234</v>
      </c>
      <c r="B236" s="35" t="str">
        <v>王悦</v>
      </c>
      <c r="C236" s="73" t="str">
        <v>TV1N1627689499874455552</v>
      </c>
      <c r="D236" s="35" t="str">
        <v>中国</v>
      </c>
      <c r="E236" s="5" t="str">
        <v>北京</v>
      </c>
      <c r="F236" s="5" t="str">
        <v>美国</v>
      </c>
      <c r="G236" s="6" t="str">
        <v>商务</v>
      </c>
      <c r="H236" s="6" t="str">
        <v>已出签</v>
      </c>
      <c r="I236" s="5"/>
      <c r="J236" s="34">
        <v>1120</v>
      </c>
      <c r="K236" s="5"/>
      <c r="L236" s="34">
        <v>300</v>
      </c>
      <c r="M236" s="34">
        <v>0</v>
      </c>
      <c r="N236" s="5"/>
      <c r="P236" s="5"/>
      <c r="R236" s="2">
        <f>M236*1.06</f>
      </c>
      <c r="S236" s="2">
        <f>J236+L236+R236</f>
      </c>
      <c r="T236" s="2">
        <f>J236+(L236+R236)*1.06</f>
      </c>
      <c r="U236" s="2">
        <f>(R236+L236)*0.06</f>
      </c>
      <c r="V236" s="2">
        <f>T236-U236</f>
      </c>
      <c r="W236" s="1">
        <f>J236</f>
      </c>
      <c r="X236" s="2">
        <f>(R236+L236)*1.06</f>
      </c>
      <c r="Y236" s="2">
        <f>P236</f>
      </c>
      <c r="Z236" s="5">
        <v>60</v>
      </c>
      <c r="AA236" s="2">
        <f>(L236+R236)-Y236-Z236</f>
      </c>
      <c r="AB236" s="2">
        <f>AA236/2</f>
      </c>
      <c r="AC236" s="2">
        <f>AA236/2</f>
      </c>
      <c r="AD236" s="2"/>
    </row>
    <row r="237">
      <c r="A237" s="1">
        <v>235</v>
      </c>
      <c r="B237" s="35" t="str">
        <v>邱昱琛-后期缴费申请</v>
      </c>
      <c r="C237" s="73" t="str">
        <v>TV1N1625321673498710016</v>
      </c>
      <c r="D237" s="35" t="str">
        <v>中国</v>
      </c>
      <c r="E237" s="5" t="str">
        <v>北京</v>
      </c>
      <c r="F237" s="5" t="str">
        <v>美国</v>
      </c>
      <c r="G237" s="6" t="str">
        <v>商务</v>
      </c>
      <c r="H237" s="6" t="str">
        <v>已出签</v>
      </c>
      <c r="I237" s="5"/>
      <c r="J237" s="34">
        <v>1120</v>
      </c>
      <c r="K237" s="5"/>
      <c r="L237" s="34">
        <v>300</v>
      </c>
      <c r="M237" s="34">
        <v>1300</v>
      </c>
      <c r="N237" s="5" t="str">
        <v>加急费</v>
      </c>
      <c r="P237" s="5">
        <v>900</v>
      </c>
      <c r="R237" s="2">
        <f>M237*1.06</f>
      </c>
      <c r="S237" s="2">
        <f>J237+L237+R237</f>
      </c>
      <c r="T237" s="2">
        <f>J237+(L237+R237)*1.06</f>
      </c>
      <c r="U237" s="2">
        <f>(R237+L237)*0.06</f>
      </c>
      <c r="V237" s="2">
        <f>T237-U237</f>
      </c>
      <c r="W237" s="1">
        <f>J237</f>
      </c>
      <c r="X237" s="2">
        <f>(R237+L237)*1.06</f>
      </c>
      <c r="Y237" s="2">
        <f>P237</f>
      </c>
      <c r="Z237" s="5">
        <v>60</v>
      </c>
      <c r="AA237" s="2">
        <f>(L237+R237)-Y237-Z237</f>
      </c>
      <c r="AB237" s="2">
        <f>AA237/2</f>
      </c>
      <c r="AC237" s="2">
        <f>AA237/2</f>
      </c>
      <c r="AD237" s="2"/>
    </row>
    <row r="238">
      <c r="A238" s="1">
        <v>236</v>
      </c>
      <c r="B238" s="35" t="str">
        <v>张丽丽</v>
      </c>
      <c r="C238" s="73" t="str">
        <v>TV1N1634082755210645504</v>
      </c>
      <c r="D238" s="35" t="str">
        <v>中国</v>
      </c>
      <c r="E238" s="5" t="str">
        <v>北京</v>
      </c>
      <c r="F238" s="5" t="str">
        <v>美国</v>
      </c>
      <c r="G238" s="6" t="str">
        <v>商务</v>
      </c>
      <c r="H238" s="6" t="str">
        <v>已出签</v>
      </c>
      <c r="I238" s="5"/>
      <c r="J238" s="34">
        <v>1120</v>
      </c>
      <c r="K238" s="5"/>
      <c r="L238" s="34">
        <v>300</v>
      </c>
      <c r="M238" s="34">
        <v>0</v>
      </c>
      <c r="N238" s="5"/>
      <c r="P238" s="5"/>
      <c r="R238" s="2">
        <f>M238*1.06</f>
      </c>
      <c r="S238" s="2">
        <f>J238+L238+R238</f>
      </c>
      <c r="T238" s="2">
        <f>J238+(L238+R238)*1.06</f>
      </c>
      <c r="U238" s="2">
        <f>(R238+L238)*0.06</f>
      </c>
      <c r="V238" s="2">
        <f>T238-U238</f>
      </c>
      <c r="W238" s="1">
        <f>J238</f>
      </c>
      <c r="X238" s="2">
        <f>(R238+L238)*1.06</f>
      </c>
      <c r="Y238" s="2">
        <f>P238</f>
      </c>
      <c r="Z238" s="5">
        <v>60</v>
      </c>
      <c r="AA238" s="2">
        <f>(L238+R238)-Y238-Z238</f>
      </c>
      <c r="AB238" s="2">
        <f>AA238/2</f>
      </c>
      <c r="AC238" s="2">
        <f>AA238/2</f>
      </c>
      <c r="AD238" s="2"/>
    </row>
    <row r="239">
      <c r="A239" s="1">
        <v>237</v>
      </c>
      <c r="B239" s="35" t="str">
        <v>张鹤宁</v>
      </c>
      <c r="C239" s="73" t="str">
        <v>TV1N1634742065674584064</v>
      </c>
      <c r="D239" s="35" t="str">
        <v>中国</v>
      </c>
      <c r="E239" s="5" t="str">
        <v>北京</v>
      </c>
      <c r="F239" s="5" t="str">
        <v>美国</v>
      </c>
      <c r="G239" s="6" t="str">
        <v>商务</v>
      </c>
      <c r="H239" s="6" t="str">
        <v>已出签</v>
      </c>
      <c r="I239" s="5"/>
      <c r="J239" s="34">
        <v>1120</v>
      </c>
      <c r="K239" s="5"/>
      <c r="L239" s="34">
        <v>300</v>
      </c>
      <c r="M239" s="34">
        <v>1300</v>
      </c>
      <c r="N239" s="5" t="str">
        <v>加急</v>
      </c>
      <c r="P239" s="5">
        <v>900</v>
      </c>
      <c r="R239" s="2">
        <f>M239*1.06</f>
      </c>
      <c r="S239" s="2">
        <f>J239+L239+R239</f>
      </c>
      <c r="T239" s="2">
        <f>J239+(L239+R239)*1.06</f>
      </c>
      <c r="U239" s="2">
        <f>(R239+L239)*0.06</f>
      </c>
      <c r="V239" s="2">
        <f>T239-U239</f>
      </c>
      <c r="W239" s="1">
        <f>J239</f>
      </c>
      <c r="X239" s="2">
        <f>(R239+L239)*1.06</f>
      </c>
      <c r="Y239" s="2">
        <f>P239</f>
      </c>
      <c r="Z239" s="5">
        <v>60</v>
      </c>
      <c r="AA239" s="2">
        <f>(L239+R239)-Y239-Z239</f>
      </c>
      <c r="AB239" s="2">
        <f>AA239/2</f>
      </c>
      <c r="AC239" s="2">
        <f>AA239/2</f>
      </c>
      <c r="AD239" s="2"/>
    </row>
    <row r="240">
      <c r="A240" s="1">
        <v>238</v>
      </c>
      <c r="B240" s="35" t="str">
        <v>刘颖（袁志强）</v>
      </c>
      <c r="C240" s="73" t="str">
        <v>TV1N1627969803344220160</v>
      </c>
      <c r="D240" s="35" t="str">
        <v>中国</v>
      </c>
      <c r="E240" s="5" t="str">
        <v>北京</v>
      </c>
      <c r="F240" s="5" t="str">
        <v>美国</v>
      </c>
      <c r="G240" s="6" t="str">
        <v>商务</v>
      </c>
      <c r="H240" s="6" t="str">
        <v>已出签</v>
      </c>
      <c r="I240" s="5"/>
      <c r="J240" s="34">
        <v>1120</v>
      </c>
      <c r="K240" s="5"/>
      <c r="L240" s="34">
        <v>300</v>
      </c>
      <c r="M240" s="34">
        <v>0</v>
      </c>
      <c r="N240" s="5"/>
      <c r="P240" s="5"/>
      <c r="R240" s="2">
        <f>M240*1.06</f>
      </c>
      <c r="S240" s="2">
        <f>J240+L240+R240</f>
      </c>
      <c r="T240" s="2">
        <f>J240+(L240+R240)*1.06</f>
      </c>
      <c r="U240" s="2">
        <f>(R240+L240)*0.06</f>
      </c>
      <c r="V240" s="2">
        <f>T240-U240</f>
      </c>
      <c r="W240" s="1">
        <f>J240</f>
      </c>
      <c r="X240" s="2">
        <f>(R240+L240)*1.06</f>
      </c>
      <c r="Y240" s="2">
        <f>P240</f>
      </c>
      <c r="Z240" s="5">
        <v>60</v>
      </c>
      <c r="AA240" s="2">
        <f>(L240+R240)-Y240-Z240</f>
      </c>
      <c r="AB240" s="2">
        <f>AA240/2</f>
      </c>
      <c r="AC240" s="2">
        <f>AA240/2</f>
      </c>
      <c r="AD240" s="2"/>
    </row>
    <row r="241">
      <c r="A241" s="1">
        <v>239</v>
      </c>
      <c r="B241" s="35" t="str">
        <v>杨丽凡</v>
      </c>
      <c r="C241" s="73" t="str">
        <v>TV1N1628999810141204480</v>
      </c>
      <c r="D241" s="35" t="str">
        <v>中国</v>
      </c>
      <c r="E241" s="5" t="str">
        <v>北京</v>
      </c>
      <c r="F241" s="5" t="str">
        <v>美国</v>
      </c>
      <c r="G241" s="6" t="str">
        <v>商务</v>
      </c>
      <c r="H241" s="6" t="str">
        <v>已出签</v>
      </c>
      <c r="I241" s="5"/>
      <c r="J241" s="34">
        <v>1120</v>
      </c>
      <c r="K241" s="5"/>
      <c r="L241" s="34">
        <v>300</v>
      </c>
      <c r="M241" s="34">
        <v>0</v>
      </c>
      <c r="N241" s="5"/>
      <c r="P241" s="5"/>
      <c r="R241" s="2">
        <f>M241*1.06</f>
      </c>
      <c r="S241" s="2">
        <f>J241+L241+R241</f>
      </c>
      <c r="T241" s="2">
        <f>J241+(L241+R241)*1.06</f>
      </c>
      <c r="U241" s="2">
        <f>(R241+L241)*0.06</f>
      </c>
      <c r="V241" s="2">
        <f>T241-U241</f>
      </c>
      <c r="W241" s="1">
        <f>J241</f>
      </c>
      <c r="X241" s="2">
        <f>(R241+L241)*1.06</f>
      </c>
      <c r="Y241" s="2">
        <f>P241</f>
      </c>
      <c r="Z241" s="5">
        <v>60</v>
      </c>
      <c r="AA241" s="2">
        <f>(L241+R241)-Y241-Z241</f>
      </c>
      <c r="AB241" s="2">
        <f>AA241/2</f>
      </c>
      <c r="AC241" s="2">
        <f>AA241/2</f>
      </c>
      <c r="AD241" s="2"/>
    </row>
    <row r="242">
      <c r="A242" s="1">
        <v>240</v>
      </c>
      <c r="B242" s="35" t="str">
        <v>马远丽</v>
      </c>
      <c r="C242" s="73" t="str">
        <v>TV1N1636244679088197632</v>
      </c>
      <c r="D242" s="35" t="str">
        <v>中国</v>
      </c>
      <c r="E242" s="5" t="str">
        <v>北京</v>
      </c>
      <c r="F242" s="5" t="str">
        <v>美国</v>
      </c>
      <c r="G242" s="6" t="str">
        <v>商务</v>
      </c>
      <c r="H242" s="6" t="str">
        <v>已出签</v>
      </c>
      <c r="I242" s="5"/>
      <c r="J242" s="34">
        <v>1120</v>
      </c>
      <c r="K242" s="5"/>
      <c r="L242" s="34">
        <v>300</v>
      </c>
      <c r="M242" s="34">
        <v>1300</v>
      </c>
      <c r="N242" s="5" t="str">
        <v>加急费</v>
      </c>
      <c r="P242" s="5">
        <v>900</v>
      </c>
      <c r="R242" s="2">
        <f>M242*1.06</f>
      </c>
      <c r="S242" s="2">
        <f>J242+L242+R242</f>
      </c>
      <c r="T242" s="2">
        <f>J242+(L242+R242)*1.06</f>
      </c>
      <c r="U242" s="2">
        <f>(R242+L242)*0.06</f>
      </c>
      <c r="V242" s="2">
        <f>T242-U242</f>
      </c>
      <c r="W242" s="1">
        <f>J242</f>
      </c>
      <c r="X242" s="2">
        <f>(R242+L242)*1.06</f>
      </c>
      <c r="Y242" s="2">
        <f>P242</f>
      </c>
      <c r="Z242" s="5">
        <v>60</v>
      </c>
      <c r="AA242" s="2">
        <f>(L242+R242)-Y242-Z242</f>
      </c>
      <c r="AB242" s="2">
        <f>AA242/2</f>
      </c>
      <c r="AC242" s="2">
        <f>AA242/2</f>
      </c>
      <c r="AD242" s="2"/>
    </row>
    <row r="243">
      <c r="A243" s="1">
        <v>241</v>
      </c>
      <c r="B243" s="35" t="str">
        <v>蓝青</v>
      </c>
      <c r="C243" s="73" t="str">
        <v>TV1N1635602866258075648</v>
      </c>
      <c r="D243" s="35" t="str">
        <v>中国</v>
      </c>
      <c r="E243" s="5" t="str">
        <v>北京</v>
      </c>
      <c r="F243" s="5" t="str">
        <v>新加坡</v>
      </c>
      <c r="G243" s="6" t="str">
        <v>商务</v>
      </c>
      <c r="H243" s="6" t="str">
        <v>已出签</v>
      </c>
      <c r="I243" s="5"/>
      <c r="J243" s="34">
        <v>156.365</v>
      </c>
      <c r="K243" s="5"/>
      <c r="L243" s="34">
        <v>146</v>
      </c>
      <c r="M243" s="34">
        <v>0</v>
      </c>
      <c r="N243" s="5"/>
      <c r="R243" s="2">
        <f>M243*1.06</f>
      </c>
      <c r="S243" s="2">
        <f>J243+L243+R243</f>
      </c>
      <c r="T243" s="2">
        <f>J243+(L243+R243)*1.06</f>
      </c>
      <c r="U243" s="2">
        <f>(R243+L243)*0.06</f>
      </c>
      <c r="V243" s="2">
        <f>T243-U243</f>
      </c>
      <c r="W243" s="1">
        <f>J243</f>
      </c>
      <c r="X243" s="2">
        <f>(R243+L243)*1.06</f>
      </c>
      <c r="Y243" s="2">
        <f>P243</f>
      </c>
      <c r="Z243" s="5">
        <f>200-J243</f>
      </c>
      <c r="AA243" s="2">
        <f>(L243+R243)-Y243-Z243</f>
      </c>
      <c r="AB243" s="2">
        <f>AA243/2</f>
      </c>
      <c r="AC243" s="2">
        <f>AA243/2</f>
      </c>
      <c r="AD243" s="2"/>
    </row>
    <row r="244">
      <c r="A244" s="1">
        <v>242</v>
      </c>
      <c r="B244" s="35" t="str">
        <v>沈同贺</v>
      </c>
      <c r="C244" s="73" t="str">
        <v>TV1N1608447993480278016</v>
      </c>
      <c r="D244" s="35" t="str">
        <v>中国</v>
      </c>
      <c r="E244" s="5" t="str">
        <v>北京</v>
      </c>
      <c r="F244" s="5" t="str">
        <v>新加坡</v>
      </c>
      <c r="G244" s="6" t="str">
        <v>商务</v>
      </c>
      <c r="H244" s="6" t="str">
        <v>已出签</v>
      </c>
      <c r="I244" s="5"/>
      <c r="J244" s="34">
        <v>156.365</v>
      </c>
      <c r="K244" s="5"/>
      <c r="L244" s="34">
        <v>146</v>
      </c>
      <c r="M244" s="34">
        <v>0</v>
      </c>
      <c r="N244" s="5"/>
      <c r="R244" s="2">
        <f>M244*1.06</f>
      </c>
      <c r="S244" s="2">
        <f>J244+L244+R244</f>
      </c>
      <c r="T244" s="2">
        <f>J244+(L244+R244)*1.06</f>
      </c>
      <c r="U244" s="2">
        <f>(R244+L244)*0.06</f>
      </c>
      <c r="V244" s="2">
        <f>T244-U244</f>
      </c>
      <c r="W244" s="1">
        <f>J244</f>
      </c>
      <c r="X244" s="2">
        <f>(R244+L244)*1.06</f>
      </c>
      <c r="Y244" s="2">
        <f>P244</f>
      </c>
      <c r="Z244" s="5">
        <f>200-J244</f>
      </c>
      <c r="AA244" s="2">
        <f>(L244+R244)-Y244-Z244</f>
      </c>
      <c r="AB244" s="2">
        <f>AA244/2</f>
      </c>
      <c r="AC244" s="2">
        <f>AA244/2</f>
      </c>
      <c r="AD244" s="2"/>
    </row>
    <row r="245">
      <c r="A245" s="1">
        <v>243</v>
      </c>
      <c r="B245" s="35" t="str">
        <v>邱悦鑫</v>
      </c>
      <c r="C245" s="73" t="str">
        <v>TV1N1631225481290907648</v>
      </c>
      <c r="D245" s="35" t="str">
        <v>中国</v>
      </c>
      <c r="E245" s="5" t="str">
        <v>北京</v>
      </c>
      <c r="F245" s="5" t="str">
        <v>韩国</v>
      </c>
      <c r="G245" s="6" t="str">
        <v>商务</v>
      </c>
      <c r="H245" s="6" t="str">
        <v>已出签</v>
      </c>
      <c r="I245" s="5"/>
      <c r="J245" s="34">
        <v>280</v>
      </c>
      <c r="K245" s="5"/>
      <c r="L245" s="34">
        <v>150</v>
      </c>
      <c r="M245" s="34">
        <v>52</v>
      </c>
      <c r="N245" s="5" t="str">
        <v>闪送费37+快递费15</v>
      </c>
      <c r="P245" s="5">
        <v>52</v>
      </c>
      <c r="R245" s="2">
        <f>M245*1.06</f>
      </c>
      <c r="S245" s="2">
        <f>J245+L245+R245</f>
      </c>
      <c r="T245" s="2">
        <f>J245+(L245+R245)*1.06</f>
      </c>
      <c r="U245" s="2">
        <f>(R245+L245)*0.06</f>
      </c>
      <c r="V245" s="2">
        <f>T245-U245</f>
      </c>
      <c r="W245" s="1">
        <f>J245</f>
      </c>
      <c r="X245" s="2">
        <f>(R245+L245)*1.06</f>
      </c>
      <c r="Y245" s="2">
        <f>P245</f>
      </c>
      <c r="Z245" s="5">
        <v>70</v>
      </c>
      <c r="AA245" s="2">
        <f>(L245+R245)-Y245-Z245</f>
      </c>
      <c r="AB245" s="2">
        <f>AA245/2</f>
      </c>
      <c r="AC245" s="2">
        <f>AA245/2</f>
      </c>
      <c r="AD245" s="2"/>
    </row>
    <row r="246">
      <c r="A246" s="1">
        <v>244</v>
      </c>
      <c r="B246" s="35" t="str">
        <v>张武龙</v>
      </c>
      <c r="C246" s="73" t="str">
        <v>TV1N1614924250800197632</v>
      </c>
      <c r="D246" s="35" t="str">
        <v>中国</v>
      </c>
      <c r="E246" s="5" t="str">
        <v>北京</v>
      </c>
      <c r="F246" s="5" t="str">
        <v>韩国</v>
      </c>
      <c r="G246" s="6" t="str">
        <v>商务</v>
      </c>
      <c r="H246" s="6" t="str">
        <v>已出签</v>
      </c>
      <c r="I246" s="5"/>
      <c r="J246" s="34">
        <v>280</v>
      </c>
      <c r="K246" s="5"/>
      <c r="L246" s="34">
        <v>150</v>
      </c>
      <c r="M246" s="34">
        <v>15</v>
      </c>
      <c r="N246" s="5" t="str">
        <v>快递费</v>
      </c>
      <c r="P246" s="5">
        <v>15</v>
      </c>
      <c r="R246" s="2">
        <f>M246*1.06</f>
      </c>
      <c r="S246" s="2">
        <f>J246+L246+R246</f>
      </c>
      <c r="T246" s="2">
        <f>J246+(L246+R246)*1.06</f>
      </c>
      <c r="U246" s="2">
        <f>(R246+L246)*0.06</f>
      </c>
      <c r="V246" s="2">
        <f>T246-U246</f>
      </c>
      <c r="W246" s="1">
        <f>J246</f>
      </c>
      <c r="X246" s="2">
        <f>(R246+L246)*1.06</f>
      </c>
      <c r="Y246" s="2">
        <f>P246</f>
      </c>
      <c r="Z246" s="5">
        <v>70</v>
      </c>
      <c r="AA246" s="2">
        <f>(L246+R246)-Y246-Z246</f>
      </c>
      <c r="AB246" s="2">
        <f>AA246/2</f>
      </c>
      <c r="AC246" s="2">
        <f>AA246/2</f>
      </c>
      <c r="AD246" s="2"/>
    </row>
    <row r="247">
      <c r="A247" s="1">
        <v>245</v>
      </c>
      <c r="B247" s="35" t="str">
        <v>傅强</v>
      </c>
      <c r="C247" s="73" t="str">
        <v>TV1N1633775669499183104</v>
      </c>
      <c r="D247" s="35" t="str">
        <v>中国</v>
      </c>
      <c r="E247" s="5" t="str">
        <v>北京</v>
      </c>
      <c r="F247" s="5" t="str">
        <v>爱尔兰</v>
      </c>
      <c r="G247" s="6" t="str">
        <v>商务</v>
      </c>
      <c r="H247" s="6" t="str">
        <v>已出签</v>
      </c>
      <c r="I247" s="5"/>
      <c r="J247" s="34">
        <v>740</v>
      </c>
      <c r="K247" s="5"/>
      <c r="L247" s="34">
        <v>400</v>
      </c>
      <c r="M247" s="34">
        <v>491</v>
      </c>
      <c r="N247" s="5" t="str">
        <v>交通费32+签证中心服务费快递费459</v>
      </c>
      <c r="P247" s="5">
        <v>491</v>
      </c>
      <c r="R247" s="2">
        <f>M247*1.06</f>
      </c>
      <c r="S247" s="2">
        <f>J247+L247+R247</f>
      </c>
      <c r="T247" s="2">
        <f>J247+(L247+R247)*1.06</f>
      </c>
      <c r="U247" s="2">
        <f>(R247+L247)*0.06</f>
      </c>
      <c r="V247" s="2">
        <f>T247-U247</f>
      </c>
      <c r="W247" s="1">
        <f>J247</f>
      </c>
      <c r="X247" s="2">
        <f>(R247+L247)*1.06</f>
      </c>
      <c r="Y247" s="2">
        <f>P247</f>
      </c>
      <c r="Z247" s="5">
        <v>60</v>
      </c>
      <c r="AA247" s="2">
        <f>(L247+R247)-Y247-Z247</f>
      </c>
      <c r="AB247" s="2">
        <f>AA247/2</f>
      </c>
      <c r="AC247" s="2">
        <f>AA247/2</f>
      </c>
      <c r="AD247" s="2"/>
    </row>
    <row r="248">
      <c r="A248" s="1">
        <v>246</v>
      </c>
      <c r="B248" s="35" t="str">
        <v>张廷婷</v>
      </c>
      <c r="C248" s="73" t="str">
        <v>TV1N1633774882559643648</v>
      </c>
      <c r="D248" s="35" t="str">
        <v>中国</v>
      </c>
      <c r="E248" s="5" t="str">
        <v>北京</v>
      </c>
      <c r="F248" s="5" t="str">
        <v>爱尔兰</v>
      </c>
      <c r="G248" s="6" t="str">
        <v>商务</v>
      </c>
      <c r="H248" s="6" t="str">
        <v>已出签</v>
      </c>
      <c r="I248" s="5"/>
      <c r="J248" s="34">
        <v>740</v>
      </c>
      <c r="K248" s="5"/>
      <c r="L248" s="34">
        <v>400</v>
      </c>
      <c r="M248" s="34">
        <v>459</v>
      </c>
      <c r="N248" s="5" t="str">
        <v>签证中心服务费快递费459</v>
      </c>
      <c r="P248" s="5">
        <v>459</v>
      </c>
      <c r="R248" s="2">
        <f>M248*1.06</f>
      </c>
      <c r="S248" s="2">
        <f>J248+L248+R248</f>
      </c>
      <c r="T248" s="2">
        <f>J248+(L248+R248)*1.06</f>
      </c>
      <c r="U248" s="2">
        <f>(R248+L248)*0.06</f>
      </c>
      <c r="V248" s="2">
        <f>T248-U248</f>
      </c>
      <c r="W248" s="1">
        <f>J248</f>
      </c>
      <c r="X248" s="2">
        <f>(R248+L248)*1.06</f>
      </c>
      <c r="Y248" s="2">
        <f>P248</f>
      </c>
      <c r="Z248" s="5">
        <v>60</v>
      </c>
      <c r="AA248" s="2">
        <f>(L248+R248)-Y248-Z248</f>
      </c>
      <c r="AB248" s="2">
        <f>AA248/2</f>
      </c>
      <c r="AC248" s="2">
        <f>AA248/2</f>
      </c>
      <c r="AD248" s="2"/>
    </row>
    <row r="249">
      <c r="A249" s="1">
        <v>247</v>
      </c>
      <c r="B249" s="35" t="str">
        <v>王凯涛</v>
      </c>
      <c r="C249" s="73" t="str">
        <v>TV1N1632699572132954112</v>
      </c>
      <c r="D249" s="35" t="str">
        <v>中国</v>
      </c>
      <c r="E249" s="5" t="str">
        <v>北京</v>
      </c>
      <c r="F249" s="5" t="str">
        <v>英国</v>
      </c>
      <c r="G249" s="6" t="str">
        <v>商务</v>
      </c>
      <c r="H249" s="6" t="str">
        <v>已出签</v>
      </c>
      <c r="I249" s="5"/>
      <c r="J249" s="34">
        <v>866</v>
      </c>
      <c r="K249" s="6"/>
      <c r="L249" s="34">
        <v>400</v>
      </c>
      <c r="M249" s="34">
        <v>8373</v>
      </c>
      <c r="N249" s="5" t="str">
        <v>广州24小时+邮寄</v>
      </c>
      <c r="P249" s="5">
        <v>8373</v>
      </c>
      <c r="R249" s="2">
        <f>M249*1.06</f>
      </c>
      <c r="S249" s="2">
        <f>J249+L249+R249</f>
      </c>
      <c r="T249" s="2">
        <f>J249+(L249+R249)*1.06</f>
      </c>
      <c r="U249" s="2">
        <f>(R249+L249)*0.06</f>
      </c>
      <c r="V249" s="2">
        <f>T249-U249</f>
      </c>
      <c r="W249" s="1">
        <f>J249</f>
      </c>
      <c r="X249" s="2">
        <f>(R249+L249)*1.06</f>
      </c>
      <c r="Y249" s="2">
        <f>P249</f>
      </c>
      <c r="Z249" s="5">
        <v>60</v>
      </c>
      <c r="AA249" s="2">
        <f>(L249+R249)-Y249-Z249</f>
      </c>
      <c r="AB249" s="2">
        <f>AA249/2</f>
      </c>
      <c r="AC249" s="2">
        <f>AA249/2</f>
      </c>
      <c r="AD249" s="2"/>
    </row>
    <row r="250">
      <c r="A250" s="1">
        <v>248</v>
      </c>
      <c r="B250" s="35" t="str">
        <v>刘挥挥</v>
      </c>
      <c r="C250" s="73" t="str">
        <v>TV1N1623253802504966144</v>
      </c>
      <c r="D250" s="35" t="str">
        <v>中国</v>
      </c>
      <c r="E250" s="5" t="str">
        <v>北京</v>
      </c>
      <c r="F250" s="5" t="str">
        <v>英国</v>
      </c>
      <c r="G250" s="6" t="str">
        <v>商务</v>
      </c>
      <c r="H250" s="6" t="str">
        <v>已出签</v>
      </c>
      <c r="I250" s="5"/>
      <c r="J250" s="34">
        <v>866</v>
      </c>
      <c r="K250" s="5"/>
      <c r="L250" s="34">
        <v>400</v>
      </c>
      <c r="M250" s="34">
        <v>2258</v>
      </c>
      <c r="N250" s="5" t="str">
        <v>广州5工+邮寄</v>
      </c>
      <c r="P250" s="5">
        <v>2258</v>
      </c>
      <c r="R250" s="2">
        <f>M250*1.06</f>
      </c>
      <c r="S250" s="2">
        <f>J250+L250+R250</f>
      </c>
      <c r="T250" s="2">
        <f>J250+(L250+R250)*1.06</f>
      </c>
      <c r="U250" s="2">
        <f>(R250+L250)*0.06</f>
      </c>
      <c r="V250" s="2">
        <f>T250-U250</f>
      </c>
      <c r="W250" s="1">
        <f>J250</f>
      </c>
      <c r="X250" s="2">
        <f>(R250+L250)*1.06</f>
      </c>
      <c r="Y250" s="2">
        <f>P250</f>
      </c>
      <c r="Z250" s="5">
        <v>60</v>
      </c>
      <c r="AA250" s="2">
        <f>(L250+R250)-Y250-Z250</f>
      </c>
      <c r="AB250" s="2">
        <f>AA250/2</f>
      </c>
      <c r="AC250" s="2">
        <f>AA250/2</f>
      </c>
      <c r="AD250" s="2"/>
    </row>
    <row r="251">
      <c r="A251" s="1">
        <v>249</v>
      </c>
      <c r="B251" s="35" t="str">
        <v>张泽航</v>
      </c>
      <c r="C251" s="73" t="str">
        <v>TV1N1632532608982777856</v>
      </c>
      <c r="D251" s="35" t="str">
        <v>中国</v>
      </c>
      <c r="E251" s="5" t="str">
        <v>北京</v>
      </c>
      <c r="F251" s="5" t="str">
        <v>英国</v>
      </c>
      <c r="G251" s="6" t="str">
        <v>商务</v>
      </c>
      <c r="H251" s="6" t="str">
        <v>已出签</v>
      </c>
      <c r="I251" s="5"/>
      <c r="J251" s="34">
        <v>866</v>
      </c>
      <c r="K251" s="5"/>
      <c r="L251" s="34">
        <v>400</v>
      </c>
      <c r="M251" s="34">
        <v>2258</v>
      </c>
      <c r="N251" s="5" t="str">
        <v>广州5工+邮寄</v>
      </c>
      <c r="P251" s="5">
        <v>2258</v>
      </c>
      <c r="R251" s="2">
        <f>M251*1.06</f>
      </c>
      <c r="S251" s="2">
        <f>J251+L251+R251</f>
      </c>
      <c r="T251" s="2">
        <f>J251+(L251+R251)*1.06</f>
      </c>
      <c r="U251" s="2">
        <f>(R251+L251)*0.06</f>
      </c>
      <c r="V251" s="2">
        <f>T251-U251</f>
      </c>
      <c r="W251" s="1">
        <f>J251</f>
      </c>
      <c r="X251" s="2">
        <f>(R251+L251)*1.06</f>
      </c>
      <c r="Y251" s="2">
        <f>P251</f>
      </c>
      <c r="Z251" s="5">
        <v>60</v>
      </c>
      <c r="AA251" s="2">
        <f>(L251+R251)-Y251-Z251</f>
      </c>
      <c r="AB251" s="2">
        <f>AA251/2</f>
      </c>
      <c r="AC251" s="2">
        <f>AA251/2</f>
      </c>
      <c r="AD251" s="2"/>
    </row>
    <row r="252">
      <c r="A252" s="1">
        <v>250</v>
      </c>
      <c r="B252" s="35" t="str">
        <v>朱华</v>
      </c>
      <c r="C252" s="73" t="str">
        <v>TV1N1636363116963864576</v>
      </c>
      <c r="D252" s="35" t="str">
        <v>中国</v>
      </c>
      <c r="E252" s="5" t="str">
        <v>北京</v>
      </c>
      <c r="F252" s="5" t="str">
        <v>印尼-落地签</v>
      </c>
      <c r="G252" s="6" t="str">
        <v>商务</v>
      </c>
      <c r="H252" s="6" t="str">
        <v>已出签</v>
      </c>
      <c r="I252" s="5"/>
      <c r="J252" s="5">
        <v>233.29</v>
      </c>
      <c r="K252" s="5"/>
      <c r="L252" s="34">
        <v>100</v>
      </c>
      <c r="M252" s="34">
        <v>0</v>
      </c>
      <c r="N252" s="5"/>
      <c r="R252" s="2">
        <f>M252*1.06</f>
      </c>
      <c r="S252" s="2">
        <f>J252+L252+R252</f>
      </c>
      <c r="T252" s="2">
        <f>J252+(L252+R252)*1.06</f>
      </c>
      <c r="U252" s="2">
        <f>(R252+L252)*0.06</f>
      </c>
      <c r="V252" s="2">
        <f>T252-U252</f>
      </c>
      <c r="W252" s="1">
        <f>J252</f>
      </c>
      <c r="X252" s="2">
        <f>(R252+L252)*1.06</f>
      </c>
      <c r="Y252" s="2">
        <f>P252</f>
      </c>
      <c r="Z252" s="5">
        <v>20</v>
      </c>
      <c r="AA252" s="2">
        <f>(L252+R252)-Y252-Z252</f>
      </c>
      <c r="AB252" s="2">
        <f>AA252/2</f>
      </c>
      <c r="AC252" s="2">
        <f>AA252/2</f>
      </c>
      <c r="AD252" s="2"/>
    </row>
    <row r="253">
      <c r="A253" s="1">
        <v>251</v>
      </c>
      <c r="B253" s="35" t="str">
        <v>杨维韵</v>
      </c>
      <c r="C253" s="73" t="str">
        <v>TV1N1628747475993387008</v>
      </c>
      <c r="D253" s="35" t="str">
        <v>中国</v>
      </c>
      <c r="E253" s="5" t="str">
        <v>北京</v>
      </c>
      <c r="F253" s="5" t="str">
        <v>印尼-落地签</v>
      </c>
      <c r="G253" s="6" t="str">
        <v>商务</v>
      </c>
      <c r="H253" s="6" t="str">
        <v>已出签</v>
      </c>
      <c r="I253" s="5"/>
      <c r="J253" s="5">
        <v>233.29</v>
      </c>
      <c r="K253" s="5"/>
      <c r="L253" s="34">
        <v>100</v>
      </c>
      <c r="M253" s="34">
        <v>0</v>
      </c>
      <c r="N253" s="5"/>
      <c r="R253" s="2">
        <f>M253*1.06</f>
      </c>
      <c r="S253" s="2">
        <f>J253+L253+R253</f>
      </c>
      <c r="T253" s="2">
        <f>J253+(L253+R253)*1.06</f>
      </c>
      <c r="U253" s="2">
        <f>(R253+L253)*0.06</f>
      </c>
      <c r="V253" s="2">
        <f>T253-U253</f>
      </c>
      <c r="W253" s="1">
        <f>J253</f>
      </c>
      <c r="X253" s="2">
        <f>(R253+L253)*1.06</f>
      </c>
      <c r="Y253" s="2">
        <f>P253</f>
      </c>
      <c r="Z253" s="5">
        <v>20</v>
      </c>
      <c r="AA253" s="2">
        <f>(L253+R253)-Y253-Z253</f>
      </c>
      <c r="AB253" s="2">
        <f>AA253/2</f>
      </c>
      <c r="AC253" s="2">
        <f>AA253/2</f>
      </c>
      <c r="AD253" s="2"/>
    </row>
    <row r="254">
      <c r="A254" s="1">
        <v>252</v>
      </c>
      <c r="B254" s="35" t="str">
        <v>何睿健</v>
      </c>
      <c r="C254" s="73" t="str">
        <v>TV1N1624328313690419200</v>
      </c>
      <c r="D254" s="35" t="str">
        <v>中国</v>
      </c>
      <c r="E254" s="5" t="str">
        <v>北京</v>
      </c>
      <c r="F254" s="5" t="str">
        <v>印尼-落地签</v>
      </c>
      <c r="G254" s="6" t="str">
        <v>商务</v>
      </c>
      <c r="H254" s="6" t="str">
        <v>已出签</v>
      </c>
      <c r="I254" s="5"/>
      <c r="J254" s="5">
        <v>233.29</v>
      </c>
      <c r="K254" s="5"/>
      <c r="L254" s="34">
        <v>100</v>
      </c>
      <c r="M254" s="34">
        <v>0</v>
      </c>
      <c r="N254" s="5"/>
      <c r="R254" s="2">
        <f>M254*1.06</f>
      </c>
      <c r="S254" s="2">
        <f>J254+L254+R254</f>
      </c>
      <c r="T254" s="2">
        <f>J254+(L254+R254)*1.06</f>
      </c>
      <c r="U254" s="2">
        <f>(R254+L254)*0.06</f>
      </c>
      <c r="V254" s="2">
        <f>T254-U254</f>
      </c>
      <c r="W254" s="1">
        <f>J254</f>
      </c>
      <c r="X254" s="2">
        <f>(R254+L254)*1.06</f>
      </c>
      <c r="Y254" s="2">
        <f>P254</f>
      </c>
      <c r="Z254" s="5">
        <v>20</v>
      </c>
      <c r="AA254" s="2">
        <f>(L254+R254)-Y254-Z254</f>
      </c>
      <c r="AB254" s="2">
        <f>AA254/2</f>
      </c>
      <c r="AC254" s="2">
        <f>AA254/2</f>
      </c>
      <c r="AD254" s="2"/>
    </row>
    <row r="255">
      <c r="A255" s="1">
        <v>253</v>
      </c>
      <c r="B255" s="35" t="str">
        <v>左博惠</v>
      </c>
      <c r="C255" s="73" t="str">
        <v>TV1N1636217331869581312</v>
      </c>
      <c r="D255" s="35" t="str">
        <v>中国</v>
      </c>
      <c r="E255" s="5" t="str">
        <v>北京</v>
      </c>
      <c r="F255" s="5" t="str">
        <v>印尼-落地签</v>
      </c>
      <c r="G255" s="6" t="str">
        <v>商务</v>
      </c>
      <c r="H255" s="6" t="str">
        <v>已出签</v>
      </c>
      <c r="I255" s="5"/>
      <c r="J255" s="5">
        <v>233.29</v>
      </c>
      <c r="K255" s="5"/>
      <c r="L255" s="34">
        <v>100</v>
      </c>
      <c r="M255" s="34">
        <v>0</v>
      </c>
      <c r="N255" s="5"/>
      <c r="R255" s="2">
        <f>M255*1.06</f>
      </c>
      <c r="S255" s="2">
        <f>J255+L255+R255</f>
      </c>
      <c r="T255" s="2">
        <f>J255+(L255+R255)*1.06</f>
      </c>
      <c r="U255" s="2">
        <f>(R255+L255)*0.06</f>
      </c>
      <c r="V255" s="2">
        <f>T255-U255</f>
      </c>
      <c r="W255" s="1">
        <f>J255</f>
      </c>
      <c r="X255" s="2">
        <f>(R255+L255)*1.06</f>
      </c>
      <c r="Y255" s="2">
        <f>P255</f>
      </c>
      <c r="Z255" s="5">
        <v>20</v>
      </c>
      <c r="AA255" s="2">
        <f>(L255+R255)-Y255-Z255</f>
      </c>
      <c r="AB255" s="2">
        <f>AA255/2</f>
      </c>
      <c r="AC255" s="2">
        <f>AA255/2</f>
      </c>
      <c r="AD255" s="2"/>
    </row>
    <row r="256">
      <c r="A256" s="1">
        <v>254</v>
      </c>
      <c r="B256" s="35" t="str">
        <v>陈耀阳</v>
      </c>
      <c r="C256" s="73" t="str">
        <v>TV1N1634117767855312896</v>
      </c>
      <c r="D256" s="35" t="str">
        <v>中国</v>
      </c>
      <c r="E256" s="5" t="str">
        <v>北京</v>
      </c>
      <c r="F256" s="5" t="str">
        <v>印尼-落地签</v>
      </c>
      <c r="G256" s="6" t="str">
        <v>商务</v>
      </c>
      <c r="H256" s="6" t="str">
        <v>已出签</v>
      </c>
      <c r="I256" s="5"/>
      <c r="J256" s="5">
        <v>233.29</v>
      </c>
      <c r="K256" s="5"/>
      <c r="L256" s="34">
        <v>100</v>
      </c>
      <c r="M256" s="34">
        <v>0</v>
      </c>
      <c r="N256" s="5"/>
      <c r="R256" s="2">
        <f>M256*1.06</f>
      </c>
      <c r="S256" s="2">
        <f>J256+L256+R256</f>
      </c>
      <c r="T256" s="2">
        <f>J256+(L256+R256)*1.06</f>
      </c>
      <c r="U256" s="2">
        <f>(R256+L256)*0.06</f>
      </c>
      <c r="V256" s="2">
        <f>T256-U256</f>
      </c>
      <c r="W256" s="1">
        <f>J256</f>
      </c>
      <c r="X256" s="2">
        <f>(R256+L256)*1.06</f>
      </c>
      <c r="Y256" s="2">
        <f>P256</f>
      </c>
      <c r="Z256" s="5">
        <v>20</v>
      </c>
      <c r="AA256" s="2">
        <f>(L256+R256)-Y256-Z256</f>
      </c>
      <c r="AB256" s="2">
        <f>AA256/2</f>
      </c>
      <c r="AC256" s="2">
        <f>AA256/2</f>
      </c>
      <c r="AD256" s="2"/>
    </row>
    <row r="257">
      <c r="A257" s="1">
        <v>255</v>
      </c>
      <c r="B257" s="35" t="str">
        <v>王宇寒</v>
      </c>
      <c r="C257" s="73" t="str">
        <v>TV1N1636271765895168000</v>
      </c>
      <c r="D257" s="35" t="str">
        <v>中国</v>
      </c>
      <c r="E257" s="5" t="str">
        <v>北京</v>
      </c>
      <c r="F257" s="5" t="str">
        <v>印尼-落地签</v>
      </c>
      <c r="G257" s="6" t="str">
        <v>商务</v>
      </c>
      <c r="H257" s="6" t="str">
        <v>已出签</v>
      </c>
      <c r="I257" s="5"/>
      <c r="J257" s="5">
        <v>233.29</v>
      </c>
      <c r="K257" s="5"/>
      <c r="L257" s="34">
        <v>100</v>
      </c>
      <c r="M257" s="34">
        <v>0</v>
      </c>
      <c r="N257" s="5"/>
      <c r="R257" s="2">
        <f>M257*1.06</f>
      </c>
      <c r="S257" s="2">
        <f>J257+L257+R257</f>
      </c>
      <c r="T257" s="2">
        <f>J257+(L257+R257)*1.06</f>
      </c>
      <c r="U257" s="2">
        <f>(R257+L257)*0.06</f>
      </c>
      <c r="V257" s="2">
        <f>T257-U257</f>
      </c>
      <c r="W257" s="1">
        <f>J257</f>
      </c>
      <c r="X257" s="2">
        <f>(R257+L257)*1.06</f>
      </c>
      <c r="Y257" s="2">
        <f>P257</f>
      </c>
      <c r="Z257" s="5">
        <v>20</v>
      </c>
      <c r="AA257" s="2">
        <f>(L257+R257)-Y257-Z257</f>
      </c>
      <c r="AB257" s="2">
        <f>AA257/2</f>
      </c>
      <c r="AC257" s="2">
        <f>AA257/2</f>
      </c>
      <c r="AD257" s="2"/>
    </row>
    <row r="258">
      <c r="A258" s="1">
        <v>256</v>
      </c>
      <c r="B258" s="35" t="str">
        <v>胡晓梅</v>
      </c>
      <c r="C258" s="73" t="str">
        <v>TV1N1635562639917289472</v>
      </c>
      <c r="D258" s="35" t="str">
        <v>中国</v>
      </c>
      <c r="E258" s="5" t="str">
        <v>北京</v>
      </c>
      <c r="F258" s="5" t="str">
        <v>印尼-落地签</v>
      </c>
      <c r="G258" s="6" t="str">
        <v>商务</v>
      </c>
      <c r="H258" s="6" t="str">
        <v>已出签</v>
      </c>
      <c r="I258" s="5"/>
      <c r="J258" s="5">
        <v>233.29</v>
      </c>
      <c r="K258" s="5"/>
      <c r="L258" s="34">
        <v>100</v>
      </c>
      <c r="M258" s="34">
        <v>0</v>
      </c>
      <c r="N258" s="5"/>
      <c r="R258" s="2">
        <f>M258*1.06</f>
      </c>
      <c r="S258" s="2">
        <f>J258+L258+R258</f>
      </c>
      <c r="T258" s="2">
        <f>J258+(L258+R258)*1.06</f>
      </c>
      <c r="U258" s="2">
        <f>(R258+L258)*0.06</f>
      </c>
      <c r="V258" s="2">
        <f>T258-U258</f>
      </c>
      <c r="W258" s="1">
        <f>J258</f>
      </c>
      <c r="X258" s="2">
        <f>(R258+L258)*1.06</f>
      </c>
      <c r="Y258" s="2">
        <f>P258</f>
      </c>
      <c r="Z258" s="5">
        <v>20</v>
      </c>
      <c r="AA258" s="2">
        <f>(L258+R258)-Y258-Z258</f>
      </c>
      <c r="AB258" s="2">
        <f>AA258/2</f>
      </c>
      <c r="AC258" s="2">
        <f>AA258/2</f>
      </c>
      <c r="AD258" s="2"/>
    </row>
    <row r="259">
      <c r="A259" s="1">
        <v>257</v>
      </c>
      <c r="B259" s="35" t="str">
        <v>朱孟侠</v>
      </c>
      <c r="C259" s="73" t="str">
        <v>TV1N1635563838984945664</v>
      </c>
      <c r="D259" s="35" t="str">
        <v>中国</v>
      </c>
      <c r="E259" s="5" t="str">
        <v>北京</v>
      </c>
      <c r="F259" s="5" t="str">
        <v>印尼-落地签</v>
      </c>
      <c r="G259" s="6" t="str">
        <v>商务</v>
      </c>
      <c r="H259" s="6" t="str">
        <v>已出签</v>
      </c>
      <c r="I259" s="5"/>
      <c r="J259" s="5">
        <v>233.63</v>
      </c>
      <c r="K259" s="5"/>
      <c r="L259" s="34">
        <v>100</v>
      </c>
      <c r="M259" s="34">
        <v>0</v>
      </c>
      <c r="N259" s="5"/>
      <c r="R259" s="2">
        <f>M259*1.06</f>
      </c>
      <c r="S259" s="2">
        <f>J259+L259+R259</f>
      </c>
      <c r="T259" s="2">
        <f>J259+(L259+R259)*1.06</f>
      </c>
      <c r="U259" s="2">
        <f>(R259+L259)*0.06</f>
      </c>
      <c r="V259" s="2">
        <f>T259-U259</f>
      </c>
      <c r="W259" s="1">
        <f>J259</f>
      </c>
      <c r="X259" s="2">
        <f>(R259+L259)*1.06</f>
      </c>
      <c r="Y259" s="2">
        <f>P259</f>
      </c>
      <c r="Z259" s="5">
        <v>20</v>
      </c>
      <c r="AA259" s="2">
        <f>(L259+R259)-Y259-Z259</f>
      </c>
      <c r="AB259" s="2">
        <f>AA259/2</f>
      </c>
      <c r="AC259" s="2">
        <f>AA259/2</f>
      </c>
      <c r="AD259" s="2"/>
    </row>
    <row r="260">
      <c r="A260" s="1">
        <v>258</v>
      </c>
      <c r="B260" s="35" t="str">
        <v>毕大为</v>
      </c>
      <c r="C260" s="73" t="str">
        <v>TV1N1635507315986378752</v>
      </c>
      <c r="D260" s="35" t="str">
        <v>中国</v>
      </c>
      <c r="E260" s="5" t="str">
        <v>北京</v>
      </c>
      <c r="F260" s="5" t="str">
        <v>印尼-落地签</v>
      </c>
      <c r="G260" s="6" t="str">
        <v>商务</v>
      </c>
      <c r="H260" s="6" t="str">
        <v>已出签</v>
      </c>
      <c r="I260" s="4"/>
      <c r="J260" s="5">
        <v>233.63</v>
      </c>
      <c r="K260" s="5"/>
      <c r="L260" s="34">
        <v>100</v>
      </c>
      <c r="M260" s="34">
        <v>0</v>
      </c>
      <c r="N260" s="5"/>
      <c r="R260" s="2">
        <f>M260*1.06</f>
      </c>
      <c r="S260" s="2">
        <f>J260+L260+R260</f>
      </c>
      <c r="T260" s="2">
        <f>J260+(L260+R260)*1.06</f>
      </c>
      <c r="U260" s="2">
        <f>(R260+L260)*0.06</f>
      </c>
      <c r="V260" s="2">
        <f>T260-U260</f>
      </c>
      <c r="W260" s="1">
        <f>J260</f>
      </c>
      <c r="X260" s="2">
        <f>(R260+L260)*1.06</f>
      </c>
      <c r="Y260" s="2">
        <f>P260</f>
      </c>
      <c r="Z260" s="5">
        <v>20</v>
      </c>
      <c r="AA260" s="2">
        <f>(L260+R260)-Y260-Z260</f>
      </c>
      <c r="AB260" s="2">
        <f>AA260/2</f>
      </c>
      <c r="AC260" s="2">
        <f>AA260/2</f>
      </c>
      <c r="AD260" s="2"/>
    </row>
    <row r="261">
      <c r="A261" s="1">
        <v>259</v>
      </c>
      <c r="B261" s="35" t="str">
        <v>陈晗</v>
      </c>
      <c r="C261" s="73" t="str">
        <v>TV1N1623575980320575488</v>
      </c>
      <c r="D261" s="35" t="str">
        <v>中国</v>
      </c>
      <c r="E261" s="5" t="str">
        <v>北京</v>
      </c>
      <c r="F261" s="5" t="str">
        <v>印尼-落地签</v>
      </c>
      <c r="G261" s="6" t="str">
        <v>商务</v>
      </c>
      <c r="H261" s="6" t="str">
        <v>已出签</v>
      </c>
      <c r="I261" s="4"/>
      <c r="J261" s="5">
        <v>233.63</v>
      </c>
      <c r="K261" s="5"/>
      <c r="L261" s="34">
        <v>100</v>
      </c>
      <c r="M261" s="34">
        <v>0</v>
      </c>
      <c r="N261" s="5"/>
      <c r="R261" s="2">
        <f>M261*1.06</f>
      </c>
      <c r="S261" s="2">
        <f>J261+L261+R261</f>
      </c>
      <c r="T261" s="2">
        <f>J261+(L261+R261)*1.06</f>
      </c>
      <c r="U261" s="2">
        <f>(R261+L261)*0.06</f>
      </c>
      <c r="V261" s="2">
        <f>T261-U261</f>
      </c>
      <c r="W261" s="1">
        <f>J261</f>
      </c>
      <c r="X261" s="2">
        <f>(R261+L261)*1.06</f>
      </c>
      <c r="Y261" s="2">
        <f>P261</f>
      </c>
      <c r="Z261" s="5">
        <v>20</v>
      </c>
      <c r="AA261" s="2">
        <f>(L261+R261)-Y261-Z261</f>
      </c>
      <c r="AB261" s="2">
        <f>AA261/2</f>
      </c>
      <c r="AC261" s="2">
        <f>AA261/2</f>
      </c>
      <c r="AD261" s="2"/>
    </row>
    <row r="262">
      <c r="A262" s="1">
        <v>260</v>
      </c>
      <c r="B262" s="35" t="str">
        <v>郑秀秀</v>
      </c>
      <c r="C262" s="73" t="str">
        <v>TV1N1635549648933122048</v>
      </c>
      <c r="D262" s="35" t="str">
        <v>中国</v>
      </c>
      <c r="E262" s="5" t="str">
        <v>北京</v>
      </c>
      <c r="F262" s="5" t="str">
        <v>印尼-落地签</v>
      </c>
      <c r="G262" s="6" t="str">
        <v>商务</v>
      </c>
      <c r="H262" s="6" t="str">
        <v>已出签</v>
      </c>
      <c r="I262" s="4"/>
      <c r="J262" s="5">
        <v>233.63</v>
      </c>
      <c r="K262" s="5"/>
      <c r="L262" s="34">
        <v>100</v>
      </c>
      <c r="M262" s="34">
        <v>0</v>
      </c>
      <c r="N262" s="5"/>
      <c r="R262" s="2">
        <f>M262*1.06</f>
      </c>
      <c r="S262" s="2">
        <f>J262+L262+R262</f>
      </c>
      <c r="T262" s="2">
        <f>J262+(L262+R262)*1.06</f>
      </c>
      <c r="U262" s="2">
        <f>(R262+L262)*0.06</f>
      </c>
      <c r="V262" s="2">
        <f>T262-U262</f>
      </c>
      <c r="W262" s="1">
        <f>J262</f>
      </c>
      <c r="X262" s="2">
        <f>(R262+L262)*1.06</f>
      </c>
      <c r="Y262" s="2">
        <f>P262</f>
      </c>
      <c r="Z262" s="5">
        <v>20</v>
      </c>
      <c r="AA262" s="2">
        <f>(L262+R262)-Y262-Z262</f>
      </c>
      <c r="AB262" s="2">
        <f>AA262/2</f>
      </c>
      <c r="AC262" s="2">
        <f>AA262/2</f>
      </c>
      <c r="AD262" s="2"/>
    </row>
    <row r="263">
      <c r="A263" s="1">
        <v>261</v>
      </c>
      <c r="B263" s="35" t="str">
        <v>涂美玲</v>
      </c>
      <c r="C263" s="73" t="str">
        <v>TV1N1635502176475074560</v>
      </c>
      <c r="D263" s="35" t="str">
        <v>中国</v>
      </c>
      <c r="E263" s="5" t="str">
        <v>北京</v>
      </c>
      <c r="F263" s="5" t="str">
        <v>印尼-落地签</v>
      </c>
      <c r="G263" s="6" t="str">
        <v>商务</v>
      </c>
      <c r="H263" s="6" t="str">
        <v>已出签</v>
      </c>
      <c r="I263" s="4"/>
      <c r="J263" s="5">
        <v>232.87</v>
      </c>
      <c r="K263" s="5"/>
      <c r="L263" s="34">
        <v>100</v>
      </c>
      <c r="M263" s="34">
        <v>0</v>
      </c>
      <c r="N263" s="5"/>
      <c r="R263" s="2">
        <f>M263*1.06</f>
      </c>
      <c r="S263" s="2">
        <f>J263+L263+R263</f>
      </c>
      <c r="T263" s="2">
        <f>J263+(L263+R263)*1.06</f>
      </c>
      <c r="U263" s="2">
        <f>(R263+L263)*0.06</f>
      </c>
      <c r="V263" s="2">
        <f>T263-U263</f>
      </c>
      <c r="W263" s="1">
        <f>J263</f>
      </c>
      <c r="X263" s="2">
        <f>(R263+L263)*1.06</f>
      </c>
      <c r="Y263" s="2">
        <f>P263</f>
      </c>
      <c r="Z263" s="5">
        <v>20</v>
      </c>
      <c r="AA263" s="2">
        <f>(L263+R263)-Y263-Z263</f>
      </c>
      <c r="AB263" s="2">
        <f>AA263/2</f>
      </c>
      <c r="AC263" s="2">
        <f>AA263/2</f>
      </c>
      <c r="AD263" s="2"/>
    </row>
    <row r="264">
      <c r="A264" s="1">
        <v>262</v>
      </c>
      <c r="B264" s="35" t="str">
        <v>王格</v>
      </c>
      <c r="C264" s="73" t="str" xml:space="preserve">
        <v> TV1N1632331847946514432</v>
      </c>
      <c r="D264" s="35" t="str">
        <v>中国</v>
      </c>
      <c r="E264" s="5" t="str">
        <v>北京</v>
      </c>
      <c r="F264" s="5" t="str">
        <v>印尼-落地签</v>
      </c>
      <c r="G264" s="6" t="str">
        <v>商务</v>
      </c>
      <c r="H264" s="6" t="str">
        <v>已出签</v>
      </c>
      <c r="I264" s="4"/>
      <c r="J264" s="5">
        <v>232.87</v>
      </c>
      <c r="K264" s="5"/>
      <c r="L264" s="34">
        <v>100</v>
      </c>
      <c r="M264" s="34">
        <v>0</v>
      </c>
      <c r="N264" s="5"/>
      <c r="R264" s="2">
        <f>M264*1.06</f>
      </c>
      <c r="S264" s="2">
        <f>J264+L264+R264</f>
      </c>
      <c r="T264" s="2">
        <f>J264+(L264+R264)*1.06</f>
      </c>
      <c r="U264" s="2">
        <f>(R264+L264)*0.06</f>
      </c>
      <c r="V264" s="2">
        <f>T264-U264</f>
      </c>
      <c r="W264" s="1">
        <f>J264</f>
      </c>
      <c r="X264" s="2">
        <f>(R264+L264)*1.06</f>
      </c>
      <c r="Y264" s="2">
        <f>P264</f>
      </c>
      <c r="Z264" s="5">
        <v>20</v>
      </c>
      <c r="AA264" s="2">
        <f>(L264+R264)-Y264-Z264</f>
      </c>
      <c r="AB264" s="2">
        <f>AA264/2</f>
      </c>
      <c r="AC264" s="2">
        <f>AA264/2</f>
      </c>
      <c r="AD264" s="2"/>
    </row>
    <row r="265">
      <c r="A265" s="1">
        <v>263</v>
      </c>
      <c r="B265" s="35" t="str">
        <v>沈同贺</v>
      </c>
      <c r="C265" s="73" t="str">
        <v>TV1N1610492046237704192</v>
      </c>
      <c r="D265" s="35" t="str">
        <v>中国</v>
      </c>
      <c r="E265" s="5" t="str">
        <v>北京</v>
      </c>
      <c r="F265" s="5" t="str">
        <v>巴西</v>
      </c>
      <c r="G265" s="6" t="str">
        <v>商务</v>
      </c>
      <c r="H265" s="6" t="str">
        <v>已出签</v>
      </c>
      <c r="I265" s="5"/>
      <c r="J265" s="34">
        <v>920</v>
      </c>
      <c r="K265" s="5"/>
      <c r="L265" s="34">
        <v>300</v>
      </c>
      <c r="M265" s="34">
        <v>560</v>
      </c>
      <c r="N265" s="37" t="str">
        <v>交通22+加急号380+签证中心服务费158</v>
      </c>
      <c r="P265" s="5">
        <v>480</v>
      </c>
      <c r="R265" s="2">
        <f>M265*1.06</f>
      </c>
      <c r="S265" s="2">
        <f>J265+L265+R265</f>
      </c>
      <c r="T265" s="2">
        <f>J265+(L265+R265)*1.06</f>
      </c>
      <c r="U265" s="2">
        <f>(R265+L265)*0.06</f>
      </c>
      <c r="V265" s="2">
        <f>T265-U265</f>
      </c>
      <c r="W265" s="1">
        <f>J265</f>
      </c>
      <c r="X265" s="2">
        <f>(R265+L265)*1.06</f>
      </c>
      <c r="Y265" s="2">
        <f>P265</f>
      </c>
      <c r="Z265" s="5">
        <v>60</v>
      </c>
      <c r="AA265" s="2">
        <f>(L265+R265)-Y265-Z265</f>
      </c>
      <c r="AB265" s="2">
        <f>AA265/2</f>
      </c>
      <c r="AC265" s="2">
        <f>AA265/2</f>
      </c>
      <c r="AD265" s="2"/>
    </row>
    <row r="266">
      <c r="A266" s="1">
        <v>264</v>
      </c>
      <c r="B266" s="35" t="str">
        <v>魏恒懋</v>
      </c>
      <c r="C266" s="73" t="str">
        <v>TV1N1633712606901194752</v>
      </c>
      <c r="D266" s="35" t="str">
        <v>中国</v>
      </c>
      <c r="E266" s="5" t="str">
        <v>北京</v>
      </c>
      <c r="F266" s="5" t="str">
        <v>巴西</v>
      </c>
      <c r="G266" s="6" t="str">
        <v>商务</v>
      </c>
      <c r="H266" s="6" t="str">
        <v>已出签</v>
      </c>
      <c r="I266" s="5"/>
      <c r="J266" s="34">
        <v>920</v>
      </c>
      <c r="K266" s="5"/>
      <c r="L266" s="34">
        <v>300</v>
      </c>
      <c r="M266" s="34">
        <v>570</v>
      </c>
      <c r="N266" s="37" t="str">
        <v>交通费32+加急号380+签证中心服务费158</v>
      </c>
      <c r="P266" s="5">
        <v>490</v>
      </c>
      <c r="R266" s="2">
        <f>M266*1.06</f>
      </c>
      <c r="S266" s="2">
        <f>J266+L266+R266</f>
      </c>
      <c r="T266" s="2">
        <f>J266+(L266+R266)*1.06</f>
      </c>
      <c r="U266" s="2">
        <f>(R266+L266)*0.06</f>
      </c>
      <c r="V266" s="2">
        <f>T266-U266</f>
      </c>
      <c r="W266" s="1">
        <f>J266</f>
      </c>
      <c r="X266" s="2">
        <f>(R266+L266)*1.06</f>
      </c>
      <c r="Y266" s="2">
        <f>P266</f>
      </c>
      <c r="Z266" s="5">
        <v>60</v>
      </c>
      <c r="AA266" s="2">
        <f>(L266+R266)-Y266-Z266</f>
      </c>
      <c r="AB266" s="2">
        <f>AA266/2</f>
      </c>
      <c r="AC266" s="2">
        <f>AA266/2</f>
      </c>
      <c r="AD266" s="2"/>
    </row>
    <row r="267">
      <c r="A267" s="1">
        <v>265</v>
      </c>
      <c r="B267" s="35" t="str">
        <v>汪立军</v>
      </c>
      <c r="C267" s="73" t="str">
        <v>TV1N1635525473531101184</v>
      </c>
      <c r="D267" s="35" t="str">
        <v>中国</v>
      </c>
      <c r="E267" s="5" t="str">
        <v>北京</v>
      </c>
      <c r="F267" s="5" t="str">
        <v>巴西</v>
      </c>
      <c r="G267" s="6" t="str">
        <v>商务</v>
      </c>
      <c r="H267" s="6" t="str">
        <v>已出签</v>
      </c>
      <c r="I267" s="5"/>
      <c r="J267" s="34">
        <v>920</v>
      </c>
      <c r="K267" s="5"/>
      <c r="L267" s="34">
        <v>300</v>
      </c>
      <c r="M267" s="34">
        <v>551.42</v>
      </c>
      <c r="N267" s="37" t="str">
        <v>交通13.42+加急号380+签证中心服务费158</v>
      </c>
      <c r="P267" s="5">
        <v>471.42</v>
      </c>
      <c r="R267" s="2">
        <f>M267*1.06</f>
      </c>
      <c r="S267" s="2">
        <f>J267+L267+R267</f>
      </c>
      <c r="T267" s="2">
        <f>J267+(L267+R267)*1.06</f>
      </c>
      <c r="U267" s="2">
        <f>(R267+L267)*0.06</f>
      </c>
      <c r="V267" s="2">
        <f>T267-U267</f>
      </c>
      <c r="W267" s="1">
        <f>J267</f>
      </c>
      <c r="X267" s="2">
        <f>(R267+L267)*1.06</f>
      </c>
      <c r="Y267" s="2">
        <f>P267</f>
      </c>
      <c r="Z267" s="5">
        <v>60</v>
      </c>
      <c r="AA267" s="2">
        <f>(L267+R267)-Y267-Z267</f>
      </c>
      <c r="AB267" s="2">
        <f>AA267/2</f>
      </c>
      <c r="AC267" s="2">
        <f>AA267/2</f>
      </c>
      <c r="AD267" s="2"/>
    </row>
    <row r="268">
      <c r="A268" s="1">
        <v>266</v>
      </c>
      <c r="B268" s="75" t="str">
        <v>钟鸣-只快递</v>
      </c>
      <c r="C268" s="73" t="str">
        <v>TV1N1623274032287580160</v>
      </c>
      <c r="D268" s="35" t="str">
        <v>中国</v>
      </c>
      <c r="E268" s="5" t="str">
        <v>北京</v>
      </c>
      <c r="F268" s="5" t="str">
        <v>巴西</v>
      </c>
      <c r="G268" s="6" t="str">
        <v>商务</v>
      </c>
      <c r="H268" s="6" t="str">
        <v>已出签</v>
      </c>
      <c r="I268" s="5"/>
      <c r="J268" s="34">
        <v>0</v>
      </c>
      <c r="K268" s="76"/>
      <c r="L268" s="34">
        <v>0</v>
      </c>
      <c r="M268" s="34">
        <v>18</v>
      </c>
      <c r="N268" s="5" t="str">
        <v>快递费18</v>
      </c>
      <c r="P268" s="5">
        <v>18</v>
      </c>
      <c r="R268" s="2">
        <f>M268*1.06</f>
      </c>
      <c r="S268" s="2">
        <f>J268+L268+R268</f>
      </c>
      <c r="T268" s="2">
        <f>J268+(L268+R268)*1.06</f>
      </c>
      <c r="U268" s="2">
        <f>(R268+L268)*0.06</f>
      </c>
      <c r="V268" s="2">
        <f>T268-U268</f>
      </c>
      <c r="W268" s="1">
        <f>J268</f>
      </c>
      <c r="X268" s="2">
        <f>(R268+L268)*1.06</f>
      </c>
      <c r="Y268" s="2">
        <f>P268</f>
      </c>
      <c r="Z268" s="5">
        <v>0</v>
      </c>
      <c r="AA268" s="2">
        <f>(L268+R268)-Y268-Z268</f>
      </c>
      <c r="AB268" s="2">
        <f>AA268/2</f>
      </c>
      <c r="AC268" s="2">
        <f>AA268/2</f>
      </c>
      <c r="AD268" s="2"/>
    </row>
    <row r="269">
      <c r="A269" s="1">
        <v>267</v>
      </c>
      <c r="B269" s="35" t="str">
        <v>陈依涵</v>
      </c>
      <c r="C269" s="73" t="str">
        <v>TV1N1626038587896176640</v>
      </c>
      <c r="D269" s="35" t="str">
        <v>中国</v>
      </c>
      <c r="E269" s="5" t="str">
        <v>北京</v>
      </c>
      <c r="F269" s="5" t="str">
        <v>爱尔兰</v>
      </c>
      <c r="G269" s="6" t="str">
        <v>商务</v>
      </c>
      <c r="H269" s="6" t="str">
        <v>已出签</v>
      </c>
      <c r="I269" s="5"/>
      <c r="J269" s="34">
        <v>740</v>
      </c>
      <c r="K269" s="5"/>
      <c r="L269" s="34">
        <v>400</v>
      </c>
      <c r="M269" s="34">
        <v>488</v>
      </c>
      <c r="N269" s="5" t="str">
        <v>交通费28+签证中心服务费快递费460</v>
      </c>
      <c r="P269" s="5">
        <v>488</v>
      </c>
      <c r="R269" s="2">
        <f>M269*1.06</f>
      </c>
      <c r="S269" s="2">
        <f>J269+L269+R269</f>
      </c>
      <c r="T269" s="2">
        <f>J269+(L269+R269)*1.06</f>
      </c>
      <c r="U269" s="2">
        <f>(R269+L269)*0.06</f>
      </c>
      <c r="V269" s="2">
        <f>T269-U269</f>
      </c>
      <c r="W269" s="1">
        <f>J269</f>
      </c>
      <c r="X269" s="2">
        <f>(R269+L269)*1.06</f>
      </c>
      <c r="Y269" s="2">
        <f>P269</f>
      </c>
      <c r="Z269" s="5">
        <v>60</v>
      </c>
      <c r="AA269" s="2">
        <f>(L269+R269)-Y269-Z269</f>
      </c>
      <c r="AB269" s="2">
        <f>AA269/2</f>
      </c>
      <c r="AC269" s="2">
        <f>AA269/2</f>
      </c>
      <c r="AD269" s="2"/>
    </row>
    <row r="270">
      <c r="A270" s="1">
        <v>268</v>
      </c>
      <c r="B270" s="35" t="str">
        <v>路赛</v>
      </c>
      <c r="C270" s="73" t="str">
        <v>TV1N1635465200472481792</v>
      </c>
      <c r="D270" s="35" t="str">
        <v>中国</v>
      </c>
      <c r="E270" s="5" t="str">
        <v>北京</v>
      </c>
      <c r="F270" s="5" t="str">
        <v>英国</v>
      </c>
      <c r="G270" s="6" t="str">
        <v>商务</v>
      </c>
      <c r="H270" s="6" t="str">
        <v>已出签</v>
      </c>
      <c r="I270" s="5"/>
      <c r="J270" s="34">
        <v>866</v>
      </c>
      <c r="K270" s="5"/>
      <c r="L270" s="34">
        <v>400</v>
      </c>
      <c r="M270" s="34">
        <v>575</v>
      </c>
      <c r="N270" s="5" t="str">
        <v>北京借护照</v>
      </c>
      <c r="P270" s="5">
        <v>575</v>
      </c>
      <c r="R270" s="2">
        <f>M270*1.06</f>
      </c>
      <c r="S270" s="2">
        <f>J270+L270+R270</f>
      </c>
      <c r="T270" s="2">
        <f>J270+(L270+R270)*1.06</f>
      </c>
      <c r="U270" s="2">
        <f>(R270+L270)*0.06</f>
      </c>
      <c r="V270" s="2">
        <f>T270-U270</f>
      </c>
      <c r="W270" s="1">
        <f>J270</f>
      </c>
      <c r="X270" s="2">
        <f>(R270+L270)*1.06</f>
      </c>
      <c r="Y270" s="2">
        <f>P270</f>
      </c>
      <c r="Z270" s="5">
        <v>60</v>
      </c>
      <c r="AA270" s="2">
        <f>(L270+R270)-Y270-Z270</f>
      </c>
      <c r="AB270" s="2">
        <f>AA270/2</f>
      </c>
      <c r="AC270" s="2">
        <f>AA270/2</f>
      </c>
      <c r="AD270" s="2"/>
    </row>
    <row r="271">
      <c r="A271" s="1">
        <v>269</v>
      </c>
      <c r="B271" s="35" t="str">
        <v>邹琳</v>
      </c>
      <c r="C271" s="73" t="str">
        <v>TV1N1632964796878581760</v>
      </c>
      <c r="D271" s="35" t="str">
        <v>中国</v>
      </c>
      <c r="E271" s="5" t="str">
        <v>上海</v>
      </c>
      <c r="F271" s="5" t="str">
        <v>英国</v>
      </c>
      <c r="G271" s="6" t="str">
        <v>商务</v>
      </c>
      <c r="H271" s="6" t="str">
        <v>已出签</v>
      </c>
      <c r="I271" s="5"/>
      <c r="J271" s="34">
        <v>866</v>
      </c>
      <c r="K271" s="5"/>
      <c r="L271" s="34">
        <v>400</v>
      </c>
      <c r="M271" s="34">
        <v>2258</v>
      </c>
      <c r="N271" s="5" t="str">
        <v>上海5工+邮寄</v>
      </c>
      <c r="P271" s="5">
        <v>2258</v>
      </c>
      <c r="R271" s="2">
        <f>M271*1.06</f>
      </c>
      <c r="S271" s="2">
        <f>J271+L271+R271</f>
      </c>
      <c r="T271" s="2">
        <f>J271+(L271+R271)*1.06</f>
      </c>
      <c r="U271" s="2">
        <f>(R271+L271)*0.06</f>
      </c>
      <c r="V271" s="2">
        <f>T271-U271</f>
      </c>
      <c r="W271" s="1">
        <f>J271</f>
      </c>
      <c r="X271" s="2">
        <f>(R271+L271)*1.06</f>
      </c>
      <c r="Y271" s="2">
        <f>P271</f>
      </c>
      <c r="Z271" s="5">
        <v>60</v>
      </c>
      <c r="AA271" s="2">
        <f>(L271+R271)-Y271-Z271</f>
      </c>
      <c r="AB271" s="2">
        <f>AA271/2</f>
      </c>
      <c r="AC271" s="2">
        <f>AA271/2</f>
      </c>
      <c r="AD271" s="2"/>
    </row>
    <row r="272">
      <c r="A272" s="1">
        <v>270</v>
      </c>
      <c r="B272" s="35" t="str">
        <v>王萌</v>
      </c>
      <c r="C272" s="73" t="str">
        <v>TV1N1635454450894913536</v>
      </c>
      <c r="D272" s="35" t="str">
        <v>中国</v>
      </c>
      <c r="E272" s="5" t="str">
        <v>北京</v>
      </c>
      <c r="F272" s="5" t="str">
        <v>英国</v>
      </c>
      <c r="G272" s="6" t="str">
        <v>商务</v>
      </c>
      <c r="H272" s="6" t="str">
        <v>已出签</v>
      </c>
      <c r="I272" s="5"/>
      <c r="J272" s="34">
        <v>866</v>
      </c>
      <c r="K272" s="5"/>
      <c r="L272" s="34">
        <v>400</v>
      </c>
      <c r="M272" s="34">
        <v>667</v>
      </c>
      <c r="N272" s="5" t="str">
        <v>北京借护照+邮寄</v>
      </c>
      <c r="P272" s="5">
        <v>667</v>
      </c>
      <c r="R272" s="2">
        <f>M272*1.06</f>
      </c>
      <c r="S272" s="2">
        <f>J272+L272+R272</f>
      </c>
      <c r="T272" s="2">
        <f>J272+(L272+R272)*1.06</f>
      </c>
      <c r="U272" s="2">
        <f>(R272+L272)*0.06</f>
      </c>
      <c r="V272" s="2">
        <f>T272-U272</f>
      </c>
      <c r="W272" s="1">
        <f>J272</f>
      </c>
      <c r="X272" s="2">
        <f>(R272+L272)*1.06</f>
      </c>
      <c r="Y272" s="2">
        <f>P272</f>
      </c>
      <c r="Z272" s="5">
        <v>60</v>
      </c>
      <c r="AA272" s="2">
        <f>(L272+R272)-Y272-Z272</f>
      </c>
      <c r="AB272" s="2">
        <f>AA272/2</f>
      </c>
      <c r="AC272" s="2">
        <f>AA272/2</f>
      </c>
      <c r="AD272" s="2"/>
    </row>
    <row r="273">
      <c r="A273" s="1">
        <v>271</v>
      </c>
      <c r="B273" s="35" t="str">
        <v>梁睿</v>
      </c>
      <c r="C273" s="73" t="str">
        <v>TV1N1634751645297119232</v>
      </c>
      <c r="D273" s="35" t="str">
        <v>中国</v>
      </c>
      <c r="E273" s="5" t="str">
        <v>上海</v>
      </c>
      <c r="F273" s="5" t="str">
        <v>英国</v>
      </c>
      <c r="G273" s="6" t="str">
        <v>商务</v>
      </c>
      <c r="H273" s="6" t="str">
        <v>已出签</v>
      </c>
      <c r="I273" s="5"/>
      <c r="J273" s="34">
        <v>875</v>
      </c>
      <c r="K273" s="5"/>
      <c r="L273" s="34">
        <v>400</v>
      </c>
      <c r="M273" s="34">
        <v>2258</v>
      </c>
      <c r="N273" s="5" t="str">
        <v>上海5工+邮寄</v>
      </c>
      <c r="P273" s="5">
        <v>2258</v>
      </c>
      <c r="R273" s="2">
        <f>M273*1.06</f>
      </c>
      <c r="S273" s="2">
        <f>J273+L273+R273</f>
      </c>
      <c r="T273" s="2">
        <f>J273+(L273+R273)*1.06</f>
      </c>
      <c r="U273" s="2">
        <f>(R273+L273)*0.06</f>
      </c>
      <c r="V273" s="2">
        <f>T273-U273</f>
      </c>
      <c r="W273" s="1">
        <f>J273</f>
      </c>
      <c r="X273" s="2">
        <f>(R273+L273)*1.06</f>
      </c>
      <c r="Y273" s="2">
        <f>P273</f>
      </c>
      <c r="Z273" s="5">
        <v>60</v>
      </c>
      <c r="AA273" s="2">
        <f>(L273+R273)-Y273-Z273</f>
      </c>
      <c r="AB273" s="2">
        <f>AA273/2</f>
      </c>
      <c r="AC273" s="2">
        <f>AA273/2</f>
      </c>
      <c r="AD273" s="2"/>
    </row>
    <row r="274">
      <c r="A274" s="1">
        <v>272</v>
      </c>
      <c r="B274" s="35" t="str">
        <v>谭君子</v>
      </c>
      <c r="C274" s="73" t="str">
        <v>TV1N1619534182707154944</v>
      </c>
      <c r="D274" s="35" t="str">
        <v>中国</v>
      </c>
      <c r="E274" s="5" t="str">
        <v>上海</v>
      </c>
      <c r="F274" s="5" t="str">
        <v>英国</v>
      </c>
      <c r="G274" s="6" t="str">
        <v>商务</v>
      </c>
      <c r="H274" s="6" t="str">
        <v>已出签</v>
      </c>
      <c r="I274" s="5"/>
      <c r="J274" s="34">
        <v>866</v>
      </c>
      <c r="K274" s="5"/>
      <c r="L274" s="34">
        <v>400</v>
      </c>
      <c r="M274" s="34">
        <v>2258</v>
      </c>
      <c r="N274" s="5" t="str">
        <v>上海5工+邮寄</v>
      </c>
      <c r="P274" s="5">
        <v>2258</v>
      </c>
      <c r="R274" s="2">
        <f>M274*1.06</f>
      </c>
      <c r="S274" s="2">
        <f>J274+L274+R274</f>
      </c>
      <c r="T274" s="2">
        <f>J274+(L274+R274)*1.06</f>
      </c>
      <c r="U274" s="2">
        <f>(R274+L274)*0.06</f>
      </c>
      <c r="V274" s="2">
        <f>T274-U274</f>
      </c>
      <c r="W274" s="1">
        <f>J274</f>
      </c>
      <c r="X274" s="2">
        <f>(R274+L274)*1.06</f>
      </c>
      <c r="Y274" s="2">
        <f>P274</f>
      </c>
      <c r="Z274" s="5">
        <v>60</v>
      </c>
      <c r="AA274" s="2">
        <f>(L274+R274)-Y274-Z274</f>
      </c>
      <c r="AB274" s="2">
        <f>AA274/2</f>
      </c>
      <c r="AC274" s="2">
        <f>AA274/2</f>
      </c>
      <c r="AD274" s="2"/>
    </row>
    <row r="275">
      <c r="A275" s="1">
        <v>273</v>
      </c>
      <c r="B275" s="35" t="str">
        <v>李孟颖</v>
      </c>
      <c r="C275" s="73" t="str">
        <v>TV1N1626105819212967936</v>
      </c>
      <c r="D275" s="35" t="str">
        <v>中国</v>
      </c>
      <c r="E275" s="5" t="str">
        <v>北京</v>
      </c>
      <c r="F275" s="5" t="str">
        <v>巴西</v>
      </c>
      <c r="G275" s="6" t="str">
        <v>商务</v>
      </c>
      <c r="H275" s="6" t="str">
        <v>已出签</v>
      </c>
      <c r="I275" s="5"/>
      <c r="J275" s="9">
        <v>920</v>
      </c>
      <c r="K275" s="61"/>
      <c r="L275" s="34">
        <v>300</v>
      </c>
      <c r="M275" s="34">
        <v>552</v>
      </c>
      <c r="N275" s="37" t="str">
        <v>交通14+加急号380+签证中心服务费158</v>
      </c>
      <c r="P275" s="5">
        <v>472</v>
      </c>
      <c r="R275" s="2">
        <f>M275*1.06</f>
      </c>
      <c r="S275" s="2">
        <f>J275+L275+R275</f>
      </c>
      <c r="T275" s="2">
        <f>J275+(L275+R275)*1.06</f>
      </c>
      <c r="U275" s="2">
        <f>(R275+L275)*0.06</f>
      </c>
      <c r="V275" s="2">
        <f>T275-U275</f>
      </c>
      <c r="W275" s="1">
        <f>J275</f>
      </c>
      <c r="X275" s="2">
        <f>(R275+L275)*1.06</f>
      </c>
      <c r="Y275" s="2">
        <f>P275</f>
      </c>
      <c r="Z275" s="5">
        <v>60</v>
      </c>
      <c r="AA275" s="2">
        <f>(L275+R275)-Y275-Z275</f>
      </c>
      <c r="AB275" s="2">
        <f>AA275/2</f>
      </c>
      <c r="AC275" s="2">
        <f>AA275/2</f>
      </c>
      <c r="AD275" s="2"/>
    </row>
    <row r="276">
      <c r="A276" s="1">
        <v>274</v>
      </c>
      <c r="B276" s="35" t="str">
        <v>王晓彤</v>
      </c>
      <c r="C276" s="73" t="str">
        <v>TV1N1615324545204039680</v>
      </c>
      <c r="D276" s="35" t="str">
        <v>中国</v>
      </c>
      <c r="E276" s="5" t="str">
        <v>北京</v>
      </c>
      <c r="F276" s="5" t="str">
        <v>巴西</v>
      </c>
      <c r="G276" s="6" t="str">
        <v>商务</v>
      </c>
      <c r="H276" s="6" t="str">
        <v>已出签</v>
      </c>
      <c r="I276" s="5"/>
      <c r="J276" s="9">
        <v>920</v>
      </c>
      <c r="K276" s="61"/>
      <c r="L276" s="34">
        <v>300</v>
      </c>
      <c r="M276" s="34">
        <v>538</v>
      </c>
      <c r="N276" s="37" t="str">
        <v>加急号380+签证中心服务费158</v>
      </c>
      <c r="P276" s="5">
        <v>458</v>
      </c>
      <c r="R276" s="2">
        <f>M276*1.06</f>
      </c>
      <c r="S276" s="2">
        <f>J276+L276+R276</f>
      </c>
      <c r="T276" s="2">
        <f>J276+(L276+R276)*1.06</f>
      </c>
      <c r="U276" s="2">
        <f>(R276+L276)*0.06</f>
      </c>
      <c r="V276" s="2">
        <f>T276-U276</f>
      </c>
      <c r="W276" s="1">
        <f>J276</f>
      </c>
      <c r="X276" s="2">
        <f>(R276+L276)*1.06</f>
      </c>
      <c r="Y276" s="2">
        <f>P276</f>
      </c>
      <c r="Z276" s="5">
        <v>60</v>
      </c>
      <c r="AA276" s="2">
        <f>(L276+R276)-Y276-Z276</f>
      </c>
      <c r="AB276" s="2">
        <f>AA276/2</f>
      </c>
      <c r="AC276" s="2">
        <f>AA276/2</f>
      </c>
      <c r="AD276" s="2"/>
    </row>
    <row r="277">
      <c r="A277" s="1">
        <v>275</v>
      </c>
      <c r="B277" s="35" t="str">
        <v>郎双庆</v>
      </c>
      <c r="C277" s="73" t="str">
        <v>TV1N1615001115107790848</v>
      </c>
      <c r="D277" s="35" t="str">
        <v>中国</v>
      </c>
      <c r="E277" s="5" t="str">
        <v>北京</v>
      </c>
      <c r="F277" s="5" t="str">
        <v>巴西</v>
      </c>
      <c r="G277" s="6" t="str">
        <v>商务</v>
      </c>
      <c r="H277" s="6" t="str">
        <v>已出签</v>
      </c>
      <c r="I277" s="5"/>
      <c r="J277" s="9">
        <v>920</v>
      </c>
      <c r="K277" s="5"/>
      <c r="L277" s="34">
        <v>300</v>
      </c>
      <c r="M277" s="34">
        <v>561</v>
      </c>
      <c r="N277" s="37" t="str">
        <v>交通23+加急号380+签证中心服务费158</v>
      </c>
      <c r="P277" s="5">
        <v>481</v>
      </c>
      <c r="R277" s="2">
        <f>M277*1.06</f>
      </c>
      <c r="S277" s="2">
        <f>J277+L277+R277</f>
      </c>
      <c r="T277" s="2">
        <f>J277+(L277+R277)*1.06</f>
      </c>
      <c r="U277" s="2">
        <f>(R277+L277)*0.06</f>
      </c>
      <c r="V277" s="2">
        <f>T277-U277</f>
      </c>
      <c r="W277" s="1">
        <f>J277</f>
      </c>
      <c r="X277" s="2">
        <f>(R277+L277)*1.06</f>
      </c>
      <c r="Y277" s="2">
        <f>P277</f>
      </c>
      <c r="Z277" s="5">
        <v>60</v>
      </c>
      <c r="AA277" s="2">
        <f>(L277+R277)-Y277-Z277</f>
      </c>
      <c r="AB277" s="2">
        <f>AA277/2</f>
      </c>
      <c r="AC277" s="2">
        <f>AA277/2</f>
      </c>
      <c r="AD277" s="2"/>
    </row>
    <row r="278">
      <c r="A278" s="1">
        <v>276</v>
      </c>
      <c r="B278" s="35" t="str">
        <v>郑晓杰</v>
      </c>
      <c r="C278" s="73" t="str">
        <v>TV1N1602137588755206144</v>
      </c>
      <c r="D278" s="35" t="str">
        <v>中国</v>
      </c>
      <c r="E278" s="5" t="str">
        <v>北京</v>
      </c>
      <c r="F278" s="5" t="str">
        <v>巴西</v>
      </c>
      <c r="G278" s="6" t="str">
        <v>商务</v>
      </c>
      <c r="H278" s="6" t="str">
        <v>已出签</v>
      </c>
      <c r="I278" s="5"/>
      <c r="J278" s="9">
        <v>920</v>
      </c>
      <c r="K278" s="5"/>
      <c r="L278" s="34">
        <v>300</v>
      </c>
      <c r="M278" s="34">
        <v>538</v>
      </c>
      <c r="N278" s="37" t="str">
        <v>加急号380+签证中心服务费158</v>
      </c>
      <c r="P278" s="5">
        <v>458</v>
      </c>
      <c r="R278" s="2">
        <f>M278*1.06</f>
      </c>
      <c r="S278" s="2">
        <f>J278+L278+R278</f>
      </c>
      <c r="T278" s="2">
        <f>J278+(L278+R278)*1.06</f>
      </c>
      <c r="U278" s="2">
        <f>(R278+L278)*0.06</f>
      </c>
      <c r="V278" s="2">
        <f>T278-U278</f>
      </c>
      <c r="W278" s="1">
        <f>J278</f>
      </c>
      <c r="X278" s="2">
        <f>(R278+L278)*1.06</f>
      </c>
      <c r="Y278" s="2">
        <f>P278</f>
      </c>
      <c r="Z278" s="5">
        <v>60</v>
      </c>
      <c r="AA278" s="2">
        <f>(L278+R278)-Y278-Z278</f>
      </c>
      <c r="AB278" s="2">
        <f>AA278/2</f>
      </c>
      <c r="AC278" s="2">
        <f>AA278/2</f>
      </c>
      <c r="AD278" s="2"/>
    </row>
    <row r="279">
      <c r="A279" s="1">
        <v>277</v>
      </c>
      <c r="B279" s="35" t="str">
        <v>李响</v>
      </c>
      <c r="C279" s="73" t="str">
        <v>TV1N1635777661876588544</v>
      </c>
      <c r="D279" s="35" t="str">
        <v>中国</v>
      </c>
      <c r="E279" s="5" t="str">
        <v>北京</v>
      </c>
      <c r="F279" s="5" t="str">
        <v>巴西</v>
      </c>
      <c r="G279" s="6" t="str">
        <v>商务</v>
      </c>
      <c r="H279" s="6" t="str">
        <v>已出签</v>
      </c>
      <c r="I279" s="5"/>
      <c r="J279" s="9">
        <v>920</v>
      </c>
      <c r="K279" s="61"/>
      <c r="L279" s="34">
        <v>300</v>
      </c>
      <c r="M279" s="34">
        <v>555</v>
      </c>
      <c r="N279" s="37" t="str">
        <v>交通17+加急号380+签证中心服务费158</v>
      </c>
      <c r="P279" s="5">
        <v>475</v>
      </c>
      <c r="R279" s="2">
        <f>M279*1.06</f>
      </c>
      <c r="S279" s="2">
        <f>J279+L279+R279</f>
      </c>
      <c r="T279" s="2">
        <f>J279+(L279+R279)*1.06</f>
      </c>
      <c r="U279" s="2">
        <f>(R279+L279)*0.06</f>
      </c>
      <c r="V279" s="2">
        <f>T279-U279</f>
      </c>
      <c r="W279" s="1">
        <f>J279</f>
      </c>
      <c r="X279" s="2">
        <f>(R279+L279)*1.06</f>
      </c>
      <c r="Y279" s="2">
        <f>P279</f>
      </c>
      <c r="Z279" s="5">
        <v>60</v>
      </c>
      <c r="AA279" s="2">
        <f>(L279+R279)-Y279-Z279</f>
      </c>
      <c r="AB279" s="2">
        <f>AA279/2</f>
      </c>
      <c r="AC279" s="2">
        <f>AA279/2</f>
      </c>
      <c r="AD279" s="2"/>
    </row>
    <row customHeight="true" ht="19" r="280">
      <c r="A280" s="1">
        <v>278</v>
      </c>
      <c r="B280" s="35" t="str">
        <v>陆圣婷</v>
      </c>
      <c r="C280" s="73" t="str">
        <v>TV1N1636660369435873280</v>
      </c>
      <c r="D280" s="35" t="str">
        <v>中国</v>
      </c>
      <c r="E280" s="5" t="str">
        <v>北京</v>
      </c>
      <c r="F280" s="5" t="str">
        <v>印尼-落地签</v>
      </c>
      <c r="G280" s="6" t="str">
        <v>商务</v>
      </c>
      <c r="H280" s="6" t="str">
        <v>已出签</v>
      </c>
      <c r="I280" s="4"/>
      <c r="J280" s="5">
        <v>232.87</v>
      </c>
      <c r="K280" s="5"/>
      <c r="L280" s="34">
        <v>100</v>
      </c>
      <c r="M280" s="34">
        <v>0</v>
      </c>
      <c r="N280" s="5"/>
      <c r="R280" s="2">
        <f>M280*1.06</f>
      </c>
      <c r="S280" s="2">
        <f>J280+L280+R280</f>
      </c>
      <c r="T280" s="2">
        <f>J280+(L280+R280)*1.06</f>
      </c>
      <c r="U280" s="2">
        <f>(R280+L280)*0.06</f>
      </c>
      <c r="V280" s="2">
        <f>T280-U280</f>
      </c>
      <c r="W280" s="1">
        <f>J280</f>
      </c>
      <c r="X280" s="2">
        <f>(R280+L280)*1.06</f>
      </c>
      <c r="Y280" s="2">
        <f>P280</f>
      </c>
      <c r="Z280" s="5">
        <v>20</v>
      </c>
      <c r="AA280" s="2">
        <f>(L280+R280)-Y280-Z280</f>
      </c>
      <c r="AB280" s="2">
        <f>AA280/2</f>
      </c>
      <c r="AC280" s="2">
        <f>AA280/2</f>
      </c>
      <c r="AD280" s="2"/>
    </row>
    <row customHeight="true" ht="19" r="281">
      <c r="A281" s="1">
        <v>279</v>
      </c>
      <c r="B281" s="35" t="str">
        <v>董必贵</v>
      </c>
      <c r="C281" s="73" t="str">
        <v>TV1N1636298806350807040</v>
      </c>
      <c r="D281" s="35" t="str">
        <v>中国</v>
      </c>
      <c r="E281" s="5" t="str">
        <v>北京</v>
      </c>
      <c r="F281" s="5" t="str">
        <v>印尼-落地签</v>
      </c>
      <c r="G281" s="6" t="str">
        <v>商务</v>
      </c>
      <c r="H281" s="6" t="str">
        <v>已出签</v>
      </c>
      <c r="I281" s="4"/>
      <c r="J281" s="5">
        <v>237.23</v>
      </c>
      <c r="K281" s="5">
        <v>0</v>
      </c>
      <c r="L281" s="34">
        <v>100</v>
      </c>
      <c r="M281" s="34">
        <v>0</v>
      </c>
      <c r="N281" s="5"/>
      <c r="R281" s="2">
        <f>M281*1.06</f>
      </c>
      <c r="S281" s="2">
        <f>J281+L281+R281</f>
      </c>
      <c r="T281" s="2">
        <f>J281+(L281+R281)*1.06</f>
      </c>
      <c r="U281" s="2">
        <f>(R281+L281)*0.06</f>
      </c>
      <c r="V281" s="2">
        <f>T281-U281</f>
      </c>
      <c r="W281" s="1">
        <f>J281</f>
      </c>
      <c r="X281" s="2">
        <f>(R281+L281)*1.06</f>
      </c>
      <c r="Y281" s="2">
        <f>P281</f>
      </c>
      <c r="Z281" s="5">
        <v>20</v>
      </c>
      <c r="AA281" s="2">
        <f>(L281+R281)-Y281-Z281</f>
      </c>
      <c r="AB281" s="2">
        <f>AA281/2</f>
      </c>
      <c r="AC281" s="2">
        <f>AA281/2</f>
      </c>
      <c r="AD281" s="2"/>
    </row>
    <row r="282">
      <c r="A282" s="1">
        <v>280</v>
      </c>
      <c r="B282" s="35" t="str">
        <v>吴苏阳</v>
      </c>
      <c r="C282" s="73" t="str">
        <v>TV1N1626184077455433728</v>
      </c>
      <c r="D282" s="35" t="str">
        <v>中国</v>
      </c>
      <c r="E282" s="5" t="str">
        <v>北京</v>
      </c>
      <c r="F282" s="5" t="str">
        <v>西班牙</v>
      </c>
      <c r="G282" s="6" t="str">
        <v>商务</v>
      </c>
      <c r="H282" s="6" t="str">
        <v>已出签</v>
      </c>
      <c r="I282" s="5"/>
      <c r="J282" s="34">
        <v>589</v>
      </c>
      <c r="K282" s="5"/>
      <c r="L282" s="34">
        <v>300</v>
      </c>
      <c r="M282" s="34">
        <v>566</v>
      </c>
      <c r="N282" s="37" t="str">
        <v>加急号380+签证中心服务费186</v>
      </c>
      <c r="P282" s="34">
        <v>486</v>
      </c>
      <c r="R282" s="2">
        <f>M282*1.06</f>
      </c>
      <c r="S282" s="2">
        <f>J282+L282+R282</f>
      </c>
      <c r="T282" s="2">
        <f>J282+(L282+R282)*1.06</f>
      </c>
      <c r="U282" s="2">
        <f>(R282+L282)*0.06</f>
      </c>
      <c r="V282" s="2">
        <f>T282-U282</f>
      </c>
      <c r="W282" s="1">
        <f>J282</f>
      </c>
      <c r="X282" s="2">
        <f>(R282+L282)*1.06</f>
      </c>
      <c r="Y282" s="2">
        <f>P282</f>
      </c>
      <c r="Z282" s="5">
        <v>60</v>
      </c>
      <c r="AA282" s="2">
        <f>(L282+R282)-Y282-Z282</f>
      </c>
      <c r="AB282" s="2">
        <f>AA282/2</f>
      </c>
      <c r="AC282" s="2">
        <f>AA282/2</f>
      </c>
      <c r="AD282" s="2"/>
    </row>
    <row r="283">
      <c r="A283" s="1">
        <v>281</v>
      </c>
      <c r="B283" s="35" t="str">
        <v>张鹏飞</v>
      </c>
      <c r="C283" s="73" t="str">
        <v>TV1N1636603502185578496</v>
      </c>
      <c r="D283" s="35" t="str">
        <v>中国</v>
      </c>
      <c r="E283" s="5" t="str">
        <v>北京</v>
      </c>
      <c r="F283" s="5" t="str">
        <v>西班牙</v>
      </c>
      <c r="G283" s="6" t="str">
        <v>商务</v>
      </c>
      <c r="H283" s="6" t="str">
        <v>已出签</v>
      </c>
      <c r="I283" s="5"/>
      <c r="J283" s="34">
        <v>589</v>
      </c>
      <c r="K283" s="5"/>
      <c r="L283" s="34">
        <v>300</v>
      </c>
      <c r="M283" s="34">
        <v>594</v>
      </c>
      <c r="N283" s="37" t="str">
        <v>交通26+加急号380+签证中心服务费188</v>
      </c>
      <c r="P283" s="34">
        <v>514</v>
      </c>
      <c r="R283" s="2">
        <f>M283*1.06</f>
      </c>
      <c r="S283" s="2">
        <f>J283+L283+R283</f>
      </c>
      <c r="T283" s="2">
        <f>J283+(L283+R283)*1.06</f>
      </c>
      <c r="U283" s="2">
        <f>(R283+L283)*0.06</f>
      </c>
      <c r="V283" s="2">
        <f>T283-U283</f>
      </c>
      <c r="W283" s="1">
        <f>J283</f>
      </c>
      <c r="X283" s="2">
        <f>(R283+L283)*1.06</f>
      </c>
      <c r="Y283" s="2">
        <f>P283</f>
      </c>
      <c r="Z283" s="5">
        <v>60</v>
      </c>
      <c r="AA283" s="2">
        <f>(L283+R283)-Y283-Z283</f>
      </c>
      <c r="AB283" s="2">
        <f>AA283/2</f>
      </c>
      <c r="AC283" s="2">
        <f>AA283/2</f>
      </c>
      <c r="AD283" s="2"/>
    </row>
    <row r="284">
      <c r="A284" s="1">
        <v>282</v>
      </c>
      <c r="B284" s="35" t="str">
        <v>翻译</v>
      </c>
      <c r="C284" s="73" t="str" xml:space="preserve">
        <v> TV1N1629035722069929984</v>
      </c>
      <c r="D284" s="35" t="str">
        <v>中国</v>
      </c>
      <c r="E284" s="5" t="str">
        <v>北京</v>
      </c>
      <c r="F284" s="5" t="str">
        <v>翻译</v>
      </c>
      <c r="G284" s="6" t="str">
        <v>商务</v>
      </c>
      <c r="H284" s="6" t="str">
        <v>已送签</v>
      </c>
      <c r="I284" s="5"/>
      <c r="J284" s="34">
        <v>0</v>
      </c>
      <c r="K284" s="5"/>
      <c r="L284" s="34">
        <v>0</v>
      </c>
      <c r="M284" s="78">
        <v>750</v>
      </c>
      <c r="N284" s="5" t="str">
        <v>翻译费</v>
      </c>
      <c r="P284" s="5">
        <v>500</v>
      </c>
      <c r="R284" s="2">
        <f>M284*1.06</f>
      </c>
      <c r="S284" s="2">
        <f>J284+L284+R284</f>
      </c>
      <c r="T284" s="2">
        <f>J284+(L284+R284)*1.06</f>
      </c>
      <c r="U284" s="2">
        <f>(R284+L284)*0.06</f>
      </c>
      <c r="V284" s="2">
        <f>T284-U284</f>
      </c>
      <c r="W284" s="1">
        <f>J284</f>
      </c>
      <c r="X284" s="2">
        <f>(R284+L284)*1.06</f>
      </c>
      <c r="Y284" s="2">
        <f>P284</f>
      </c>
      <c r="Z284" s="5">
        <v>0</v>
      </c>
      <c r="AA284" s="2">
        <f>(L284+R284)-Y284-Z284</f>
      </c>
      <c r="AB284" s="2">
        <f>AA284/2</f>
      </c>
      <c r="AC284" s="2">
        <f>AA284/2</f>
      </c>
      <c r="AD284" s="2"/>
    </row>
    <row r="285">
      <c r="A285" s="1">
        <v>283</v>
      </c>
      <c r="B285" s="35" t="str">
        <v>江鹏（加急）</v>
      </c>
      <c r="C285" s="73" t="str">
        <v>TV1N1637697021151199232</v>
      </c>
      <c r="D285" s="35" t="str">
        <v>中国</v>
      </c>
      <c r="E285" s="5" t="str">
        <v>北京</v>
      </c>
      <c r="F285" s="5" t="str">
        <v>韩国</v>
      </c>
      <c r="G285" s="6" t="str">
        <v>商务</v>
      </c>
      <c r="H285" s="6" t="str">
        <v>已出签</v>
      </c>
      <c r="I285" s="5"/>
      <c r="J285" s="34">
        <v>420</v>
      </c>
      <c r="K285" s="5"/>
      <c r="L285" s="34">
        <v>200</v>
      </c>
      <c r="M285" s="34">
        <v>15</v>
      </c>
      <c r="N285" s="5" t="str">
        <v>快递费</v>
      </c>
      <c r="P285" s="5">
        <v>15</v>
      </c>
      <c r="R285" s="2">
        <f>M285*1.06</f>
      </c>
      <c r="S285" s="2">
        <f>J285+L285+R285</f>
      </c>
      <c r="T285" s="2">
        <f>J285+(L285+R285)*1.06</f>
      </c>
      <c r="U285" s="2">
        <f>(R285+L285)*0.06</f>
      </c>
      <c r="V285" s="2">
        <f>T285-U285</f>
      </c>
      <c r="W285" s="1">
        <f>J285</f>
      </c>
      <c r="X285" s="2">
        <f>(R285+L285)*1.06</f>
      </c>
      <c r="Y285" s="2">
        <f>P285</f>
      </c>
      <c r="Z285" s="5">
        <v>100</v>
      </c>
      <c r="AA285" s="2">
        <f>(L285+R285)-Y285-Z285</f>
      </c>
      <c r="AB285" s="2">
        <f>AA285/2</f>
      </c>
      <c r="AC285" s="2">
        <f>AA285/2</f>
      </c>
      <c r="AD285" s="2"/>
    </row>
    <row r="286">
      <c r="A286" s="1">
        <v>284</v>
      </c>
      <c r="B286" s="35" t="str">
        <v>刘伟（加急）</v>
      </c>
      <c r="C286" s="73" t="str">
        <v>TV1N1635850039021273088</v>
      </c>
      <c r="D286" s="35" t="str">
        <v>中国</v>
      </c>
      <c r="E286" s="5" t="str">
        <v>北京</v>
      </c>
      <c r="F286" s="5" t="str">
        <v>韩国</v>
      </c>
      <c r="G286" s="6" t="str">
        <v>商务</v>
      </c>
      <c r="H286" s="6" t="str">
        <v>已出签</v>
      </c>
      <c r="I286" s="5"/>
      <c r="J286" s="34">
        <v>420</v>
      </c>
      <c r="K286" s="5"/>
      <c r="L286" s="34">
        <v>200</v>
      </c>
      <c r="M286" s="34">
        <v>15</v>
      </c>
      <c r="N286" s="5" t="str">
        <v>快递费</v>
      </c>
      <c r="P286" s="5">
        <v>15</v>
      </c>
      <c r="R286" s="2">
        <f>M286*1.06</f>
      </c>
      <c r="S286" s="2">
        <f>J286+L286+R286</f>
      </c>
      <c r="T286" s="2">
        <f>J286+(L286+R286)*1.06</f>
      </c>
      <c r="U286" s="2">
        <f>(R286+L286)*0.06</f>
      </c>
      <c r="V286" s="2">
        <f>T286-U286</f>
      </c>
      <c r="W286" s="1">
        <f>J286</f>
      </c>
      <c r="X286" s="2">
        <f>(R286+L286)*1.06</f>
      </c>
      <c r="Y286" s="2">
        <f>P286</f>
      </c>
      <c r="Z286" s="5">
        <v>100</v>
      </c>
      <c r="AA286" s="2">
        <f>(L286+R286)-Y286-Z286</f>
      </c>
      <c r="AB286" s="2">
        <f>AA286/2</f>
      </c>
      <c r="AC286" s="2">
        <f>AA286/2</f>
      </c>
      <c r="AD286" s="2"/>
    </row>
    <row r="287">
      <c r="A287" s="1">
        <v>285</v>
      </c>
      <c r="B287" s="35" t="str">
        <v>蔡逸-蔡佳义</v>
      </c>
      <c r="C287" s="73" t="str">
        <v>TV1N1635468894697947136</v>
      </c>
      <c r="D287" s="35" t="str">
        <v>中国</v>
      </c>
      <c r="E287" s="5" t="str">
        <v>北京</v>
      </c>
      <c r="F287" s="5" t="str">
        <v>英国</v>
      </c>
      <c r="G287" s="6" t="str">
        <v>商务</v>
      </c>
      <c r="H287" s="6" t="str">
        <v>已出签</v>
      </c>
      <c r="I287" s="6"/>
      <c r="J287" s="34">
        <v>875</v>
      </c>
      <c r="K287" s="6"/>
      <c r="L287" s="34">
        <v>400</v>
      </c>
      <c r="M287" s="34">
        <v>667</v>
      </c>
      <c r="N287" s="5" t="str">
        <v>北京借护照+邮寄</v>
      </c>
      <c r="P287" s="5">
        <v>667</v>
      </c>
      <c r="R287" s="2">
        <f>M287*1.06</f>
      </c>
      <c r="S287" s="2">
        <f>J287+L287+R287</f>
      </c>
      <c r="T287" s="2">
        <f>J287+(L287+R287)*1.06</f>
      </c>
      <c r="U287" s="2">
        <f>(R287+L287)*0.06</f>
      </c>
      <c r="V287" s="2">
        <f>T287-U287</f>
      </c>
      <c r="W287" s="1">
        <f>J287</f>
      </c>
      <c r="X287" s="2">
        <f>(R287+L287)*1.06</f>
      </c>
      <c r="Y287" s="2">
        <f>P287</f>
      </c>
      <c r="Z287" s="5">
        <v>60</v>
      </c>
      <c r="AA287" s="2">
        <f>(L287+R287)-Y287-Z287</f>
      </c>
      <c r="AB287" s="2">
        <f>AA287/2</f>
      </c>
      <c r="AC287" s="2">
        <f>AA287/2</f>
      </c>
      <c r="AD287" s="2"/>
    </row>
    <row r="288">
      <c r="A288" s="1">
        <v>286</v>
      </c>
      <c r="B288" s="35" t="str">
        <v>冯晶凌</v>
      </c>
      <c r="C288" s="73" t="str">
        <v>TV1N1628730479704608768</v>
      </c>
      <c r="D288" s="35" t="str">
        <v>中国</v>
      </c>
      <c r="E288" s="5" t="str">
        <v>上海</v>
      </c>
      <c r="F288" s="5" t="str">
        <v>英国</v>
      </c>
      <c r="G288" s="6" t="str">
        <v>商务</v>
      </c>
      <c r="H288" s="6" t="str">
        <v>已出签</v>
      </c>
      <c r="I288" s="6"/>
      <c r="J288" s="34">
        <v>875</v>
      </c>
      <c r="K288" s="6"/>
      <c r="L288" s="34">
        <v>400</v>
      </c>
      <c r="M288" s="34">
        <v>92</v>
      </c>
      <c r="N288" s="5" t="str">
        <v>邮寄</v>
      </c>
      <c r="P288" s="5">
        <v>92</v>
      </c>
      <c r="R288" s="2">
        <f>M288*1.06</f>
      </c>
      <c r="S288" s="2">
        <f>J288+L288+R288</f>
      </c>
      <c r="T288" s="2">
        <f>J288+(L288+R288)*1.06</f>
      </c>
      <c r="U288" s="2">
        <f>(R288+L288)*0.06</f>
      </c>
      <c r="V288" s="2">
        <f>T288-U288</f>
      </c>
      <c r="W288" s="1">
        <f>J288</f>
      </c>
      <c r="X288" s="2">
        <f>(R288+L288)*1.06</f>
      </c>
      <c r="Y288" s="2">
        <f>P288</f>
      </c>
      <c r="Z288" s="5">
        <v>60</v>
      </c>
      <c r="AA288" s="2">
        <f>(L288+R288)-Y288-Z288</f>
      </c>
      <c r="AB288" s="2">
        <f>AA288/2</f>
      </c>
      <c r="AC288" s="2">
        <f>AA288/2</f>
      </c>
      <c r="AD288" s="2"/>
    </row>
    <row r="289">
      <c r="A289" s="1">
        <v>287</v>
      </c>
      <c r="B289" s="35" t="str">
        <v>赵伟</v>
      </c>
      <c r="C289" s="73" t="str">
        <v>TV1N1626108758513971200</v>
      </c>
      <c r="D289" s="35" t="str">
        <v>中国</v>
      </c>
      <c r="E289" s="5" t="str">
        <v>北京</v>
      </c>
      <c r="F289" s="5" t="str">
        <v>美国-EVUS</v>
      </c>
      <c r="G289" s="6" t="str">
        <v>商务</v>
      </c>
      <c r="H289" s="6" t="str">
        <v>已出签</v>
      </c>
      <c r="I289" s="5"/>
      <c r="J289" s="34">
        <v>0</v>
      </c>
      <c r="K289" s="5"/>
      <c r="L289" s="34">
        <v>100</v>
      </c>
      <c r="M289" s="34">
        <v>18</v>
      </c>
      <c r="N289" s="5" t="str">
        <v>快递费</v>
      </c>
      <c r="P289" s="5">
        <v>18</v>
      </c>
      <c r="R289" s="2">
        <f>M289*1.06</f>
      </c>
      <c r="S289" s="2">
        <f>J289+L289+R289</f>
      </c>
      <c r="T289" s="2">
        <f>J289+(L289+R289)*1.06</f>
      </c>
      <c r="U289" s="2">
        <f>(R289+L289)*0.06</f>
      </c>
      <c r="V289" s="2">
        <f>T289-U289</f>
      </c>
      <c r="W289" s="1">
        <f>J289</f>
      </c>
      <c r="X289" s="2">
        <f>(R289+L289)*1.06</f>
      </c>
      <c r="Y289" s="2">
        <f>P289</f>
      </c>
      <c r="Z289" s="5">
        <v>20</v>
      </c>
      <c r="AA289" s="2">
        <f>(L289+R289)-Y289-Z289</f>
      </c>
      <c r="AB289" s="2">
        <f>AA289/2</f>
      </c>
      <c r="AC289" s="2">
        <f>AA289/2</f>
      </c>
      <c r="AD289" s="2"/>
    </row>
    <row r="290">
      <c r="A290" s="1">
        <v>288</v>
      </c>
      <c r="B290" s="35" t="str">
        <v>张光予</v>
      </c>
      <c r="C290" s="73" t="str">
        <v>TV1N1615636266582003712</v>
      </c>
      <c r="D290" s="35" t="str">
        <v>中国</v>
      </c>
      <c r="E290" s="5" t="str">
        <v>北京</v>
      </c>
      <c r="F290" s="5" t="str">
        <v>英国</v>
      </c>
      <c r="G290" s="6" t="str">
        <v>商务</v>
      </c>
      <c r="H290" s="6" t="str">
        <v>已出签</v>
      </c>
      <c r="I290" s="6"/>
      <c r="J290" s="34">
        <v>874</v>
      </c>
      <c r="K290" s="6"/>
      <c r="L290" s="34">
        <v>400</v>
      </c>
      <c r="M290" s="34">
        <v>8204</v>
      </c>
      <c r="N290" s="5" t="str">
        <v>北京24小时</v>
      </c>
      <c r="P290" s="5">
        <v>8204</v>
      </c>
      <c r="R290" s="2">
        <f>M290*1.06</f>
      </c>
      <c r="S290" s="2">
        <f>J290+L290+R290</f>
      </c>
      <c r="T290" s="2">
        <f>J290+(L290+R290)*1.06</f>
      </c>
      <c r="U290" s="2">
        <f>(R290+L290)*0.06</f>
      </c>
      <c r="V290" s="2">
        <f>T290-U290</f>
      </c>
      <c r="W290" s="1">
        <f>J290</f>
      </c>
      <c r="X290" s="2">
        <f>(R290+L290)*1.06</f>
      </c>
      <c r="Y290" s="2">
        <f>P290</f>
      </c>
      <c r="Z290" s="5">
        <v>60</v>
      </c>
      <c r="AA290" s="2">
        <f>(L290+R290)-Y290-Z290</f>
      </c>
      <c r="AB290" s="2">
        <f>AA290/2</f>
      </c>
      <c r="AC290" s="2">
        <f>AA290/2</f>
      </c>
      <c r="AD290" s="2"/>
    </row>
    <row r="291">
      <c r="A291" s="1">
        <v>289</v>
      </c>
      <c r="B291" s="35" t="str">
        <v>孙婧瑶</v>
      </c>
      <c r="C291" s="73" t="str">
        <v>TV1N1635842695021518848</v>
      </c>
      <c r="D291" s="35" t="str">
        <v>中国</v>
      </c>
      <c r="E291" s="5" t="str">
        <v>广州</v>
      </c>
      <c r="F291" s="5" t="str">
        <v>英国</v>
      </c>
      <c r="G291" s="6" t="str">
        <v>商务</v>
      </c>
      <c r="H291" s="6" t="str">
        <v>已出签</v>
      </c>
      <c r="I291" s="6"/>
      <c r="J291" s="34">
        <v>875</v>
      </c>
      <c r="K291" s="6"/>
      <c r="L291" s="34">
        <v>400</v>
      </c>
      <c r="M291" s="34">
        <v>92</v>
      </c>
      <c r="N291" s="5" t="str">
        <v>邮寄</v>
      </c>
      <c r="P291" s="5">
        <v>92</v>
      </c>
      <c r="R291" s="2">
        <f>M291*1.06</f>
      </c>
      <c r="S291" s="2">
        <f>J291+L291+R291</f>
      </c>
      <c r="T291" s="2">
        <f>J291+(L291+R291)*1.06</f>
      </c>
      <c r="U291" s="2">
        <f>(R291+L291)*0.06</f>
      </c>
      <c r="V291" s="2">
        <f>T291-U291</f>
      </c>
      <c r="W291" s="1">
        <f>J291</f>
      </c>
      <c r="X291" s="2">
        <f>(R291+L291)*1.06</f>
      </c>
      <c r="Y291" s="2">
        <f>P291</f>
      </c>
      <c r="Z291" s="5">
        <v>60</v>
      </c>
      <c r="AA291" s="2">
        <f>(L291+R291)-Y291-Z291</f>
      </c>
      <c r="AB291" s="2">
        <f>AA291/2</f>
      </c>
      <c r="AC291" s="2">
        <f>AA291/2</f>
      </c>
      <c r="AD291" s="2"/>
    </row>
    <row r="292">
      <c r="A292" s="1">
        <v>290</v>
      </c>
      <c r="B292" s="35" t="str">
        <v>游文皓</v>
      </c>
      <c r="C292" s="73" t="str">
        <v>TV1N1635602408831516672</v>
      </c>
      <c r="D292" s="35" t="str">
        <v>中国</v>
      </c>
      <c r="E292" s="5" t="str">
        <v>深圳</v>
      </c>
      <c r="F292" s="5" t="str">
        <v>英国</v>
      </c>
      <c r="G292" s="6" t="str">
        <v>商务</v>
      </c>
      <c r="H292" s="6" t="str">
        <v>已出签</v>
      </c>
      <c r="I292" s="6"/>
      <c r="J292" s="34">
        <v>875</v>
      </c>
      <c r="K292" s="6"/>
      <c r="L292" s="34">
        <v>400</v>
      </c>
      <c r="M292" s="34">
        <v>92</v>
      </c>
      <c r="N292" s="5" t="str">
        <v>邮寄</v>
      </c>
      <c r="P292" s="5">
        <v>92</v>
      </c>
      <c r="R292" s="2">
        <f>M292*1.06</f>
      </c>
      <c r="S292" s="2">
        <f>J292+L292+R292</f>
      </c>
      <c r="T292" s="2">
        <f>J292+(L292+R292)*1.06</f>
      </c>
      <c r="U292" s="2">
        <f>(R292+L292)*0.06</f>
      </c>
      <c r="V292" s="2">
        <f>T292-U292</f>
      </c>
      <c r="W292" s="1">
        <f>J292</f>
      </c>
      <c r="X292" s="2">
        <f>(R292+L292)*1.06</f>
      </c>
      <c r="Y292" s="2">
        <f>P292</f>
      </c>
      <c r="Z292" s="5">
        <v>60</v>
      </c>
      <c r="AA292" s="2">
        <f>(L292+R292)-Y292-Z292</f>
      </c>
      <c r="AB292" s="2">
        <f>AA292/2</f>
      </c>
      <c r="AC292" s="2">
        <f>AA292/2</f>
      </c>
      <c r="AD292" s="2"/>
    </row>
    <row r="293">
      <c r="A293" s="1">
        <v>291</v>
      </c>
      <c r="B293" s="35" t="str">
        <v>王嫣然</v>
      </c>
      <c r="C293" s="73" t="str">
        <v>TV1N1635494533731729408</v>
      </c>
      <c r="D293" s="35" t="str">
        <v>中国</v>
      </c>
      <c r="E293" s="5" t="str">
        <v>北京</v>
      </c>
      <c r="F293" s="5" t="str">
        <v>英国</v>
      </c>
      <c r="G293" s="6" t="str">
        <v>商务</v>
      </c>
      <c r="H293" s="6" t="str">
        <v>已出签</v>
      </c>
      <c r="I293" s="5"/>
      <c r="J293" s="34">
        <v>875</v>
      </c>
      <c r="K293" s="5"/>
      <c r="L293" s="34">
        <v>400</v>
      </c>
      <c r="M293" s="34">
        <v>667</v>
      </c>
      <c r="N293" s="5" t="str">
        <v>北京借护照+邮寄</v>
      </c>
      <c r="P293" s="5">
        <v>667</v>
      </c>
      <c r="R293" s="2">
        <f>M293*1.06</f>
      </c>
      <c r="S293" s="2">
        <f>J293+L293+R293</f>
      </c>
      <c r="T293" s="2">
        <f>J293+(L293+R293)*1.06</f>
      </c>
      <c r="U293" s="2">
        <f>(R293+L293)*0.06</f>
      </c>
      <c r="V293" s="2">
        <f>T293-U293</f>
      </c>
      <c r="W293" s="1">
        <f>J293</f>
      </c>
      <c r="X293" s="2">
        <f>(R293+L293)*1.06</f>
      </c>
      <c r="Y293" s="2">
        <f>P293</f>
      </c>
      <c r="Z293" s="5">
        <v>60</v>
      </c>
      <c r="AA293" s="2">
        <f>(L293+R293)-Y293-Z293</f>
      </c>
      <c r="AB293" s="2">
        <f>AA293/2</f>
      </c>
      <c r="AC293" s="2">
        <f>AA293/2</f>
      </c>
      <c r="AD293" s="2"/>
    </row>
    <row r="294">
      <c r="A294" s="1">
        <v>292</v>
      </c>
      <c r="B294" s="35" t="str">
        <v>侯志文</v>
      </c>
      <c r="C294" s="73" t="str">
        <v>TV1N1620703419203010560</v>
      </c>
      <c r="D294" s="35" t="str">
        <v>中国</v>
      </c>
      <c r="E294" s="5" t="str">
        <v>北京</v>
      </c>
      <c r="F294" s="5" t="str">
        <v>美国-EVUS</v>
      </c>
      <c r="G294" s="6" t="str">
        <v>商务</v>
      </c>
      <c r="H294" s="6" t="str">
        <v>已出签</v>
      </c>
      <c r="I294" s="5"/>
      <c r="J294" s="34">
        <v>0</v>
      </c>
      <c r="K294" s="5"/>
      <c r="L294" s="34">
        <v>100</v>
      </c>
      <c r="M294" s="34">
        <v>18</v>
      </c>
      <c r="N294" s="5" t="str">
        <v>快递费</v>
      </c>
      <c r="P294" s="5">
        <v>18</v>
      </c>
      <c r="R294" s="2">
        <f>M294*1.06</f>
      </c>
      <c r="S294" s="2">
        <f>J294+L294+R294</f>
      </c>
      <c r="T294" s="2">
        <f>J294+(L294+R294)*1.06</f>
      </c>
      <c r="U294" s="2">
        <f>(R294+L294)*0.06</f>
      </c>
      <c r="V294" s="2">
        <f>T294-U294</f>
      </c>
      <c r="W294" s="1">
        <f>J294</f>
      </c>
      <c r="X294" s="2">
        <f>(R294+L294)*1.06</f>
      </c>
      <c r="Y294" s="2">
        <f>P294</f>
      </c>
      <c r="Z294" s="5">
        <v>20</v>
      </c>
      <c r="AA294" s="2">
        <f>(L294+R294)-Y294-Z294</f>
      </c>
      <c r="AB294" s="2">
        <f>AA294/2</f>
      </c>
      <c r="AC294" s="2">
        <f>AA294/2</f>
      </c>
      <c r="AD294" s="2"/>
    </row>
    <row r="295">
      <c r="A295" s="1">
        <v>293</v>
      </c>
      <c r="B295" s="35" t="str">
        <v>张飞虎</v>
      </c>
      <c r="C295" s="73" t="str">
        <v>TV1N1625810398209097728</v>
      </c>
      <c r="D295" s="35" t="str">
        <v>中国</v>
      </c>
      <c r="E295" s="5" t="str">
        <v>北京</v>
      </c>
      <c r="F295" s="5" t="str">
        <v>美国-EVUS</v>
      </c>
      <c r="G295" s="6" t="str">
        <v>商务</v>
      </c>
      <c r="H295" s="6" t="str">
        <v>已出签</v>
      </c>
      <c r="I295" s="5"/>
      <c r="J295" s="34">
        <v>0</v>
      </c>
      <c r="K295" s="5"/>
      <c r="L295" s="34">
        <v>100</v>
      </c>
      <c r="M295" s="34">
        <v>15</v>
      </c>
      <c r="N295" s="5" t="str">
        <v>快递费</v>
      </c>
      <c r="P295" s="5">
        <v>15</v>
      </c>
      <c r="R295" s="2">
        <f>M295*1.06</f>
      </c>
      <c r="S295" s="2">
        <f>J295+L295+R295</f>
      </c>
      <c r="T295" s="2">
        <f>J295+(L295+R295)*1.06</f>
      </c>
      <c r="U295" s="2">
        <f>(R295+L295)*0.06</f>
      </c>
      <c r="V295" s="2">
        <f>T295-U295</f>
      </c>
      <c r="W295" s="1">
        <f>J295</f>
      </c>
      <c r="X295" s="2">
        <f>(R295+L295)*1.06</f>
      </c>
      <c r="Y295" s="2">
        <f>P295</f>
      </c>
      <c r="Z295" s="5">
        <v>20</v>
      </c>
      <c r="AA295" s="2">
        <f>(L295+R295)-Y295-Z295</f>
      </c>
      <c r="AB295" s="2">
        <f>AA295/2</f>
      </c>
      <c r="AC295" s="2">
        <f>AA295/2</f>
      </c>
      <c r="AD295" s="2"/>
    </row>
    <row r="296">
      <c r="A296" s="1">
        <v>294</v>
      </c>
      <c r="B296" s="35" t="str">
        <v>屠波</v>
      </c>
      <c r="C296" s="73" t="str">
        <v>TV1N1623513319687913472</v>
      </c>
      <c r="D296" s="35" t="str">
        <v>中国</v>
      </c>
      <c r="E296" s="5" t="str">
        <v>北京</v>
      </c>
      <c r="F296" s="5" t="str">
        <v>美国-EVUS</v>
      </c>
      <c r="G296" s="6" t="str">
        <v>商务</v>
      </c>
      <c r="H296" s="6" t="str">
        <v>已出签</v>
      </c>
      <c r="I296" s="5"/>
      <c r="J296" s="34">
        <v>0</v>
      </c>
      <c r="K296" s="5"/>
      <c r="L296" s="34">
        <v>100</v>
      </c>
      <c r="M296" s="34">
        <v>52</v>
      </c>
      <c r="N296" s="5" t="str">
        <v>交通34+快递费18</v>
      </c>
      <c r="P296" s="5">
        <v>52</v>
      </c>
      <c r="R296" s="2">
        <f>M296*1.06</f>
      </c>
      <c r="S296" s="2">
        <f>J296+L296+R296</f>
      </c>
      <c r="T296" s="2">
        <f>J296+(L296+R296)*1.06</f>
      </c>
      <c r="U296" s="2">
        <f>(R296+L296)*0.06</f>
      </c>
      <c r="V296" s="2">
        <f>T296-U296</f>
      </c>
      <c r="W296" s="1">
        <f>J296</f>
      </c>
      <c r="X296" s="2">
        <f>(R296+L296)*1.06</f>
      </c>
      <c r="Y296" s="2">
        <f>P296</f>
      </c>
      <c r="Z296" s="5">
        <v>20</v>
      </c>
      <c r="AA296" s="2">
        <f>(L296+R296)-Y296-Z296</f>
      </c>
      <c r="AB296" s="2">
        <f>AA296/2</f>
      </c>
      <c r="AC296" s="2">
        <f>AA296/2</f>
      </c>
      <c r="AD296" s="2"/>
    </row>
    <row r="297">
      <c r="A297" s="1">
        <v>295</v>
      </c>
      <c r="B297" s="35" t="str">
        <v>朱燕</v>
      </c>
      <c r="C297" s="73" t="str">
        <v>TV1N1616042418163658752</v>
      </c>
      <c r="D297" s="35" t="str">
        <v>中国</v>
      </c>
      <c r="E297" s="5" t="str">
        <v>北京</v>
      </c>
      <c r="F297" s="5" t="str">
        <v>美国-EVUS</v>
      </c>
      <c r="G297" s="6" t="str">
        <v>商务</v>
      </c>
      <c r="H297" s="6" t="str">
        <v>已出签</v>
      </c>
      <c r="I297" s="5"/>
      <c r="J297" s="34">
        <v>0</v>
      </c>
      <c r="K297" s="5"/>
      <c r="L297" s="34">
        <v>100</v>
      </c>
      <c r="M297" s="34">
        <v>18</v>
      </c>
      <c r="N297" s="5" t="str">
        <v>快递费</v>
      </c>
      <c r="P297" s="5">
        <v>18</v>
      </c>
      <c r="R297" s="2">
        <f>M297*1.06</f>
      </c>
      <c r="S297" s="2">
        <f>J297+L297+R297</f>
      </c>
      <c r="T297" s="2">
        <f>J297+(L297+R297)*1.06</f>
      </c>
      <c r="U297" s="2">
        <f>(R297+L297)*0.06</f>
      </c>
      <c r="V297" s="2">
        <f>T297-U297</f>
      </c>
      <c r="W297" s="1">
        <f>J297</f>
      </c>
      <c r="X297" s="2">
        <f>(R297+L297)*1.06</f>
      </c>
      <c r="Y297" s="2">
        <f>P297</f>
      </c>
      <c r="Z297" s="5">
        <v>20</v>
      </c>
      <c r="AA297" s="2">
        <f>(L297+R297)-Y297-Z297</f>
      </c>
      <c r="AB297" s="2">
        <f>AA297/2</f>
      </c>
      <c r="AC297" s="2">
        <f>AA297/2</f>
      </c>
      <c r="AD297" s="2"/>
    </row>
    <row r="298">
      <c r="A298" s="1">
        <v>296</v>
      </c>
      <c r="B298" s="35" t="str">
        <v>郝科</v>
      </c>
      <c r="C298" s="73" t="str">
        <v>TV1N1620687668589154304</v>
      </c>
      <c r="D298" s="35" t="str">
        <v>中国</v>
      </c>
      <c r="E298" s="5" t="str">
        <v>北京</v>
      </c>
      <c r="F298" s="5" t="str">
        <v>美国-EVUS</v>
      </c>
      <c r="G298" s="6" t="str">
        <v>商务</v>
      </c>
      <c r="H298" s="6" t="str">
        <v>已出签</v>
      </c>
      <c r="I298" s="5"/>
      <c r="J298" s="34">
        <v>0</v>
      </c>
      <c r="K298" s="5"/>
      <c r="L298" s="34">
        <v>100</v>
      </c>
      <c r="M298" s="34">
        <v>15</v>
      </c>
      <c r="N298" s="5" t="str">
        <v>快递费</v>
      </c>
      <c r="P298" s="5">
        <v>15</v>
      </c>
      <c r="R298" s="2">
        <f>M298*1.06</f>
      </c>
      <c r="S298" s="2">
        <f>J298+L298+R298</f>
      </c>
      <c r="T298" s="2">
        <f>J298+(L298+R298)*1.06</f>
      </c>
      <c r="U298" s="2">
        <f>(R298+L298)*0.06</f>
      </c>
      <c r="V298" s="2">
        <f>T298-U298</f>
      </c>
      <c r="W298" s="1">
        <f>J298</f>
      </c>
      <c r="X298" s="2">
        <f>(R298+L298)*1.06</f>
      </c>
      <c r="Y298" s="2">
        <f>P298</f>
      </c>
      <c r="Z298" s="5">
        <v>20</v>
      </c>
      <c r="AA298" s="2">
        <f>(L298+R298)-Y298-Z298</f>
      </c>
      <c r="AB298" s="2">
        <f>AA298/2</f>
      </c>
      <c r="AC298" s="2">
        <f>AA298/2</f>
      </c>
      <c r="AD298" s="2"/>
    </row>
    <row r="299">
      <c r="A299" s="1">
        <v>297</v>
      </c>
      <c r="B299" s="35" t="str">
        <v>李冬琳</v>
      </c>
      <c r="C299" s="73" t="str">
        <v>TV1N1620726673397481472</v>
      </c>
      <c r="D299" s="35" t="str">
        <v>中国</v>
      </c>
      <c r="E299" s="5" t="str">
        <v>北京</v>
      </c>
      <c r="F299" s="5" t="str">
        <v>美国-EVUS</v>
      </c>
      <c r="G299" s="6" t="str">
        <v>商务</v>
      </c>
      <c r="H299" s="6" t="str">
        <v>已出签</v>
      </c>
      <c r="I299" s="5"/>
      <c r="J299" s="34">
        <v>0</v>
      </c>
      <c r="K299" s="5"/>
      <c r="L299" s="34">
        <v>100</v>
      </c>
      <c r="M299" s="34">
        <v>15</v>
      </c>
      <c r="N299" s="5" t="str">
        <v>快递费</v>
      </c>
      <c r="P299" s="5">
        <v>15</v>
      </c>
      <c r="R299" s="2">
        <f>M299*1.06</f>
      </c>
      <c r="S299" s="2">
        <f>J299+L299+R299</f>
      </c>
      <c r="T299" s="2">
        <f>J299+(L299+R299)*1.06</f>
      </c>
      <c r="U299" s="2">
        <f>(R299+L299)*0.06</f>
      </c>
      <c r="V299" s="2">
        <f>T299-U299</f>
      </c>
      <c r="W299" s="1">
        <f>J299</f>
      </c>
      <c r="X299" s="2">
        <f>(R299+L299)*1.06</f>
      </c>
      <c r="Y299" s="2">
        <f>P299</f>
      </c>
      <c r="Z299" s="5">
        <v>20</v>
      </c>
      <c r="AA299" s="2">
        <f>(L299+R299)-Y299-Z299</f>
      </c>
      <c r="AB299" s="2">
        <f>AA299/2</f>
      </c>
      <c r="AC299" s="2">
        <f>AA299/2</f>
      </c>
      <c r="AD299" s="2"/>
    </row>
    <row r="300">
      <c r="A300" s="1">
        <v>298</v>
      </c>
      <c r="B300" s="35" t="str">
        <v>郭电杰</v>
      </c>
      <c r="C300" s="73" t="str">
        <v>TV1N1620721683614416896</v>
      </c>
      <c r="D300" s="35" t="str">
        <v>中国</v>
      </c>
      <c r="E300" s="5" t="str">
        <v>北京</v>
      </c>
      <c r="F300" s="5" t="str">
        <v>美国-EVUS</v>
      </c>
      <c r="G300" s="6" t="str">
        <v>商务</v>
      </c>
      <c r="H300" s="6" t="str">
        <v>已出签</v>
      </c>
      <c r="I300" s="5"/>
      <c r="J300" s="34">
        <v>0</v>
      </c>
      <c r="K300" s="5"/>
      <c r="L300" s="34">
        <v>100</v>
      </c>
      <c r="M300" s="34">
        <v>15</v>
      </c>
      <c r="N300" s="5" t="str">
        <v>快递费</v>
      </c>
      <c r="P300" s="5">
        <v>15</v>
      </c>
      <c r="R300" s="2">
        <f>M300*1.06</f>
      </c>
      <c r="S300" s="2">
        <f>J300+L300+R300</f>
      </c>
      <c r="T300" s="2">
        <f>J300+(L300+R300)*1.06</f>
      </c>
      <c r="U300" s="2">
        <f>(R300+L300)*0.06</f>
      </c>
      <c r="V300" s="2">
        <f>T300-U300</f>
      </c>
      <c r="W300" s="1">
        <f>J300</f>
      </c>
      <c r="X300" s="2">
        <f>(R300+L300)*1.06</f>
      </c>
      <c r="Y300" s="2">
        <f>P300</f>
      </c>
      <c r="Z300" s="5">
        <v>20</v>
      </c>
      <c r="AA300" s="2">
        <f>(L300+R300)-Y300-Z300</f>
      </c>
      <c r="AB300" s="2">
        <f>AA300/2</f>
      </c>
      <c r="AC300" s="2">
        <f>AA300/2</f>
      </c>
      <c r="AD300" s="2"/>
    </row>
    <row r="301">
      <c r="A301" s="1">
        <v>299</v>
      </c>
      <c r="B301" s="35" t="str">
        <v>敖鹏飞</v>
      </c>
      <c r="C301" s="73" t="str">
        <v>TV1N1626272682333179904</v>
      </c>
      <c r="D301" s="35" t="str">
        <v>中国</v>
      </c>
      <c r="E301" s="5" t="str">
        <v>北京</v>
      </c>
      <c r="F301" s="5" t="str">
        <v>美国-EVUS</v>
      </c>
      <c r="G301" s="6" t="str">
        <v>商务</v>
      </c>
      <c r="H301" s="6" t="str">
        <v>已出签</v>
      </c>
      <c r="I301" s="5"/>
      <c r="J301" s="34">
        <v>0</v>
      </c>
      <c r="K301" s="5"/>
      <c r="L301" s="34">
        <v>100</v>
      </c>
      <c r="M301" s="34">
        <v>18</v>
      </c>
      <c r="N301" s="5" t="str">
        <v>快递费</v>
      </c>
      <c r="P301" s="5">
        <v>18</v>
      </c>
      <c r="R301" s="2">
        <f>M301*1.06</f>
      </c>
      <c r="S301" s="2">
        <f>J301+L301+R301</f>
      </c>
      <c r="T301" s="2">
        <f>J301+(L301+R301)*1.06</f>
      </c>
      <c r="U301" s="2">
        <f>(R301+L301)*0.06</f>
      </c>
      <c r="V301" s="2">
        <f>T301-U301</f>
      </c>
      <c r="W301" s="1">
        <f>J301</f>
      </c>
      <c r="X301" s="2">
        <f>(R301+L301)*1.06</f>
      </c>
      <c r="Y301" s="2">
        <f>P301</f>
      </c>
      <c r="Z301" s="5">
        <v>20</v>
      </c>
      <c r="AA301" s="2">
        <f>(L301+R301)-Y301-Z301</f>
      </c>
      <c r="AB301" s="2">
        <f>AA301/2</f>
      </c>
      <c r="AC301" s="2">
        <f>AA301/2</f>
      </c>
      <c r="AD301" s="2"/>
    </row>
    <row r="302">
      <c r="A302" s="1">
        <v>300</v>
      </c>
      <c r="B302" s="35" t="str">
        <v>丁晓军</v>
      </c>
      <c r="C302" s="73" t="str">
        <v>TV1N1613507146926362624</v>
      </c>
      <c r="D302" s="35" t="str">
        <v>中国</v>
      </c>
      <c r="E302" s="5" t="str">
        <v>北京</v>
      </c>
      <c r="F302" s="5" t="str">
        <v>美国-EVUS</v>
      </c>
      <c r="G302" s="6" t="str">
        <v>商务</v>
      </c>
      <c r="H302" s="6" t="str">
        <v>已出签</v>
      </c>
      <c r="I302" s="5"/>
      <c r="J302" s="34">
        <v>0</v>
      </c>
      <c r="K302" s="5"/>
      <c r="L302" s="34">
        <v>100</v>
      </c>
      <c r="M302" s="34">
        <v>15</v>
      </c>
      <c r="N302" s="5" t="str">
        <v>快递费</v>
      </c>
      <c r="P302" s="5">
        <v>15</v>
      </c>
      <c r="R302" s="2">
        <f>M302*1.06</f>
      </c>
      <c r="S302" s="2">
        <f>J302+L302+R302</f>
      </c>
      <c r="T302" s="2">
        <f>J302+(L302+R302)*1.06</f>
      </c>
      <c r="U302" s="2">
        <f>(R302+L302)*0.06</f>
      </c>
      <c r="V302" s="2">
        <f>T302-U302</f>
      </c>
      <c r="W302" s="1">
        <f>J302</f>
      </c>
      <c r="X302" s="2">
        <f>(R302+L302)*1.06</f>
      </c>
      <c r="Y302" s="2">
        <f>P302</f>
      </c>
      <c r="Z302" s="5">
        <v>20</v>
      </c>
      <c r="AA302" s="2">
        <f>(L302+R302)-Y302-Z302</f>
      </c>
      <c r="AB302" s="2">
        <f>AA302/2</f>
      </c>
      <c r="AC302" s="2">
        <f>AA302/2</f>
      </c>
      <c r="AD302" s="2"/>
    </row>
    <row r="303">
      <c r="A303" s="1">
        <v>301</v>
      </c>
      <c r="B303" s="35" t="str">
        <v>李洺吉</v>
      </c>
      <c r="C303" s="73" t="str">
        <v>TV1N1624758227769769984</v>
      </c>
      <c r="D303" s="35" t="str">
        <v>中国</v>
      </c>
      <c r="E303" s="5" t="str">
        <v>北京</v>
      </c>
      <c r="F303" s="5" t="str">
        <v>美国-EVUS</v>
      </c>
      <c r="G303" s="6" t="str">
        <v>商务</v>
      </c>
      <c r="H303" s="6" t="str">
        <v>已出签</v>
      </c>
      <c r="I303" s="5"/>
      <c r="J303" s="34">
        <v>0</v>
      </c>
      <c r="K303" s="5"/>
      <c r="L303" s="34">
        <v>100</v>
      </c>
      <c r="M303" s="34">
        <v>15</v>
      </c>
      <c r="N303" s="5" t="str">
        <v>快递费</v>
      </c>
      <c r="P303" s="5">
        <v>15</v>
      </c>
      <c r="R303" s="2">
        <f>M303*1.06</f>
      </c>
      <c r="S303" s="2">
        <f>J303+L303+R303</f>
      </c>
      <c r="T303" s="2">
        <f>J303+(L303+R303)*1.06</f>
      </c>
      <c r="U303" s="2">
        <f>(R303+L303)*0.06</f>
      </c>
      <c r="V303" s="2">
        <f>T303-U303</f>
      </c>
      <c r="W303" s="1">
        <f>J303</f>
      </c>
      <c r="X303" s="2">
        <f>(R303+L303)*1.06</f>
      </c>
      <c r="Y303" s="2">
        <f>P303</f>
      </c>
      <c r="Z303" s="5">
        <v>20</v>
      </c>
      <c r="AA303" s="2">
        <f>(L303+R303)-Y303-Z303</f>
      </c>
      <c r="AB303" s="2">
        <f>AA303/2</f>
      </c>
      <c r="AC303" s="2">
        <f>AA303/2</f>
      </c>
      <c r="AD303" s="2"/>
    </row>
    <row r="304">
      <c r="A304" s="1">
        <v>302</v>
      </c>
      <c r="B304" s="35" t="str">
        <v>田润亚</v>
      </c>
      <c r="C304" s="73" t="str">
        <v>TV1N1614840592374145024</v>
      </c>
      <c r="D304" s="35" t="str">
        <v>中国</v>
      </c>
      <c r="E304" s="5" t="str">
        <v>北京</v>
      </c>
      <c r="F304" s="5" t="str">
        <v>美国-EVUS</v>
      </c>
      <c r="G304" s="6" t="str">
        <v>商务</v>
      </c>
      <c r="H304" s="6" t="str">
        <v>已出签</v>
      </c>
      <c r="I304" s="5"/>
      <c r="J304" s="34">
        <v>0</v>
      </c>
      <c r="K304" s="5"/>
      <c r="L304" s="34">
        <v>100</v>
      </c>
      <c r="M304" s="34">
        <v>18</v>
      </c>
      <c r="N304" s="5" t="str">
        <v>快递费</v>
      </c>
      <c r="P304" s="5">
        <v>18</v>
      </c>
      <c r="R304" s="2">
        <f>M304*1.06</f>
      </c>
      <c r="S304" s="2">
        <f>J304+L304+R304</f>
      </c>
      <c r="T304" s="2">
        <f>J304+(L304+R304)*1.06</f>
      </c>
      <c r="U304" s="2">
        <f>(R304+L304)*0.06</f>
      </c>
      <c r="V304" s="2">
        <f>T304-U304</f>
      </c>
      <c r="W304" s="1">
        <f>J304</f>
      </c>
      <c r="X304" s="2">
        <f>(R304+L304)*1.06</f>
      </c>
      <c r="Y304" s="2">
        <f>P304</f>
      </c>
      <c r="Z304" s="5">
        <v>20</v>
      </c>
      <c r="AA304" s="2">
        <f>(L304+R304)-Y304-Z304</f>
      </c>
      <c r="AB304" s="2">
        <f>AA304/2</f>
      </c>
      <c r="AC304" s="2">
        <f>AA304/2</f>
      </c>
      <c r="AD304" s="2"/>
    </row>
    <row r="305">
      <c r="A305" s="1">
        <v>303</v>
      </c>
      <c r="B305" s="35" t="str">
        <v>张松</v>
      </c>
      <c r="C305" s="73" t="str">
        <v>TV1N1598161553411706880</v>
      </c>
      <c r="D305" s="35" t="str">
        <v>中国</v>
      </c>
      <c r="E305" s="5" t="str">
        <v>北京</v>
      </c>
      <c r="F305" s="5" t="str">
        <v>美国-EVUS</v>
      </c>
      <c r="G305" s="6" t="str">
        <v>商务</v>
      </c>
      <c r="H305" s="6" t="str">
        <v>已出签</v>
      </c>
      <c r="I305" s="5"/>
      <c r="J305" s="34">
        <v>0</v>
      </c>
      <c r="K305" s="5"/>
      <c r="L305" s="34">
        <v>100</v>
      </c>
      <c r="M305" s="34">
        <v>15</v>
      </c>
      <c r="N305" s="5" t="str">
        <v>快递费</v>
      </c>
      <c r="P305" s="5">
        <v>15</v>
      </c>
      <c r="R305" s="2">
        <f>M305*1.06</f>
      </c>
      <c r="S305" s="2">
        <f>J305+L305+R305</f>
      </c>
      <c r="T305" s="2">
        <f>J305+(L305+R305)*1.06</f>
      </c>
      <c r="U305" s="2">
        <f>(R305+L305)*0.06</f>
      </c>
      <c r="V305" s="2">
        <f>T305-U305</f>
      </c>
      <c r="W305" s="1">
        <f>J305</f>
      </c>
      <c r="X305" s="2">
        <f>(R305+L305)*1.06</f>
      </c>
      <c r="Y305" s="2">
        <f>P305</f>
      </c>
      <c r="Z305" s="5">
        <v>20</v>
      </c>
      <c r="AA305" s="2">
        <f>(L305+R305)-Y305-Z305</f>
      </c>
      <c r="AB305" s="2">
        <f>AA305/2</f>
      </c>
      <c r="AC305" s="2">
        <f>AA305/2</f>
      </c>
      <c r="AD305" s="2"/>
    </row>
    <row r="306">
      <c r="A306" s="1">
        <v>304</v>
      </c>
      <c r="B306" s="35" t="str">
        <v>贾建伟</v>
      </c>
      <c r="C306" s="73" t="str">
        <v>TV1N1614970869826195456</v>
      </c>
      <c r="D306" s="35" t="str">
        <v>中国</v>
      </c>
      <c r="E306" s="5" t="str">
        <v>北京</v>
      </c>
      <c r="F306" s="5" t="str">
        <v>美国-EVUS</v>
      </c>
      <c r="G306" s="6" t="str">
        <v>商务</v>
      </c>
      <c r="H306" s="6" t="str">
        <v>已出签</v>
      </c>
      <c r="I306" s="5"/>
      <c r="J306" s="34">
        <v>0</v>
      </c>
      <c r="K306" s="5"/>
      <c r="L306" s="34">
        <v>100</v>
      </c>
      <c r="M306" s="34">
        <v>18</v>
      </c>
      <c r="N306" s="5" t="str">
        <v>快递费</v>
      </c>
      <c r="P306" s="5">
        <v>18</v>
      </c>
      <c r="R306" s="2">
        <f>M306*1.06</f>
      </c>
      <c r="S306" s="2">
        <f>J306+L306+R306</f>
      </c>
      <c r="T306" s="2">
        <f>J306+(L306+R306)*1.06</f>
      </c>
      <c r="U306" s="2">
        <f>(R306+L306)*0.06</f>
      </c>
      <c r="V306" s="2">
        <f>T306-U306</f>
      </c>
      <c r="W306" s="1">
        <f>J306</f>
      </c>
      <c r="X306" s="2">
        <f>(R306+L306)*1.06</f>
      </c>
      <c r="Y306" s="2">
        <f>P306</f>
      </c>
      <c r="Z306" s="5">
        <v>20</v>
      </c>
      <c r="AA306" s="2">
        <f>(L306+R306)-Y306-Z306</f>
      </c>
      <c r="AB306" s="2">
        <f>AA306/2</f>
      </c>
      <c r="AC306" s="2">
        <f>AA306/2</f>
      </c>
      <c r="AD306" s="2"/>
    </row>
    <row r="307">
      <c r="A307" s="1">
        <v>305</v>
      </c>
      <c r="B307" s="35" t="str">
        <v>王金辨</v>
      </c>
      <c r="C307" s="73" t="str">
        <v>TV1N1619900545309147136</v>
      </c>
      <c r="D307" s="35" t="str">
        <v>中国</v>
      </c>
      <c r="E307" s="5" t="str">
        <v>北京</v>
      </c>
      <c r="F307" s="5" t="str">
        <v>美国-EVUS</v>
      </c>
      <c r="G307" s="6" t="str">
        <v>商务</v>
      </c>
      <c r="H307" s="6" t="str">
        <v>已出签</v>
      </c>
      <c r="I307" s="5"/>
      <c r="J307" s="34">
        <v>0</v>
      </c>
      <c r="K307" s="5"/>
      <c r="L307" s="34">
        <v>100</v>
      </c>
      <c r="M307" s="34">
        <v>18</v>
      </c>
      <c r="N307" s="5" t="str">
        <v>快递费</v>
      </c>
      <c r="P307" s="5">
        <v>18</v>
      </c>
      <c r="R307" s="2">
        <f>M307*1.06</f>
      </c>
      <c r="S307" s="2">
        <f>J307+L307+R307</f>
      </c>
      <c r="T307" s="2">
        <f>J307+(L307+R307)*1.06</f>
      </c>
      <c r="U307" s="2">
        <f>(R307+L307)*0.06</f>
      </c>
      <c r="V307" s="2">
        <f>T307-U307</f>
      </c>
      <c r="W307" s="1">
        <f>J307</f>
      </c>
      <c r="X307" s="2">
        <f>(R307+L307)*1.06</f>
      </c>
      <c r="Y307" s="2">
        <f>P307</f>
      </c>
      <c r="Z307" s="5">
        <v>20</v>
      </c>
      <c r="AA307" s="2">
        <f>(L307+R307)-Y307-Z307</f>
      </c>
      <c r="AB307" s="2">
        <f>AA307/2</f>
      </c>
      <c r="AC307" s="2">
        <f>AA307/2</f>
      </c>
      <c r="AD307" s="2"/>
    </row>
    <row r="308">
      <c r="A308" s="1">
        <v>306</v>
      </c>
      <c r="B308" s="35" t="str">
        <v>张意政</v>
      </c>
      <c r="C308" s="73" t="str">
        <v>TV1N1612280422519459840</v>
      </c>
      <c r="D308" s="35" t="str">
        <v>中国</v>
      </c>
      <c r="E308" s="5" t="str">
        <v>北京</v>
      </c>
      <c r="F308" s="5" t="str">
        <v>美国-EVUS</v>
      </c>
      <c r="G308" s="6" t="str">
        <v>商务</v>
      </c>
      <c r="H308" s="6" t="str">
        <v>已出签</v>
      </c>
      <c r="I308" s="5"/>
      <c r="J308" s="34">
        <v>0</v>
      </c>
      <c r="K308" s="5"/>
      <c r="L308" s="34">
        <v>100</v>
      </c>
      <c r="M308" s="34">
        <v>15</v>
      </c>
      <c r="N308" s="5" t="str">
        <v>快递费</v>
      </c>
      <c r="P308" s="5">
        <v>15</v>
      </c>
      <c r="R308" s="2">
        <f>M308*1.06</f>
      </c>
      <c r="S308" s="2">
        <f>J308+L308+R308</f>
      </c>
      <c r="T308" s="2">
        <f>J308+(L308+R308)*1.06</f>
      </c>
      <c r="U308" s="2">
        <f>(R308+L308)*0.06</f>
      </c>
      <c r="V308" s="2">
        <f>T308-U308</f>
      </c>
      <c r="W308" s="1">
        <f>J308</f>
      </c>
      <c r="X308" s="2">
        <f>(R308+L308)*1.06</f>
      </c>
      <c r="Y308" s="2">
        <f>P308</f>
      </c>
      <c r="Z308" s="5">
        <v>20</v>
      </c>
      <c r="AA308" s="2">
        <f>(L308+R308)-Y308-Z308</f>
      </c>
      <c r="AB308" s="2">
        <f>AA308/2</f>
      </c>
      <c r="AC308" s="2">
        <f>AA308/2</f>
      </c>
      <c r="AD308" s="2"/>
    </row>
    <row r="309">
      <c r="A309" s="1">
        <v>307</v>
      </c>
      <c r="B309" s="35" t="str">
        <v>张胜利</v>
      </c>
      <c r="C309" s="73" t="str">
        <v>TV1N1615274734018920448</v>
      </c>
      <c r="D309" s="35" t="str">
        <v>中国</v>
      </c>
      <c r="E309" s="5" t="str">
        <v>北京</v>
      </c>
      <c r="F309" s="5" t="str">
        <v>美国-EVUS</v>
      </c>
      <c r="G309" s="6" t="str">
        <v>商务</v>
      </c>
      <c r="H309" s="6" t="str">
        <v>已出签</v>
      </c>
      <c r="I309" s="5"/>
      <c r="J309" s="34">
        <v>0</v>
      </c>
      <c r="K309" s="5"/>
      <c r="L309" s="34">
        <v>100</v>
      </c>
      <c r="M309" s="34">
        <v>44</v>
      </c>
      <c r="N309" s="5" t="str">
        <v>交通29+快递费15</v>
      </c>
      <c r="P309" s="5">
        <v>44</v>
      </c>
      <c r="R309" s="2">
        <f>M309*1.06</f>
      </c>
      <c r="S309" s="2">
        <f>J309+L309+R309</f>
      </c>
      <c r="T309" s="2">
        <f>J309+(L309+R309)*1.06</f>
      </c>
      <c r="U309" s="2">
        <f>(R309+L309)*0.06</f>
      </c>
      <c r="V309" s="2">
        <f>T309-U309</f>
      </c>
      <c r="W309" s="1">
        <f>J309</f>
      </c>
      <c r="X309" s="2">
        <f>(R309+L309)*1.06</f>
      </c>
      <c r="Y309" s="2">
        <f>P309</f>
      </c>
      <c r="Z309" s="5">
        <v>20</v>
      </c>
      <c r="AA309" s="2">
        <f>(L309+R309)-Y309-Z309</f>
      </c>
      <c r="AB309" s="2">
        <f>AA309/2</f>
      </c>
      <c r="AC309" s="2">
        <f>AA309/2</f>
      </c>
      <c r="AD309" s="2"/>
    </row>
    <row r="310">
      <c r="A310" s="1">
        <v>308</v>
      </c>
      <c r="B310" s="35" t="str">
        <v>徐欣悦</v>
      </c>
      <c r="C310" s="73" t="str">
        <v>TV1N1610904449437937664</v>
      </c>
      <c r="D310" s="35" t="str">
        <v>中国</v>
      </c>
      <c r="E310" s="5" t="str">
        <v>北京</v>
      </c>
      <c r="F310" s="5" t="str">
        <v>美国-EVUS</v>
      </c>
      <c r="G310" s="6" t="str">
        <v>商务</v>
      </c>
      <c r="H310" s="6" t="str">
        <v>已出签</v>
      </c>
      <c r="I310" s="5"/>
      <c r="J310" s="34">
        <v>0</v>
      </c>
      <c r="K310" s="5"/>
      <c r="L310" s="34">
        <v>100</v>
      </c>
      <c r="M310" s="34">
        <v>15</v>
      </c>
      <c r="N310" s="5" t="str">
        <v>快递费</v>
      </c>
      <c r="P310" s="5">
        <v>15</v>
      </c>
      <c r="R310" s="2">
        <f>M310*1.06</f>
      </c>
      <c r="S310" s="2">
        <f>J310+L310+R310</f>
      </c>
      <c r="T310" s="2">
        <f>J310+(L310+R310)*1.06</f>
      </c>
      <c r="U310" s="2">
        <f>(R310+L310)*0.06</f>
      </c>
      <c r="V310" s="2">
        <f>T310-U310</f>
      </c>
      <c r="W310" s="1">
        <f>J310</f>
      </c>
      <c r="X310" s="2">
        <f>(R310+L310)*1.06</f>
      </c>
      <c r="Y310" s="2">
        <f>P310</f>
      </c>
      <c r="Z310" s="5">
        <v>20</v>
      </c>
      <c r="AA310" s="2">
        <f>(L310+R310)-Y310-Z310</f>
      </c>
      <c r="AB310" s="2">
        <f>AA310/2</f>
      </c>
      <c r="AC310" s="2">
        <f>AA310/2</f>
      </c>
      <c r="AD310" s="2"/>
    </row>
    <row r="311">
      <c r="A311" s="1">
        <v>309</v>
      </c>
      <c r="B311" s="35" t="str">
        <v>石佳</v>
      </c>
      <c r="C311" s="73" t="str">
        <v>TV1N1623591904624857088</v>
      </c>
      <c r="D311" s="35" t="str">
        <v>中国</v>
      </c>
      <c r="E311" s="5" t="str">
        <v>北京</v>
      </c>
      <c r="F311" s="5" t="str">
        <v>美国-EVUS</v>
      </c>
      <c r="G311" s="6" t="str">
        <v>商务</v>
      </c>
      <c r="H311" s="6" t="str">
        <v>已出签</v>
      </c>
      <c r="I311" s="5"/>
      <c r="J311" s="34">
        <v>0</v>
      </c>
      <c r="K311" s="5"/>
      <c r="L311" s="34">
        <v>100</v>
      </c>
      <c r="M311" s="34">
        <v>15</v>
      </c>
      <c r="N311" s="5" t="str">
        <v>快递费</v>
      </c>
      <c r="P311" s="5">
        <v>15</v>
      </c>
      <c r="R311" s="2">
        <f>M311*1.06</f>
      </c>
      <c r="S311" s="2">
        <f>J311+L311+R311</f>
      </c>
      <c r="T311" s="2">
        <f>J311+(L311+R311)*1.06</f>
      </c>
      <c r="U311" s="2">
        <f>(R311+L311)*0.06</f>
      </c>
      <c r="V311" s="2">
        <f>T311-U311</f>
      </c>
      <c r="W311" s="1">
        <f>J311</f>
      </c>
      <c r="X311" s="2">
        <f>(R311+L311)*1.06</f>
      </c>
      <c r="Y311" s="2">
        <f>P311</f>
      </c>
      <c r="Z311" s="5">
        <v>20</v>
      </c>
      <c r="AA311" s="2">
        <f>(L311+R311)-Y311-Z311</f>
      </c>
      <c r="AB311" s="2">
        <f>AA311/2</f>
      </c>
      <c r="AC311" s="2">
        <f>AA311/2</f>
      </c>
      <c r="AD311" s="2"/>
    </row>
    <row r="312">
      <c r="A312" s="1">
        <v>310</v>
      </c>
      <c r="B312" s="35" t="str">
        <v>杨雨露</v>
      </c>
      <c r="C312" s="73" t="str">
        <v>TV1N1620368550149242880</v>
      </c>
      <c r="D312" s="35" t="str">
        <v>中国</v>
      </c>
      <c r="E312" s="5" t="str">
        <v>北京</v>
      </c>
      <c r="F312" s="5" t="str">
        <v>美国-EVUS</v>
      </c>
      <c r="G312" s="6" t="str">
        <v>商务</v>
      </c>
      <c r="H312" s="6" t="str">
        <v>已出签</v>
      </c>
      <c r="I312" s="5"/>
      <c r="J312" s="34">
        <v>0</v>
      </c>
      <c r="K312" s="5"/>
      <c r="L312" s="34">
        <v>100</v>
      </c>
      <c r="M312" s="34">
        <v>18</v>
      </c>
      <c r="N312" s="5" t="str">
        <v>快递费</v>
      </c>
      <c r="P312" s="5">
        <v>18</v>
      </c>
      <c r="R312" s="2">
        <f>M312*1.06</f>
      </c>
      <c r="S312" s="2">
        <f>J312+L312+R312</f>
      </c>
      <c r="T312" s="2">
        <f>J312+(L312+R312)*1.06</f>
      </c>
      <c r="U312" s="2">
        <f>(R312+L312)*0.06</f>
      </c>
      <c r="V312" s="2">
        <f>T312-U312</f>
      </c>
      <c r="W312" s="1">
        <f>J312</f>
      </c>
      <c r="X312" s="2">
        <f>(R312+L312)*1.06</f>
      </c>
      <c r="Y312" s="2">
        <f>P312</f>
      </c>
      <c r="Z312" s="5">
        <v>20</v>
      </c>
      <c r="AA312" s="2">
        <f>(L312+R312)-Y312-Z312</f>
      </c>
      <c r="AB312" s="2">
        <f>AA312/2</f>
      </c>
      <c r="AC312" s="2">
        <f>AA312/2</f>
      </c>
      <c r="AD312" s="2"/>
    </row>
    <row r="313">
      <c r="A313" s="1">
        <v>311</v>
      </c>
      <c r="B313" s="35" t="str">
        <v>邓雷</v>
      </c>
      <c r="C313" s="73" t="str">
        <v>TV1N1621465742582829056</v>
      </c>
      <c r="D313" s="35" t="str">
        <v>中国</v>
      </c>
      <c r="E313" s="5" t="str">
        <v>北京</v>
      </c>
      <c r="F313" s="5" t="str">
        <v>美国-EVUS</v>
      </c>
      <c r="G313" s="6" t="str">
        <v>商务</v>
      </c>
      <c r="H313" s="6" t="str">
        <v>已出签</v>
      </c>
      <c r="I313" s="5"/>
      <c r="J313" s="34">
        <v>0</v>
      </c>
      <c r="K313" s="5"/>
      <c r="L313" s="34">
        <v>100</v>
      </c>
      <c r="M313" s="34">
        <v>18</v>
      </c>
      <c r="N313" s="5" t="str">
        <v>快递费</v>
      </c>
      <c r="P313" s="5">
        <v>18</v>
      </c>
      <c r="R313" s="2">
        <f>M313*1.06</f>
      </c>
      <c r="S313" s="2">
        <f>J313+L313+R313</f>
      </c>
      <c r="T313" s="2">
        <f>J313+(L313+R313)*1.06</f>
      </c>
      <c r="U313" s="2">
        <f>(R313+L313)*0.06</f>
      </c>
      <c r="V313" s="2">
        <f>T313-U313</f>
      </c>
      <c r="W313" s="1">
        <f>J313</f>
      </c>
      <c r="X313" s="2">
        <f>(R313+L313)*1.06</f>
      </c>
      <c r="Y313" s="2">
        <f>P313</f>
      </c>
      <c r="Z313" s="5">
        <v>20</v>
      </c>
      <c r="AA313" s="2">
        <f>(L313+R313)-Y313-Z313</f>
      </c>
      <c r="AB313" s="2">
        <f>AA313/2</f>
      </c>
      <c r="AC313" s="2">
        <f>AA313/2</f>
      </c>
      <c r="AD313" s="2"/>
    </row>
    <row r="314">
      <c r="A314" s="1">
        <v>312</v>
      </c>
      <c r="B314" s="35" t="str">
        <v>王振宇</v>
      </c>
      <c r="C314" s="73" t="str">
        <v>TV1N1623576193244311552</v>
      </c>
      <c r="D314" s="35" t="str">
        <v>中国</v>
      </c>
      <c r="E314" s="5" t="str">
        <v>北京</v>
      </c>
      <c r="F314" s="5" t="str">
        <v>美国-EVUS</v>
      </c>
      <c r="G314" s="6" t="str">
        <v>商务</v>
      </c>
      <c r="H314" s="6" t="str">
        <v>已出签</v>
      </c>
      <c r="I314" s="5"/>
      <c r="J314" s="34">
        <v>0</v>
      </c>
      <c r="K314" s="5"/>
      <c r="L314" s="34">
        <v>100</v>
      </c>
      <c r="M314" s="34">
        <v>15</v>
      </c>
      <c r="N314" s="5" t="str">
        <v>快递费</v>
      </c>
      <c r="P314" s="5">
        <v>15</v>
      </c>
      <c r="R314" s="2">
        <f>M314*1.06</f>
      </c>
      <c r="S314" s="2">
        <f>J314+L314+R314</f>
      </c>
      <c r="T314" s="2">
        <f>J314+(L314+R314)*1.06</f>
      </c>
      <c r="U314" s="2">
        <f>(R314+L314)*0.06</f>
      </c>
      <c r="V314" s="2">
        <f>T314-U314</f>
      </c>
      <c r="W314" s="1">
        <f>J314</f>
      </c>
      <c r="X314" s="2">
        <f>(R314+L314)*1.06</f>
      </c>
      <c r="Y314" s="2">
        <f>P314</f>
      </c>
      <c r="Z314" s="5">
        <v>20</v>
      </c>
      <c r="AA314" s="2">
        <f>(L314+R314)-Y314-Z314</f>
      </c>
      <c r="AB314" s="2">
        <f>AA314/2</f>
      </c>
      <c r="AC314" s="2">
        <f>AA314/2</f>
      </c>
      <c r="AD314" s="2"/>
    </row>
    <row r="315">
      <c r="A315" s="1">
        <v>313</v>
      </c>
      <c r="B315" s="35" t="str">
        <v>李佳烁</v>
      </c>
      <c r="C315" s="73" t="str">
        <v>TV1N1623576193244311552</v>
      </c>
      <c r="D315" s="35" t="str">
        <v>中国</v>
      </c>
      <c r="E315" s="5" t="str">
        <v>北京</v>
      </c>
      <c r="F315" s="5" t="str">
        <v>美国-EVUS</v>
      </c>
      <c r="G315" s="6" t="str">
        <v>商务</v>
      </c>
      <c r="H315" s="6" t="str">
        <v>已出签</v>
      </c>
      <c r="I315" s="5"/>
      <c r="J315" s="34">
        <v>0</v>
      </c>
      <c r="K315" s="5"/>
      <c r="L315" s="34">
        <v>100</v>
      </c>
      <c r="M315" s="34">
        <v>15</v>
      </c>
      <c r="N315" s="5" t="str">
        <v>快递费</v>
      </c>
      <c r="P315" s="5">
        <v>15</v>
      </c>
      <c r="R315" s="2">
        <f>M315*1.06</f>
      </c>
      <c r="S315" s="2">
        <f>J315+L315+R315</f>
      </c>
      <c r="T315" s="2">
        <f>J315+(L315+R315)*1.06</f>
      </c>
      <c r="U315" s="2">
        <f>(R315+L315)*0.06</f>
      </c>
      <c r="V315" s="2">
        <f>T315-U315</f>
      </c>
      <c r="W315" s="1">
        <f>J315</f>
      </c>
      <c r="X315" s="2">
        <f>(R315+L315)*1.06</f>
      </c>
      <c r="Y315" s="2">
        <f>P315</f>
      </c>
      <c r="Z315" s="5">
        <v>20</v>
      </c>
      <c r="AA315" s="2">
        <f>(L315+R315)-Y315-Z315</f>
      </c>
      <c r="AB315" s="2">
        <f>AA315/2</f>
      </c>
      <c r="AC315" s="2">
        <f>AA315/2</f>
      </c>
      <c r="AD315" s="2"/>
    </row>
    <row r="316">
      <c r="A316" s="1">
        <v>314</v>
      </c>
      <c r="B316" s="35" t="str">
        <v>杜勇</v>
      </c>
      <c r="C316" s="73" t="str">
        <v>TV1N1619632684334358528</v>
      </c>
      <c r="D316" s="35" t="str">
        <v>中国</v>
      </c>
      <c r="E316" s="5" t="str">
        <v>北京</v>
      </c>
      <c r="F316" s="5" t="str">
        <v>美国-EVUS</v>
      </c>
      <c r="G316" s="6" t="str">
        <v>商务</v>
      </c>
      <c r="H316" s="6" t="str">
        <v>已出签</v>
      </c>
      <c r="I316" s="5"/>
      <c r="J316" s="34">
        <v>0</v>
      </c>
      <c r="K316" s="5"/>
      <c r="L316" s="34">
        <v>100</v>
      </c>
      <c r="M316" s="34">
        <v>15</v>
      </c>
      <c r="N316" s="5" t="str">
        <v>快递费</v>
      </c>
      <c r="P316" s="5">
        <v>15</v>
      </c>
      <c r="R316" s="2">
        <f>M316*1.06</f>
      </c>
      <c r="S316" s="2">
        <f>J316+L316+R316</f>
      </c>
      <c r="T316" s="2">
        <f>J316+(L316+R316)*1.06</f>
      </c>
      <c r="U316" s="2">
        <f>(R316+L316)*0.06</f>
      </c>
      <c r="V316" s="2">
        <f>T316-U316</f>
      </c>
      <c r="W316" s="1">
        <f>J316</f>
      </c>
      <c r="X316" s="2">
        <f>(R316+L316)*1.06</f>
      </c>
      <c r="Y316" s="2">
        <f>P316</f>
      </c>
      <c r="Z316" s="5">
        <v>20</v>
      </c>
      <c r="AA316" s="2">
        <f>(L316+R316)-Y316-Z316</f>
      </c>
      <c r="AB316" s="2">
        <f>AA316/2</f>
      </c>
      <c r="AC316" s="2">
        <f>AA316/2</f>
      </c>
      <c r="AD316" s="2"/>
    </row>
    <row r="317">
      <c r="A317" s="1">
        <v>315</v>
      </c>
      <c r="B317" s="35" t="str">
        <v>韩瑛玮</v>
      </c>
      <c r="C317" s="73" t="str">
        <v>TV1N1610207051312959488</v>
      </c>
      <c r="D317" s="35" t="str">
        <v>中国</v>
      </c>
      <c r="E317" s="5" t="str">
        <v>北京</v>
      </c>
      <c r="F317" s="5" t="str">
        <v>美国</v>
      </c>
      <c r="G317" s="6" t="str">
        <v>商务</v>
      </c>
      <c r="H317" s="6" t="str">
        <v>已出签</v>
      </c>
      <c r="I317" s="5"/>
      <c r="J317" s="34">
        <v>0</v>
      </c>
      <c r="K317" s="5"/>
      <c r="L317" s="34">
        <v>0</v>
      </c>
      <c r="M317" s="34">
        <v>18</v>
      </c>
      <c r="N317" s="5" t="str">
        <v>快递费</v>
      </c>
      <c r="P317" s="34">
        <v>18</v>
      </c>
      <c r="R317" s="2">
        <f>M317*1.06</f>
      </c>
      <c r="S317" s="2">
        <f>J317+L317+R317</f>
      </c>
      <c r="T317" s="2">
        <f>J317+(L317+R317)*1.06</f>
      </c>
      <c r="U317" s="2">
        <f>(R317+L317)*0.06</f>
      </c>
      <c r="V317" s="2">
        <f>T317-U317</f>
      </c>
      <c r="W317" s="1">
        <f>J317</f>
      </c>
      <c r="X317" s="2">
        <f>(R317+L317)*1.06</f>
      </c>
      <c r="Y317" s="2">
        <f>P317</f>
      </c>
      <c r="Z317" s="5">
        <v>0</v>
      </c>
      <c r="AA317" s="2">
        <f>(L317+R317)-Y317-Z317</f>
      </c>
      <c r="AB317" s="2">
        <f>AA317/2</f>
      </c>
      <c r="AC317" s="2">
        <f>AA317/2</f>
      </c>
      <c r="AD317" s="2"/>
    </row>
    <row r="318">
      <c r="A318" s="1">
        <v>316</v>
      </c>
      <c r="B318" s="35" t="str">
        <v>湛杨梦晓</v>
      </c>
      <c r="C318" s="73" t="str">
        <v>TV1N1613011461734936576</v>
      </c>
      <c r="D318" s="35" t="str">
        <v>中国</v>
      </c>
      <c r="E318" s="5" t="str">
        <v>北京</v>
      </c>
      <c r="F318" s="5" t="str">
        <v>美国</v>
      </c>
      <c r="G318" s="6" t="str">
        <v>商务</v>
      </c>
      <c r="H318" s="6" t="str">
        <v>已出签</v>
      </c>
      <c r="I318" s="5"/>
      <c r="J318" s="34">
        <v>0</v>
      </c>
      <c r="K318" s="5"/>
      <c r="L318" s="34">
        <v>0</v>
      </c>
      <c r="M318" s="34">
        <v>18</v>
      </c>
      <c r="N318" s="5" t="str">
        <v>快递费</v>
      </c>
      <c r="P318" s="34">
        <v>18</v>
      </c>
      <c r="R318" s="2">
        <f>M318*1.06</f>
      </c>
      <c r="S318" s="2">
        <f>J318+L318+R318</f>
      </c>
      <c r="T318" s="2">
        <f>J318+(L318+R318)*1.06</f>
      </c>
      <c r="U318" s="2">
        <f>(R318+L318)*0.06</f>
      </c>
      <c r="V318" s="2">
        <f>T318-U318</f>
      </c>
      <c r="W318" s="1">
        <f>J318</f>
      </c>
      <c r="X318" s="2">
        <f>(R318+L318)*1.06</f>
      </c>
      <c r="Y318" s="2">
        <f>P318</f>
      </c>
      <c r="Z318" s="5">
        <v>0</v>
      </c>
      <c r="AA318" s="2">
        <f>(L318+R318)-Y318-Z318</f>
      </c>
      <c r="AB318" s="2">
        <f>AA318/2</f>
      </c>
      <c r="AC318" s="2">
        <f>AA318/2</f>
      </c>
      <c r="AD318" s="2"/>
    </row>
    <row r="319">
      <c r="A319" s="1">
        <v>317</v>
      </c>
      <c r="B319" s="35" t="str">
        <v>孙炜程</v>
      </c>
      <c r="C319" s="73" t="str">
        <v>TV1N1627598572333830144</v>
      </c>
      <c r="D319" s="35" t="str">
        <v>中国</v>
      </c>
      <c r="E319" s="5" t="str">
        <v>北京</v>
      </c>
      <c r="F319" s="5" t="str">
        <v>美国</v>
      </c>
      <c r="G319" s="6" t="str">
        <v>商务</v>
      </c>
      <c r="H319" s="6" t="str">
        <v>已出签</v>
      </c>
      <c r="I319" s="5"/>
      <c r="J319" s="34">
        <v>0</v>
      </c>
      <c r="K319" s="5"/>
      <c r="L319" s="34">
        <v>0</v>
      </c>
      <c r="M319" s="34">
        <v>18</v>
      </c>
      <c r="N319" s="5" t="str">
        <v>快递费</v>
      </c>
      <c r="P319" s="34">
        <v>18</v>
      </c>
      <c r="R319" s="2">
        <f>M319*1.06</f>
      </c>
      <c r="S319" s="2">
        <f>J319+L319+R319</f>
      </c>
      <c r="T319" s="2">
        <f>J319+(L319+R319)*1.06</f>
      </c>
      <c r="U319" s="2">
        <f>(R319+L319)*0.06</f>
      </c>
      <c r="V319" s="2">
        <f>T319-U319</f>
      </c>
      <c r="W319" s="1">
        <f>J319</f>
      </c>
      <c r="X319" s="2">
        <f>(R319+L319)*1.06</f>
      </c>
      <c r="Y319" s="2">
        <f>P319</f>
      </c>
      <c r="Z319" s="5">
        <v>0</v>
      </c>
      <c r="AA319" s="2">
        <f>(L319+R319)-Y319-Z319</f>
      </c>
      <c r="AB319" s="2">
        <f>AA319/2</f>
      </c>
      <c r="AC319" s="2">
        <f>AA319/2</f>
      </c>
      <c r="AD319" s="2"/>
    </row>
    <row r="320">
      <c r="A320" s="1">
        <v>318</v>
      </c>
      <c r="B320" s="35" t="str">
        <v>付强</v>
      </c>
      <c r="C320" s="73" t="str">
        <v>TV1N1610183285337812992</v>
      </c>
      <c r="D320" s="35" t="str">
        <v>中国</v>
      </c>
      <c r="E320" s="5" t="str">
        <v>北京</v>
      </c>
      <c r="F320" s="5" t="str">
        <v>美国</v>
      </c>
      <c r="G320" s="6" t="str">
        <v>商务</v>
      </c>
      <c r="H320" s="6" t="str">
        <v>已出签</v>
      </c>
      <c r="I320" s="5"/>
      <c r="J320" s="34">
        <v>0</v>
      </c>
      <c r="K320" s="5"/>
      <c r="L320" s="34">
        <v>0</v>
      </c>
      <c r="M320" s="34">
        <v>18</v>
      </c>
      <c r="N320" s="5" t="str">
        <v>快递费</v>
      </c>
      <c r="P320" s="34">
        <v>18</v>
      </c>
      <c r="R320" s="2">
        <f>M320*1.06</f>
      </c>
      <c r="S320" s="2">
        <f>J320+L320+R320</f>
      </c>
      <c r="T320" s="2">
        <f>J320+(L320+R320)*1.06</f>
      </c>
      <c r="U320" s="2">
        <f>(R320+L320)*0.06</f>
      </c>
      <c r="V320" s="2">
        <f>T320-U320</f>
      </c>
      <c r="W320" s="1">
        <f>J320</f>
      </c>
      <c r="X320" s="2">
        <f>(R320+L320)*1.06</f>
      </c>
      <c r="Y320" s="2">
        <f>P320</f>
      </c>
      <c r="Z320" s="5">
        <v>0</v>
      </c>
      <c r="AA320" s="2">
        <f>(L320+R320)-Y320-Z320</f>
      </c>
      <c r="AB320" s="2">
        <f>AA320/2</f>
      </c>
      <c r="AC320" s="2">
        <f>AA320/2</f>
      </c>
      <c r="AD320" s="2"/>
    </row>
    <row r="321">
      <c r="A321" s="1">
        <v>319</v>
      </c>
      <c r="B321" s="35" t="str">
        <v>胡阳芷</v>
      </c>
      <c r="C321" s="73" t="str">
        <v>TV1N1608378520245178368</v>
      </c>
      <c r="D321" s="35" t="str">
        <v>中国</v>
      </c>
      <c r="E321" s="5" t="str">
        <v>北京</v>
      </c>
      <c r="F321" s="5" t="str">
        <v>美国</v>
      </c>
      <c r="G321" s="6" t="str">
        <v>商务</v>
      </c>
      <c r="H321" s="6" t="str">
        <v>已出签</v>
      </c>
      <c r="I321" s="5"/>
      <c r="J321" s="34">
        <v>0</v>
      </c>
      <c r="K321" s="5"/>
      <c r="L321" s="34">
        <v>0</v>
      </c>
      <c r="M321" s="34">
        <v>18</v>
      </c>
      <c r="N321" s="5" t="str">
        <v>快递费</v>
      </c>
      <c r="P321" s="34">
        <v>18</v>
      </c>
      <c r="R321" s="2">
        <f>M321*1.06</f>
      </c>
      <c r="S321" s="2">
        <f>J321+L321+R321</f>
      </c>
      <c r="T321" s="2">
        <f>J321+(L321+R321)*1.06</f>
      </c>
      <c r="U321" s="2">
        <f>(R321+L321)*0.06</f>
      </c>
      <c r="V321" s="2">
        <f>T321-U321</f>
      </c>
      <c r="W321" s="1">
        <f>J321</f>
      </c>
      <c r="X321" s="2">
        <f>(R321+L321)*1.06</f>
      </c>
      <c r="Y321" s="2">
        <f>P321</f>
      </c>
      <c r="Z321" s="5">
        <v>0</v>
      </c>
      <c r="AA321" s="2">
        <f>(L321+R321)-Y321-Z321</f>
      </c>
      <c r="AB321" s="2">
        <f>AA321/2</f>
      </c>
      <c r="AC321" s="2">
        <f>AA321/2</f>
      </c>
      <c r="AD321" s="2"/>
    </row>
    <row r="322">
      <c r="A322" s="1">
        <v>320</v>
      </c>
      <c r="B322" s="35" t="str">
        <v>刘念</v>
      </c>
      <c r="C322" s="73" t="str">
        <v>TV1N1611245152101740544</v>
      </c>
      <c r="D322" s="35" t="str">
        <v>中国</v>
      </c>
      <c r="E322" s="5" t="str">
        <v>北京</v>
      </c>
      <c r="F322" s="5" t="str">
        <v>美国</v>
      </c>
      <c r="G322" s="6" t="str">
        <v>商务</v>
      </c>
      <c r="H322" s="6" t="str">
        <v>已出签</v>
      </c>
      <c r="I322" s="5"/>
      <c r="J322" s="34">
        <v>0</v>
      </c>
      <c r="K322" s="5"/>
      <c r="L322" s="34">
        <v>0</v>
      </c>
      <c r="M322" s="34">
        <v>18</v>
      </c>
      <c r="N322" s="5" t="str">
        <v>快递费</v>
      </c>
      <c r="P322" s="34">
        <v>18</v>
      </c>
      <c r="R322" s="2">
        <f>M322*1.06</f>
      </c>
      <c r="S322" s="2">
        <f>J322+L322+R322</f>
      </c>
      <c r="T322" s="2">
        <f>J322+(L322+R322)*1.06</f>
      </c>
      <c r="U322" s="2">
        <f>(R322+L322)*0.06</f>
      </c>
      <c r="V322" s="2">
        <f>T322-U322</f>
      </c>
      <c r="W322" s="1">
        <f>J322</f>
      </c>
      <c r="X322" s="2">
        <f>(R322+L322)*1.06</f>
      </c>
      <c r="Y322" s="2">
        <f>P322</f>
      </c>
      <c r="Z322" s="5">
        <v>0</v>
      </c>
      <c r="AA322" s="2">
        <f>(L322+R322)-Y322-Z322</f>
      </c>
      <c r="AB322" s="2">
        <f>AA322/2</f>
      </c>
      <c r="AC322" s="2">
        <f>AA322/2</f>
      </c>
      <c r="AD322" s="2"/>
    </row>
    <row r="323">
      <c r="A323" s="1">
        <v>321</v>
      </c>
      <c r="B323" s="35" t="str">
        <v>刘昆鹏</v>
      </c>
      <c r="C323" s="73" t="str">
        <v>TV1N1610168958610374656</v>
      </c>
      <c r="D323" s="35" t="str">
        <v>中国</v>
      </c>
      <c r="E323" s="5" t="str">
        <v>北京</v>
      </c>
      <c r="F323" s="5" t="str">
        <v>美国</v>
      </c>
      <c r="G323" s="6" t="str">
        <v>商务</v>
      </c>
      <c r="H323" s="6" t="str">
        <v>已出签</v>
      </c>
      <c r="I323" s="5"/>
      <c r="J323" s="34">
        <v>0</v>
      </c>
      <c r="K323" s="5"/>
      <c r="L323" s="34">
        <v>0</v>
      </c>
      <c r="M323" s="34">
        <v>18</v>
      </c>
      <c r="N323" s="5" t="str">
        <v>快递费</v>
      </c>
      <c r="P323" s="34">
        <v>18</v>
      </c>
      <c r="R323" s="2">
        <f>M323*1.06</f>
      </c>
      <c r="S323" s="2">
        <f>J323+L323+R323</f>
      </c>
      <c r="T323" s="2">
        <f>J323+(L323+R323)*1.06</f>
      </c>
      <c r="U323" s="2">
        <f>(R323+L323)*0.06</f>
      </c>
      <c r="V323" s="2">
        <f>T323-U323</f>
      </c>
      <c r="W323" s="1">
        <f>J323</f>
      </c>
      <c r="X323" s="2">
        <f>(R323+L323)*1.06</f>
      </c>
      <c r="Y323" s="2">
        <f>P323</f>
      </c>
      <c r="Z323" s="5">
        <v>0</v>
      </c>
      <c r="AA323" s="2">
        <f>(L323+R323)-Y323-Z323</f>
      </c>
      <c r="AB323" s="2">
        <f>AA323/2</f>
      </c>
      <c r="AC323" s="2">
        <f>AA323/2</f>
      </c>
      <c r="AD323" s="2"/>
    </row>
    <row r="324">
      <c r="A324" s="1">
        <v>322</v>
      </c>
      <c r="B324" s="35" t="str">
        <v>严施畅</v>
      </c>
      <c r="C324" s="73" t="str">
        <v>TV1N1613829589784178688</v>
      </c>
      <c r="D324" s="35" t="str">
        <v>中国</v>
      </c>
      <c r="E324" s="5" t="str">
        <v>北京</v>
      </c>
      <c r="F324" s="5" t="str">
        <v>美国</v>
      </c>
      <c r="G324" s="6" t="str">
        <v>商务</v>
      </c>
      <c r="H324" s="6" t="str">
        <v>已出签</v>
      </c>
      <c r="I324" s="5"/>
      <c r="J324" s="34">
        <v>0</v>
      </c>
      <c r="K324" s="5"/>
      <c r="L324" s="34">
        <v>0</v>
      </c>
      <c r="M324" s="34">
        <v>1300</v>
      </c>
      <c r="N324" s="5" t="str">
        <v>加急费</v>
      </c>
      <c r="P324" s="5">
        <v>900</v>
      </c>
      <c r="R324" s="2">
        <f>M324*1.06</f>
      </c>
      <c r="S324" s="2">
        <f>J324+L324+R324</f>
      </c>
      <c r="T324" s="2">
        <f>J324+(L324+R324)*1.06</f>
      </c>
      <c r="U324" s="2">
        <f>(R324+L324)*0.06</f>
      </c>
      <c r="V324" s="2">
        <f>T324-U324</f>
      </c>
      <c r="W324" s="1">
        <f>J324</f>
      </c>
      <c r="X324" s="2">
        <f>(R324+L324)*1.06</f>
      </c>
      <c r="Y324" s="2">
        <f>P324</f>
      </c>
      <c r="Z324" s="5">
        <v>0</v>
      </c>
      <c r="AA324" s="2">
        <f>(L324+R324)-Y324-Z324</f>
      </c>
      <c r="AB324" s="2">
        <f>AA324/2</f>
      </c>
      <c r="AC324" s="2">
        <f>AA324/2</f>
      </c>
      <c r="AD324" s="2"/>
    </row>
    <row r="325">
      <c r="A325" s="1">
        <v>323</v>
      </c>
      <c r="B325" s="35" t="str">
        <v>柯奇铭</v>
      </c>
      <c r="C325" s="73" t="str">
        <v>TV1N1547127572847734784</v>
      </c>
      <c r="D325" s="35" t="str">
        <v>中国</v>
      </c>
      <c r="E325" s="5" t="str">
        <v>北京</v>
      </c>
      <c r="F325" s="5" t="str">
        <v>西班牙</v>
      </c>
      <c r="G325" s="6" t="str">
        <v>商务</v>
      </c>
      <c r="H325" s="6" t="str">
        <v>已出签</v>
      </c>
      <c r="I325" s="5"/>
      <c r="J325" s="34">
        <v>0</v>
      </c>
      <c r="K325" s="5"/>
      <c r="L325" s="34">
        <v>0</v>
      </c>
      <c r="M325" s="34">
        <v>17.5</v>
      </c>
      <c r="N325" s="5" t="str">
        <v>西班牙出签闪送费用</v>
      </c>
      <c r="P325" s="34">
        <v>17.5</v>
      </c>
      <c r="R325" s="2">
        <f>M325*1.06</f>
      </c>
      <c r="S325" s="2">
        <f>J325+L325+R325</f>
      </c>
      <c r="T325" s="2">
        <f>J325+(L325+R325)*1.06</f>
      </c>
      <c r="U325" s="2">
        <f>(R325+L325)*0.06</f>
      </c>
      <c r="V325" s="2">
        <f>T325-U325</f>
      </c>
      <c r="W325" s="1">
        <f>J325</f>
      </c>
      <c r="X325" s="2">
        <f>(R325+L325)*1.06</f>
      </c>
      <c r="Y325" s="2">
        <f>P325</f>
      </c>
      <c r="Z325" s="5">
        <v>0</v>
      </c>
      <c r="AA325" s="2">
        <f>(L325+R325)-Y325-Z325</f>
      </c>
      <c r="AB325" s="2">
        <f>AA325/2</f>
      </c>
      <c r="AC325" s="2">
        <f>AA325/2</f>
      </c>
      <c r="AD325" s="2"/>
    </row>
    <row r="326">
      <c r="A326" s="1">
        <v>324</v>
      </c>
      <c r="B326" s="35" t="str">
        <v>帅瑞恒</v>
      </c>
      <c r="C326" s="73" t="str">
        <v>TV1N1621461364933222400</v>
      </c>
      <c r="D326" s="35" t="str">
        <v>中国</v>
      </c>
      <c r="E326" s="5" t="str">
        <v>北京</v>
      </c>
      <c r="F326" s="5" t="str">
        <v>西班牙</v>
      </c>
      <c r="G326" s="6" t="str">
        <v>商务</v>
      </c>
      <c r="H326" s="6" t="str">
        <v>已出签</v>
      </c>
      <c r="I326" s="5"/>
      <c r="J326" s="34">
        <v>0</v>
      </c>
      <c r="K326" s="5"/>
      <c r="L326" s="34">
        <v>0</v>
      </c>
      <c r="M326" s="34">
        <v>22</v>
      </c>
      <c r="N326" s="5" t="str">
        <v>在职闪送</v>
      </c>
      <c r="P326" s="34">
        <v>22</v>
      </c>
      <c r="R326" s="2">
        <f>M326*1.06</f>
      </c>
      <c r="S326" s="2">
        <f>J326+L326+R326</f>
      </c>
      <c r="T326" s="2">
        <f>J326+(L326+R326)*1.06</f>
      </c>
      <c r="U326" s="2">
        <f>(R326+L326)*0.06</f>
      </c>
      <c r="V326" s="2">
        <f>T326-U326</f>
      </c>
      <c r="W326" s="1">
        <f>J326</f>
      </c>
      <c r="X326" s="2">
        <f>(R326+L326)*1.06</f>
      </c>
      <c r="Y326" s="2">
        <f>P326</f>
      </c>
      <c r="Z326" s="5">
        <v>0</v>
      </c>
      <c r="AA326" s="2">
        <f>(L326+R326)-Y326-Z326</f>
      </c>
      <c r="AB326" s="2">
        <f>AA326/2</f>
      </c>
      <c r="AC326" s="2">
        <f>AA326/2</f>
      </c>
      <c r="AD326" s="2"/>
    </row>
    <row r="327">
      <c r="A327" s="1">
        <v>325</v>
      </c>
      <c r="B327" s="35" t="str">
        <v>焦彦晨</v>
      </c>
      <c r="C327" s="73" t="str">
        <v>TV1N1612327724718260224</v>
      </c>
      <c r="D327" s="35" t="str">
        <v>中国</v>
      </c>
      <c r="E327" s="5" t="str">
        <v>北京</v>
      </c>
      <c r="F327" s="5" t="str">
        <v>西班牙</v>
      </c>
      <c r="G327" s="6" t="str">
        <v>商务</v>
      </c>
      <c r="H327" s="6" t="str">
        <v>已出签</v>
      </c>
      <c r="I327" s="5"/>
      <c r="J327" s="34">
        <v>0</v>
      </c>
      <c r="K327" s="5"/>
      <c r="L327" s="34">
        <v>0</v>
      </c>
      <c r="M327" s="34">
        <v>35.5</v>
      </c>
      <c r="N327" s="5" t="str">
        <v>身份证，户口本闪送</v>
      </c>
      <c r="P327" s="34">
        <v>35.5</v>
      </c>
      <c r="R327" s="2">
        <f>M327*1.06</f>
      </c>
      <c r="S327" s="2">
        <f>J327+L327+R327</f>
      </c>
      <c r="T327" s="2">
        <f>J327+(L327+R327)*1.06</f>
      </c>
      <c r="U327" s="2">
        <f>(R327+L327)*0.06</f>
      </c>
      <c r="V327" s="2">
        <f>T327-U327</f>
      </c>
      <c r="W327" s="1">
        <f>J327</f>
      </c>
      <c r="X327" s="2">
        <f>(R327+L327)*1.06</f>
      </c>
      <c r="Y327" s="2">
        <f>P327</f>
      </c>
      <c r="Z327" s="5">
        <v>0</v>
      </c>
      <c r="AA327" s="2">
        <f>(L327+R327)-Y327-Z327</f>
      </c>
      <c r="AB327" s="2">
        <f>AA327/2</f>
      </c>
      <c r="AC327" s="2">
        <f>AA327/2</f>
      </c>
      <c r="AD327" s="2"/>
    </row>
    <row r="328">
      <c r="A328" s="1">
        <v>326</v>
      </c>
      <c r="B328" s="35" t="str">
        <v>黄晓晨</v>
      </c>
      <c r="C328" s="73" t="str">
        <v>TV1N1623253254255063040</v>
      </c>
      <c r="D328" s="35" t="str">
        <v>中国</v>
      </c>
      <c r="E328" s="5" t="str">
        <v>北京</v>
      </c>
      <c r="F328" s="5" t="str">
        <v>西班牙</v>
      </c>
      <c r="G328" s="6" t="str">
        <v>商务</v>
      </c>
      <c r="H328" s="6" t="str">
        <v>已出签</v>
      </c>
      <c r="I328" s="5"/>
      <c r="J328" s="34">
        <v>0</v>
      </c>
      <c r="K328" s="5"/>
      <c r="L328" s="34">
        <v>0</v>
      </c>
      <c r="M328" s="34">
        <v>20.5</v>
      </c>
      <c r="N328" s="5" t="str">
        <v>黄晓晨户口本原件闪送</v>
      </c>
      <c r="P328" s="34">
        <v>20.5</v>
      </c>
      <c r="R328" s="2">
        <f>M328*1.06</f>
      </c>
      <c r="S328" s="2">
        <f>J328+L328+R328</f>
      </c>
      <c r="T328" s="2">
        <f>J328+(L328+R328)*1.06</f>
      </c>
      <c r="U328" s="2">
        <f>(R328+L328)*0.06</f>
      </c>
      <c r="V328" s="2">
        <f>T328-U328</f>
      </c>
      <c r="W328" s="1">
        <f>J328</f>
      </c>
      <c r="X328" s="2">
        <f>(R328+L328)*1.06</f>
      </c>
      <c r="Y328" s="2">
        <f>P328</f>
      </c>
      <c r="Z328" s="5">
        <v>0</v>
      </c>
      <c r="AA328" s="2">
        <f>(L328+R328)-Y328-Z328</f>
      </c>
      <c r="AB328" s="2">
        <f>AA328/2</f>
      </c>
      <c r="AC328" s="2">
        <f>AA328/2</f>
      </c>
      <c r="AD328" s="2"/>
    </row>
    <row r="329">
      <c r="A329" s="1">
        <v>327</v>
      </c>
      <c r="B329" s="35" t="str">
        <v>宋娟</v>
      </c>
      <c r="C329" s="73" t="str">
        <v>TV1N1621493735430684672</v>
      </c>
      <c r="D329" s="35" t="str">
        <v>中国</v>
      </c>
      <c r="E329" s="5" t="str">
        <v>北京</v>
      </c>
      <c r="F329" s="5" t="str">
        <v>法国</v>
      </c>
      <c r="G329" s="6" t="str">
        <v>商务</v>
      </c>
      <c r="H329" s="6" t="str">
        <v>已出签</v>
      </c>
      <c r="I329" s="5"/>
      <c r="J329" s="34">
        <v>0</v>
      </c>
      <c r="K329" s="5"/>
      <c r="L329" s="34">
        <v>0</v>
      </c>
      <c r="M329" s="34">
        <v>35.5</v>
      </c>
      <c r="N329" s="5" t="str">
        <v>护照原件快递</v>
      </c>
      <c r="P329" s="5">
        <v>35.5</v>
      </c>
      <c r="R329" s="2">
        <f>M329*1.06</f>
      </c>
      <c r="S329" s="2">
        <f>J329+L329+R329</f>
      </c>
      <c r="T329" s="2">
        <f>J329+(L329+R329)*1.06</f>
      </c>
      <c r="U329" s="2">
        <f>(R329+L329)*0.06</f>
      </c>
      <c r="V329" s="2">
        <f>T329-U329</f>
      </c>
      <c r="W329" s="1">
        <f>J329</f>
      </c>
      <c r="X329" s="2">
        <f>(R329+L329)*1.06</f>
      </c>
      <c r="Y329" s="2">
        <f>P329</f>
      </c>
      <c r="Z329" s="5">
        <v>0</v>
      </c>
      <c r="AA329" s="2">
        <f>(L329+R329)-Y329-Z329</f>
      </c>
      <c r="AB329" s="2">
        <f>AA329/2</f>
      </c>
      <c r="AC329" s="2">
        <f>AA329/2</f>
      </c>
      <c r="AD329" s="2"/>
    </row>
    <row r="330">
      <c r="A330" s="1">
        <v>328</v>
      </c>
      <c r="B330" s="35" t="str">
        <v>李小莹</v>
      </c>
      <c r="C330" s="73" t="str">
        <v>TV1N1622508164335140864</v>
      </c>
      <c r="D330" s="35" t="str">
        <v>中国</v>
      </c>
      <c r="E330" s="5" t="str">
        <v>北京</v>
      </c>
      <c r="F330" s="5" t="str">
        <v>法国</v>
      </c>
      <c r="G330" s="6" t="str">
        <v>商务</v>
      </c>
      <c r="H330" s="6" t="str">
        <v>已出签</v>
      </c>
      <c r="I330" s="5"/>
      <c r="J330" s="34">
        <v>0</v>
      </c>
      <c r="K330" s="5"/>
      <c r="L330" s="34">
        <v>0</v>
      </c>
      <c r="M330" s="34">
        <v>35.5</v>
      </c>
      <c r="N330" s="5" t="str">
        <v>护照原件快递</v>
      </c>
      <c r="P330" s="5">
        <v>35.5</v>
      </c>
      <c r="R330" s="2">
        <f>M330*1.06</f>
      </c>
      <c r="S330" s="2">
        <f>J330+L330+R330</f>
      </c>
      <c r="T330" s="2">
        <f>J330+(L330+R330)*1.06</f>
      </c>
      <c r="U330" s="2">
        <f>(R330+L330)*0.06</f>
      </c>
      <c r="V330" s="2">
        <f>T330-U330</f>
      </c>
      <c r="W330" s="1">
        <f>J330</f>
      </c>
      <c r="X330" s="2">
        <f>(R330+L330)*1.06</f>
      </c>
      <c r="Y330" s="2">
        <f>P330</f>
      </c>
      <c r="Z330" s="5">
        <v>0</v>
      </c>
      <c r="AA330" s="2">
        <f>(L330+R330)-Y330-Z330</f>
      </c>
      <c r="AB330" s="2">
        <f>AA330/2</f>
      </c>
      <c r="AC330" s="2">
        <f>AA330/2</f>
      </c>
      <c r="AD330" s="2"/>
    </row>
    <row r="331">
      <c r="A331" s="1">
        <v>329</v>
      </c>
      <c r="B331" s="35" t="str">
        <v>苟文斌</v>
      </c>
      <c r="C331" s="73" t="str">
        <v>TV1N1630102978614943744</v>
      </c>
      <c r="D331" s="35" t="str">
        <v>中国</v>
      </c>
      <c r="E331" s="5" t="str">
        <v>北京</v>
      </c>
      <c r="F331" s="5" t="str">
        <v>法国</v>
      </c>
      <c r="G331" s="6" t="str">
        <v>商务</v>
      </c>
      <c r="H331" s="6" t="str">
        <v>已出签</v>
      </c>
      <c r="I331" s="5"/>
      <c r="J331" s="34">
        <v>0</v>
      </c>
      <c r="K331" s="5"/>
      <c r="L331" s="34">
        <v>0</v>
      </c>
      <c r="M331" s="34">
        <v>19</v>
      </c>
      <c r="N331" s="5" t="str">
        <v>护照原件快递</v>
      </c>
      <c r="P331" s="5">
        <v>19</v>
      </c>
      <c r="R331" s="2">
        <f>M331*1.06</f>
      </c>
      <c r="S331" s="2">
        <f>J331+L331+R331</f>
      </c>
      <c r="T331" s="2">
        <f>J331+(L331+R331)*1.06</f>
      </c>
      <c r="U331" s="2">
        <f>(R331+L331)*0.06</f>
      </c>
      <c r="V331" s="2">
        <f>T331-U331</f>
      </c>
      <c r="W331" s="1">
        <f>J331</f>
      </c>
      <c r="X331" s="2">
        <f>(R331+L331)*1.06</f>
      </c>
      <c r="Y331" s="2">
        <f>P331</f>
      </c>
      <c r="Z331" s="5">
        <v>0</v>
      </c>
      <c r="AA331" s="2">
        <f>(L331+R331)-Y331-Z331</f>
      </c>
      <c r="AB331" s="2">
        <f>AA331/2</f>
      </c>
      <c r="AC331" s="2">
        <f>AA331/2</f>
      </c>
      <c r="AD331" s="2"/>
    </row>
    <row r="332">
      <c r="A332" s="1">
        <v>330</v>
      </c>
      <c r="B332" s="35" t="str">
        <v>崔莞依</v>
      </c>
      <c r="C332" s="73" t="str">
        <v>TV1N1643731751059673088</v>
      </c>
      <c r="D332" s="35" t="str">
        <v>中国</v>
      </c>
      <c r="E332" s="5" t="str">
        <v>北京</v>
      </c>
      <c r="F332" s="5" t="str">
        <v>法国</v>
      </c>
      <c r="G332" s="6" t="str">
        <v>商务</v>
      </c>
      <c r="H332" s="6" t="str">
        <v>已出签</v>
      </c>
      <c r="I332" s="5"/>
      <c r="J332" s="34">
        <v>0</v>
      </c>
      <c r="K332" s="5"/>
      <c r="L332" s="34">
        <v>0</v>
      </c>
      <c r="M332" s="34">
        <v>18</v>
      </c>
      <c r="N332" s="5" t="str">
        <v>资料快递</v>
      </c>
      <c r="P332" s="5">
        <v>18</v>
      </c>
      <c r="R332" s="2">
        <f>M332*1.06</f>
      </c>
      <c r="S332" s="2">
        <f>J332+L332+R332</f>
      </c>
      <c r="T332" s="2">
        <f>J332+(L332+R332)*1.06</f>
      </c>
      <c r="U332" s="2">
        <f>(R332+L332)*0.06</f>
      </c>
      <c r="V332" s="2">
        <f>T332-U332</f>
      </c>
      <c r="W332" s="1">
        <f>J332</f>
      </c>
      <c r="X332" s="2">
        <f>(R332+L332)*1.06</f>
      </c>
      <c r="Y332" s="2">
        <f>P332</f>
      </c>
      <c r="Z332" s="5">
        <v>0</v>
      </c>
      <c r="AA332" s="2">
        <f>(L332+R332)-Y332-Z332</f>
      </c>
      <c r="AB332" s="2">
        <f>AA332/2</f>
      </c>
      <c r="AC332" s="2">
        <f>AA332/2</f>
      </c>
      <c r="AD332" s="2"/>
    </row>
    <row r="333">
      <c r="A333" s="1">
        <v>331</v>
      </c>
      <c r="B333" s="35" t="str">
        <v>常同宇</v>
      </c>
      <c r="C333" s="73" t="str">
        <v>TV1N1637653772848025600</v>
      </c>
      <c r="D333" s="35" t="str">
        <v>中国</v>
      </c>
      <c r="E333" s="5" t="str">
        <v>北京</v>
      </c>
      <c r="F333" s="5" t="str">
        <v>西班牙</v>
      </c>
      <c r="G333" s="6" t="str">
        <v>商务</v>
      </c>
      <c r="H333" s="6" t="str">
        <v>已出签</v>
      </c>
      <c r="I333" s="5"/>
      <c r="J333" s="34">
        <v>589</v>
      </c>
      <c r="K333" s="5"/>
      <c r="L333" s="34">
        <v>300</v>
      </c>
      <c r="M333" s="34">
        <v>595</v>
      </c>
      <c r="N333" s="37" t="str">
        <v>交通30+照片15+加急号380+签证中心服务费170</v>
      </c>
      <c r="P333" s="34">
        <v>510</v>
      </c>
      <c r="R333" s="2">
        <f>M333*1.06</f>
      </c>
      <c r="S333" s="2">
        <f>J333+L333+R333</f>
      </c>
      <c r="T333" s="2">
        <f>J333+(L333+R333)*1.06</f>
      </c>
      <c r="U333" s="2">
        <f>(R333+L333)*0.06</f>
      </c>
      <c r="V333" s="2">
        <f>T333-U333</f>
      </c>
      <c r="W333" s="1">
        <f>J333</f>
      </c>
      <c r="X333" s="2">
        <f>(R333+L333)*1.06</f>
      </c>
      <c r="Y333" s="2">
        <f>P333</f>
      </c>
      <c r="Z333" s="5">
        <v>0</v>
      </c>
      <c r="AA333" s="2">
        <f>(L333+R333)-Y333-Z333</f>
      </c>
      <c r="AB333" s="2">
        <f>AA333/2</f>
      </c>
      <c r="AC333" s="2">
        <f>AA333/2</f>
      </c>
      <c r="AD333" s="2"/>
    </row>
    <row r="334">
      <c r="A334" s="1">
        <v>332</v>
      </c>
      <c r="B334" s="35" t="str">
        <v>苏怡瑞</v>
      </c>
      <c r="C334" s="73" t="str">
        <v>TV1N1623545926039560192</v>
      </c>
      <c r="D334" s="35" t="str">
        <v>中国</v>
      </c>
      <c r="E334" s="5" t="str">
        <v>北京</v>
      </c>
      <c r="F334" s="5" t="str">
        <v>巴西</v>
      </c>
      <c r="G334" s="6" t="str">
        <v>商务</v>
      </c>
      <c r="H334" s="6" t="str">
        <v>已出签</v>
      </c>
      <c r="I334" s="5"/>
      <c r="J334" s="9">
        <v>0</v>
      </c>
      <c r="K334" s="5"/>
      <c r="L334" s="34">
        <v>0</v>
      </c>
      <c r="M334" s="34">
        <v>15</v>
      </c>
      <c r="N334" s="37" t="str">
        <v>照片15</v>
      </c>
      <c r="P334" s="5">
        <v>10</v>
      </c>
      <c r="R334" s="2">
        <f>M334*1.06</f>
      </c>
      <c r="S334" s="2">
        <f>J334+L334+R334</f>
      </c>
      <c r="T334" s="2">
        <f>J334+(L334+R334)*1.06</f>
      </c>
      <c r="U334" s="2">
        <f>(R334+L334)*0.06</f>
      </c>
      <c r="V334" s="2">
        <f>T334-U334</f>
      </c>
      <c r="W334" s="1">
        <f>J334</f>
      </c>
      <c r="X334" s="2">
        <f>(R334+L334)*1.06</f>
      </c>
      <c r="Y334" s="2">
        <f>P334</f>
      </c>
      <c r="Z334" s="5">
        <v>0</v>
      </c>
      <c r="AA334" s="2">
        <f>(L334+R334)-Y334-Z334</f>
      </c>
      <c r="AB334" s="2">
        <f>AA334/2</f>
      </c>
      <c r="AC334" s="2">
        <f>AA334/2</f>
      </c>
      <c r="AD334" s="2"/>
    </row>
    <row r="335">
      <c r="A335" s="1">
        <v>333</v>
      </c>
      <c r="B335" s="35" t="str">
        <v>裴莉娜</v>
      </c>
      <c r="C335" s="73" t="str">
        <v>TV1N1619716914729013248</v>
      </c>
      <c r="D335" s="35" t="str">
        <v>中国</v>
      </c>
      <c r="E335" s="5" t="str">
        <v>北京</v>
      </c>
      <c r="F335" s="5" t="str">
        <v>新加坡</v>
      </c>
      <c r="G335" s="6" t="str">
        <v>商务</v>
      </c>
      <c r="H335" s="6" t="str">
        <v>已出签</v>
      </c>
      <c r="I335" s="5"/>
      <c r="J335" s="34">
        <v>0</v>
      </c>
      <c r="K335" s="5"/>
      <c r="L335" s="34">
        <v>0</v>
      </c>
      <c r="M335" s="34">
        <v>15</v>
      </c>
      <c r="N335" s="37" t="str">
        <v>照片15</v>
      </c>
      <c r="P335" s="5">
        <v>10</v>
      </c>
      <c r="R335" s="2">
        <f>M335*1.06</f>
      </c>
      <c r="S335" s="2">
        <f>J335+L335+R335</f>
      </c>
      <c r="T335" s="2">
        <f>J335+(L335+R335)*1.06</f>
      </c>
      <c r="U335" s="2">
        <f>(R335+L335)*0.06</f>
      </c>
      <c r="V335" s="2">
        <f>T335-U335</f>
      </c>
      <c r="W335" s="1">
        <f>J335</f>
      </c>
      <c r="X335" s="2">
        <f>(R335+L335)*1.06</f>
      </c>
      <c r="Y335" s="2">
        <f>P335</f>
      </c>
      <c r="Z335" s="5">
        <v>0</v>
      </c>
      <c r="AA335" s="2">
        <f>(L335+R335)-Y335-Z335</f>
      </c>
      <c r="AB335" s="2">
        <f>AA335/2</f>
      </c>
      <c r="AC335" s="2">
        <f>AA335/2</f>
      </c>
      <c r="AD335" s="2"/>
    </row>
    <row r="336">
      <c r="A336" s="1">
        <v>334</v>
      </c>
      <c r="B336" s="35" t="str">
        <v>丁金双</v>
      </c>
      <c r="C336" s="73" t="str">
        <v>TV1N1619186973218209792</v>
      </c>
      <c r="D336" s="35" t="str">
        <v>中国</v>
      </c>
      <c r="E336" s="5" t="str">
        <v>北京</v>
      </c>
      <c r="F336" s="5" t="str">
        <v>新加坡</v>
      </c>
      <c r="G336" s="6" t="str">
        <v>商务</v>
      </c>
      <c r="H336" s="6" t="str">
        <v>已出签</v>
      </c>
      <c r="I336" s="5"/>
      <c r="J336" s="34">
        <v>0</v>
      </c>
      <c r="K336" s="5"/>
      <c r="L336" s="34">
        <v>0</v>
      </c>
      <c r="M336" s="34">
        <v>15</v>
      </c>
      <c r="N336" s="37" t="str">
        <v>照片15</v>
      </c>
      <c r="P336" s="5">
        <v>10</v>
      </c>
      <c r="R336" s="2">
        <f>M336*1.06</f>
      </c>
      <c r="S336" s="2">
        <f>J336+L336+R336</f>
      </c>
      <c r="T336" s="2">
        <f>J336+(L336+R336)*1.06</f>
      </c>
      <c r="U336" s="2">
        <f>(R336+L336)*0.06</f>
      </c>
      <c r="V336" s="2">
        <f>T336-U336</f>
      </c>
      <c r="W336" s="1">
        <f>J336</f>
      </c>
      <c r="X336" s="2">
        <f>(R336+L336)*1.06</f>
      </c>
      <c r="Y336" s="2">
        <f>P336</f>
      </c>
      <c r="Z336" s="5">
        <v>0</v>
      </c>
      <c r="AA336" s="2">
        <f>(L336+R336)-Y336-Z336</f>
      </c>
      <c r="AB336" s="2">
        <f>AA336/2</f>
      </c>
      <c r="AC336" s="2">
        <f>AA336/2</f>
      </c>
      <c r="AD336" s="2"/>
    </row>
    <row customHeight="true" ht="19" r="337">
      <c r="A337" s="1">
        <v>335</v>
      </c>
      <c r="B337" s="35" t="str">
        <v>希腊代付-HONG DINGKUN</v>
      </c>
      <c r="C337" s="73" t="str">
        <v>TV1N1633746090231320576</v>
      </c>
      <c r="D337" s="35" t="str">
        <v>中国</v>
      </c>
      <c r="E337" s="5" t="str">
        <v>北京</v>
      </c>
      <c r="F337" s="5" t="str">
        <v>希腊</v>
      </c>
      <c r="G337" s="6" t="str">
        <v>商务</v>
      </c>
      <c r="H337" s="6" t="str">
        <v>已出签</v>
      </c>
      <c r="I337" s="5"/>
      <c r="J337" s="34">
        <v>592</v>
      </c>
      <c r="K337" s="5"/>
      <c r="L337" s="34">
        <v>0</v>
      </c>
      <c r="M337" s="34">
        <v>267</v>
      </c>
      <c r="N337" s="5" t="str">
        <v>签证中心服务费267</v>
      </c>
      <c r="P337" s="34">
        <v>267</v>
      </c>
      <c r="R337" s="2">
        <f>M337*1.06</f>
      </c>
      <c r="S337" s="2">
        <f>J337+L337+R337</f>
      </c>
      <c r="T337" s="2">
        <f>J337+(L337+R337)*1.06</f>
      </c>
      <c r="U337" s="2">
        <f>(R337+L337)*0.06</f>
      </c>
      <c r="V337" s="2">
        <f>T337-U337</f>
      </c>
      <c r="W337" s="1">
        <f>J337</f>
      </c>
      <c r="X337" s="2">
        <f>(R337+L337)*1.06</f>
      </c>
      <c r="Y337" s="2">
        <f>P337</f>
      </c>
      <c r="Z337" s="5">
        <v>0</v>
      </c>
      <c r="AA337" s="2">
        <f>(L337+R337)-Y337-Z337</f>
      </c>
      <c r="AB337" s="2">
        <f>AA337/2</f>
      </c>
      <c r="AC337" s="2">
        <f>AA337/2</f>
      </c>
      <c r="AD337" s="2"/>
    </row>
    <row r="338">
      <c r="A338" s="27" t="str">
        <v>合计</v>
      </c>
      <c r="B338" s="27"/>
      <c r="C338" s="16"/>
      <c r="D338" s="16"/>
      <c r="E338" s="16"/>
      <c r="F338" s="16"/>
      <c r="G338" s="16"/>
      <c r="H338" s="16"/>
      <c r="I338" s="16"/>
      <c r="J338" s="50">
        <f>SUM(J3:J337)</f>
      </c>
      <c r="K338" s="16"/>
      <c r="L338" s="50">
        <f>SUM(L3:L337)</f>
      </c>
      <c r="M338" s="50">
        <f>SUM(M3:M337)</f>
      </c>
      <c r="N338" s="16"/>
      <c r="O338" s="16"/>
      <c r="P338" s="16">
        <f>SUM(P3:P337)</f>
      </c>
      <c r="Q338" s="16"/>
      <c r="R338" s="16">
        <f>SUM(R3:R337)</f>
      </c>
      <c r="S338" s="16">
        <f>SUM(S3:S337)</f>
      </c>
      <c r="T338" s="16">
        <f>SUM(T3:T337)</f>
      </c>
      <c r="U338" s="16">
        <f>SUM(U3:U337)</f>
      </c>
      <c r="V338" s="16">
        <f>SUM(V3:V337)</f>
      </c>
      <c r="W338" s="16">
        <f>SUM(W3:W337)</f>
      </c>
      <c r="X338" s="16">
        <f>SUM(X3:X337)</f>
      </c>
      <c r="Y338" s="16">
        <f>SUM(Y3:Y337)</f>
      </c>
      <c r="Z338" s="47">
        <f>SUM(Z3:Z337)</f>
      </c>
      <c r="AA338" s="16">
        <f>SUM(AA3:AA337)</f>
      </c>
      <c r="AB338" s="47">
        <f>SUM(AB3:AB337)</f>
      </c>
      <c r="AC338" s="16">
        <f>SUM(AC3:AC337)</f>
      </c>
      <c r="AD338" s="16"/>
    </row>
    <row r="339">
      <c r="A339" s="1"/>
      <c r="B339" s="35"/>
      <c r="D339" s="35"/>
      <c r="E339" s="5"/>
      <c r="F339" s="5"/>
      <c r="G339" s="6"/>
      <c r="H339" s="6"/>
      <c r="I339" s="5"/>
      <c r="J339" s="34"/>
      <c r="K339" s="5"/>
      <c r="L339" s="34"/>
      <c r="M339" s="34"/>
      <c r="N339" s="37"/>
      <c r="P339" s="34"/>
      <c r="R339" s="2"/>
      <c r="S339" s="2"/>
      <c r="T339" s="2"/>
      <c r="U339" s="2"/>
      <c r="V339" s="2"/>
      <c r="W339" s="1"/>
      <c r="X339" s="2"/>
      <c r="Y339" s="2"/>
      <c r="Z339" s="1"/>
      <c r="AA339" s="2"/>
      <c r="AB339" s="2"/>
      <c r="AC339" s="2"/>
      <c r="AD339" s="2"/>
    </row>
    <row r="340">
      <c r="A340" s="1"/>
      <c r="B340" s="35"/>
      <c r="D340" s="35"/>
      <c r="E340" s="5"/>
      <c r="F340" s="5"/>
      <c r="G340" s="6"/>
      <c r="H340" s="6"/>
      <c r="I340" s="5"/>
      <c r="J340" s="34"/>
      <c r="K340" s="5"/>
      <c r="L340" s="34"/>
      <c r="M340" s="34"/>
      <c r="N340" s="37"/>
      <c r="P340" s="34"/>
      <c r="R340" s="2"/>
      <c r="S340" s="2"/>
      <c r="T340" s="2"/>
      <c r="U340" s="2"/>
      <c r="V340" s="2"/>
      <c r="W340" s="1"/>
      <c r="X340" s="2"/>
      <c r="Y340" s="2"/>
      <c r="Z340" s="1"/>
      <c r="AA340" s="2"/>
      <c r="AB340" s="2"/>
      <c r="AC340" s="2"/>
      <c r="AD340" s="2"/>
    </row>
    <row r="341">
      <c r="A341" s="1"/>
      <c r="B341" s="35"/>
      <c r="D341" s="35"/>
      <c r="E341" s="5"/>
      <c r="F341" s="5"/>
      <c r="G341" s="6"/>
      <c r="H341" s="6"/>
      <c r="I341" s="5"/>
      <c r="J341" s="34"/>
      <c r="K341" s="5"/>
      <c r="L341" s="34"/>
      <c r="M341" s="34"/>
      <c r="N341" s="37"/>
      <c r="P341" s="34"/>
      <c r="R341" s="2"/>
      <c r="S341" s="2"/>
      <c r="T341" s="2"/>
      <c r="U341" s="2"/>
      <c r="V341" s="2"/>
      <c r="W341" s="1"/>
      <c r="X341" s="2"/>
      <c r="Y341" s="2"/>
      <c r="Z341" s="1"/>
      <c r="AA341" s="2"/>
      <c r="AB341" s="2"/>
      <c r="AC341" s="2"/>
      <c r="AD341" s="2"/>
    </row>
    <row r="342">
      <c r="A342" s="1"/>
      <c r="B342" s="35"/>
      <c r="D342" s="35"/>
      <c r="E342" s="5"/>
      <c r="F342" s="5"/>
      <c r="G342" s="6"/>
      <c r="H342" s="6"/>
      <c r="I342" s="5"/>
      <c r="J342" s="34"/>
      <c r="K342" s="5"/>
      <c r="L342" s="34"/>
      <c r="M342" s="34"/>
      <c r="N342" s="37"/>
      <c r="P342" s="34"/>
      <c r="R342" s="2"/>
      <c r="S342" s="2"/>
      <c r="T342" s="2"/>
      <c r="U342" s="2"/>
      <c r="V342" s="2"/>
      <c r="W342" s="1"/>
      <c r="X342" s="2"/>
      <c r="Y342" s="2"/>
      <c r="Z342" s="1"/>
      <c r="AA342" s="2"/>
      <c r="AB342" s="2"/>
      <c r="AC342" s="2"/>
      <c r="AD342" s="2"/>
    </row>
    <row r="343">
      <c r="A343" s="1"/>
      <c r="B343" s="35"/>
      <c r="D343" s="35"/>
      <c r="E343" s="5"/>
      <c r="F343" s="5"/>
      <c r="G343" s="6"/>
      <c r="H343" s="6"/>
      <c r="I343" s="5"/>
      <c r="J343" s="34"/>
      <c r="K343" s="5"/>
      <c r="L343" s="34"/>
      <c r="M343" s="34"/>
      <c r="N343" s="37"/>
      <c r="P343" s="34"/>
      <c r="R343" s="2"/>
      <c r="S343" s="2"/>
      <c r="T343" s="2"/>
      <c r="U343" s="2"/>
      <c r="V343" s="2"/>
      <c r="W343" s="1"/>
      <c r="X343" s="2"/>
      <c r="Y343" s="2"/>
      <c r="Z343" s="1"/>
      <c r="AA343" s="2"/>
      <c r="AB343" s="2"/>
      <c r="AC343" s="2"/>
      <c r="AD343" s="2"/>
    </row>
    <row r="344">
      <c r="A344" s="1"/>
      <c r="B344" s="35"/>
      <c r="D344" s="35"/>
      <c r="E344" s="5"/>
      <c r="F344" s="5"/>
      <c r="G344" s="6"/>
      <c r="H344" s="6"/>
      <c r="I344" s="5"/>
      <c r="J344" s="34"/>
      <c r="K344" s="5"/>
      <c r="L344" s="34"/>
      <c r="M344" s="34"/>
      <c r="N344" s="37"/>
      <c r="P344" s="34"/>
      <c r="R344" s="2"/>
      <c r="S344" s="2"/>
      <c r="T344" s="2"/>
      <c r="U344" s="2"/>
      <c r="V344" s="2"/>
      <c r="W344" s="1"/>
      <c r="X344" s="2"/>
      <c r="Y344" s="2"/>
      <c r="Z344" s="1"/>
      <c r="AA344" s="2"/>
      <c r="AB344" s="2"/>
      <c r="AC344" s="2"/>
      <c r="AD344" s="2"/>
    </row>
    <row r="345">
      <c r="A345" s="1"/>
      <c r="B345" s="35"/>
      <c r="D345" s="35"/>
      <c r="E345" s="5"/>
      <c r="F345" s="5"/>
      <c r="G345" s="6"/>
      <c r="H345" s="6"/>
      <c r="I345" s="5"/>
      <c r="J345" s="34"/>
      <c r="K345" s="5"/>
      <c r="L345" s="34"/>
      <c r="M345" s="34"/>
      <c r="N345" s="37"/>
      <c r="P345" s="34"/>
      <c r="R345" s="2"/>
      <c r="S345" s="2"/>
      <c r="T345" s="2"/>
      <c r="U345" s="2"/>
      <c r="V345" s="2"/>
      <c r="W345" s="1"/>
      <c r="X345" s="2"/>
      <c r="Y345" s="2"/>
      <c r="Z345" s="1"/>
      <c r="AA345" s="2"/>
      <c r="AB345" s="2"/>
      <c r="AC345" s="2"/>
      <c r="AD345" s="2"/>
    </row>
    <row r="346">
      <c r="A346" s="1"/>
      <c r="B346" s="35"/>
      <c r="D346" s="35"/>
      <c r="E346" s="5"/>
      <c r="F346" s="5"/>
      <c r="G346" s="6"/>
      <c r="H346" s="6"/>
      <c r="I346" s="5"/>
      <c r="J346" s="34"/>
      <c r="K346" s="5"/>
      <c r="L346" s="34"/>
      <c r="M346" s="34"/>
      <c r="N346" s="37"/>
      <c r="P346" s="34"/>
      <c r="R346" s="2"/>
      <c r="S346" s="2"/>
      <c r="T346" s="2"/>
      <c r="U346" s="2"/>
      <c r="V346" s="2"/>
      <c r="W346" s="1"/>
      <c r="X346" s="2"/>
      <c r="Y346" s="2"/>
      <c r="Z346" s="1"/>
      <c r="AA346" s="2"/>
      <c r="AB346" s="2"/>
      <c r="AC346" s="2"/>
      <c r="AD346" s="2"/>
    </row>
    <row r="347">
      <c r="A347" s="1"/>
      <c r="B347" s="35"/>
      <c r="D347" s="35"/>
      <c r="E347" s="5"/>
      <c r="F347" s="5"/>
      <c r="G347" s="6"/>
      <c r="H347" s="6"/>
      <c r="I347" s="5"/>
      <c r="J347" s="34"/>
      <c r="K347" s="5"/>
      <c r="L347" s="34"/>
      <c r="M347" s="34"/>
      <c r="N347" s="37"/>
      <c r="P347" s="34"/>
      <c r="R347" s="2"/>
      <c r="S347" s="2"/>
      <c r="T347" s="2"/>
      <c r="U347" s="2"/>
      <c r="V347" s="2"/>
      <c r="W347" s="1"/>
      <c r="X347" s="2"/>
      <c r="Y347" s="2"/>
      <c r="Z347" s="1"/>
      <c r="AA347" s="2"/>
      <c r="AB347" s="2"/>
      <c r="AC347" s="2"/>
      <c r="AD347" s="2"/>
    </row>
    <row r="348">
      <c r="A348" s="1"/>
      <c r="B348" s="35"/>
      <c r="D348" s="35"/>
      <c r="E348" s="5"/>
      <c r="F348" s="5"/>
      <c r="G348" s="6"/>
      <c r="H348" s="6"/>
      <c r="I348" s="5"/>
      <c r="J348" s="34"/>
      <c r="K348" s="5"/>
      <c r="L348" s="34"/>
      <c r="M348" s="34"/>
      <c r="N348" s="37"/>
      <c r="P348" s="34"/>
      <c r="R348" s="2"/>
      <c r="S348" s="2"/>
      <c r="T348" s="2"/>
      <c r="U348" s="2"/>
      <c r="V348" s="2"/>
      <c r="W348" s="1"/>
      <c r="X348" s="2"/>
      <c r="Y348" s="2"/>
      <c r="Z348" s="1"/>
      <c r="AA348" s="2"/>
      <c r="AB348" s="2"/>
      <c r="AC348" s="2"/>
      <c r="AD348" s="2"/>
    </row>
    <row r="349">
      <c r="A349" s="1"/>
      <c r="B349" s="35"/>
      <c r="D349" s="35"/>
      <c r="E349" s="5"/>
      <c r="F349" s="5"/>
      <c r="G349" s="6"/>
      <c r="H349" s="6"/>
      <c r="I349" s="5"/>
      <c r="J349" s="34"/>
      <c r="K349" s="5"/>
      <c r="L349" s="34"/>
      <c r="M349" s="34"/>
      <c r="N349" s="37"/>
      <c r="P349" s="34"/>
      <c r="R349" s="2"/>
      <c r="S349" s="2"/>
      <c r="T349" s="2"/>
      <c r="U349" s="2"/>
      <c r="V349" s="2"/>
      <c r="W349" s="1"/>
      <c r="X349" s="2"/>
      <c r="Y349" s="2"/>
      <c r="Z349" s="1"/>
      <c r="AA349" s="2"/>
      <c r="AB349" s="2"/>
      <c r="AC349" s="2"/>
      <c r="AD349" s="2"/>
    </row>
    <row r="350">
      <c r="A350" s="1"/>
      <c r="B350" s="35"/>
      <c r="D350" s="35"/>
      <c r="E350" s="5"/>
      <c r="F350" s="5"/>
      <c r="G350" s="6"/>
      <c r="H350" s="6"/>
      <c r="I350" s="5"/>
      <c r="J350" s="34"/>
      <c r="K350" s="5"/>
      <c r="L350" s="34"/>
      <c r="M350" s="34"/>
      <c r="N350" s="37"/>
      <c r="P350" s="34"/>
      <c r="R350" s="2"/>
      <c r="S350" s="2"/>
      <c r="T350" s="2"/>
      <c r="U350" s="2"/>
      <c r="V350" s="2"/>
      <c r="W350" s="1"/>
      <c r="X350" s="2"/>
      <c r="Y350" s="2"/>
      <c r="Z350" s="1"/>
      <c r="AA350" s="2"/>
      <c r="AB350" s="2"/>
      <c r="AC350" s="2"/>
      <c r="AD350" s="2"/>
    </row>
    <row r="351">
      <c r="A351" s="1"/>
      <c r="B351" s="35"/>
      <c r="D351" s="35"/>
      <c r="E351" s="5"/>
      <c r="F351" s="5"/>
      <c r="G351" s="6"/>
      <c r="H351" s="6"/>
      <c r="I351" s="5"/>
      <c r="J351" s="34"/>
      <c r="K351" s="5"/>
      <c r="L351" s="34"/>
      <c r="M351" s="34"/>
      <c r="N351" s="37"/>
      <c r="P351" s="34"/>
      <c r="R351" s="2"/>
      <c r="S351" s="2"/>
      <c r="T351" s="2"/>
      <c r="U351" s="2"/>
      <c r="V351" s="2"/>
      <c r="W351" s="1"/>
      <c r="X351" s="2"/>
      <c r="Y351" s="2"/>
      <c r="Z351" s="1"/>
      <c r="AA351" s="2"/>
      <c r="AB351" s="2"/>
      <c r="AC351" s="2"/>
      <c r="AD351" s="2"/>
    </row>
    <row r="352">
      <c r="A352" s="1"/>
      <c r="B352" s="35"/>
      <c r="D352" s="35"/>
      <c r="E352" s="5"/>
      <c r="F352" s="5"/>
      <c r="G352" s="6"/>
      <c r="H352" s="6"/>
      <c r="I352" s="5"/>
      <c r="J352" s="34"/>
      <c r="K352" s="5"/>
      <c r="L352" s="34"/>
      <c r="M352" s="34"/>
      <c r="N352" s="37"/>
      <c r="P352" s="34"/>
      <c r="R352" s="2"/>
      <c r="S352" s="2"/>
      <c r="T352" s="2"/>
      <c r="U352" s="2"/>
      <c r="V352" s="2"/>
      <c r="W352" s="1"/>
      <c r="X352" s="2"/>
      <c r="Y352" s="2"/>
      <c r="Z352" s="1"/>
      <c r="AA352" s="2"/>
      <c r="AB352" s="2"/>
      <c r="AC352" s="2"/>
      <c r="AD352" s="2"/>
    </row>
    <row r="353">
      <c r="A353" s="1"/>
      <c r="B353" s="35"/>
      <c r="D353" s="35"/>
      <c r="E353" s="5"/>
      <c r="F353" s="5"/>
      <c r="G353" s="6"/>
      <c r="H353" s="6"/>
      <c r="I353" s="5"/>
      <c r="J353" s="34"/>
      <c r="K353" s="5"/>
      <c r="L353" s="34"/>
      <c r="M353" s="34"/>
      <c r="N353" s="37"/>
      <c r="P353" s="34"/>
      <c r="R353" s="2"/>
      <c r="S353" s="2"/>
      <c r="T353" s="2"/>
      <c r="U353" s="2"/>
      <c r="V353" s="2"/>
      <c r="W353" s="1"/>
      <c r="X353" s="2"/>
      <c r="Y353" s="2"/>
      <c r="Z353" s="1"/>
      <c r="AA353" s="2"/>
      <c r="AB353" s="2"/>
      <c r="AC353" s="2"/>
      <c r="AD353" s="2"/>
    </row>
    <row r="354">
      <c r="A354" s="1"/>
      <c r="B354" s="35"/>
      <c r="D354" s="35"/>
      <c r="E354" s="5"/>
      <c r="F354" s="5"/>
      <c r="G354" s="6"/>
      <c r="H354" s="6"/>
      <c r="I354" s="5"/>
      <c r="J354" s="34"/>
      <c r="K354" s="5"/>
      <c r="L354" s="34"/>
      <c r="M354" s="34"/>
      <c r="N354" s="37"/>
      <c r="P354" s="34"/>
      <c r="R354" s="2"/>
      <c r="S354" s="2"/>
      <c r="T354" s="2"/>
      <c r="U354" s="2"/>
      <c r="V354" s="2"/>
      <c r="W354" s="1"/>
      <c r="X354" s="2"/>
      <c r="Y354" s="2"/>
      <c r="Z354" s="1"/>
      <c r="AA354" s="2"/>
      <c r="AB354" s="2"/>
      <c r="AC354" s="2"/>
      <c r="AD354" s="2"/>
    </row>
    <row r="355">
      <c r="A355" s="1"/>
      <c r="B355" s="35"/>
      <c r="D355" s="35"/>
      <c r="E355" s="5"/>
      <c r="F355" s="5"/>
      <c r="G355" s="6"/>
      <c r="H355" s="6"/>
      <c r="I355" s="5"/>
      <c r="J355" s="34"/>
      <c r="K355" s="5"/>
      <c r="L355" s="34"/>
      <c r="M355" s="34"/>
      <c r="N355" s="37"/>
      <c r="P355" s="34"/>
      <c r="R355" s="2"/>
      <c r="S355" s="2"/>
      <c r="T355" s="2"/>
      <c r="U355" s="2"/>
      <c r="V355" s="2"/>
      <c r="W355" s="1"/>
      <c r="X355" s="2"/>
      <c r="Y355" s="2"/>
      <c r="Z355" s="1"/>
      <c r="AA355" s="2"/>
      <c r="AB355" s="2"/>
      <c r="AC355" s="2"/>
      <c r="AD355" s="2"/>
    </row>
    <row r="356">
      <c r="A356" s="1"/>
      <c r="B356" s="35"/>
      <c r="D356" s="35"/>
      <c r="E356" s="5"/>
      <c r="F356" s="5"/>
      <c r="G356" s="6"/>
      <c r="H356" s="6"/>
      <c r="I356" s="5"/>
      <c r="J356" s="34"/>
      <c r="K356" s="5"/>
      <c r="L356" s="34"/>
      <c r="M356" s="34"/>
      <c r="N356" s="37"/>
      <c r="P356" s="34"/>
      <c r="R356" s="2"/>
      <c r="S356" s="2"/>
      <c r="T356" s="2"/>
      <c r="U356" s="2"/>
      <c r="V356" s="2"/>
      <c r="W356" s="1"/>
      <c r="X356" s="2"/>
      <c r="Y356" s="2"/>
      <c r="Z356" s="1"/>
      <c r="AA356" s="2"/>
      <c r="AB356" s="2"/>
      <c r="AC356" s="2"/>
      <c r="AD356" s="2"/>
    </row>
    <row r="357">
      <c r="A357" s="1"/>
      <c r="B357" s="35"/>
      <c r="D357" s="35"/>
      <c r="E357" s="5"/>
      <c r="F357" s="5"/>
      <c r="G357" s="6"/>
      <c r="H357" s="6"/>
      <c r="I357" s="5"/>
      <c r="J357" s="34"/>
      <c r="K357" s="5"/>
      <c r="L357" s="34"/>
      <c r="M357" s="34"/>
      <c r="N357" s="37"/>
      <c r="P357" s="34"/>
      <c r="R357" s="2"/>
      <c r="S357" s="2"/>
      <c r="T357" s="2"/>
      <c r="U357" s="2"/>
      <c r="V357" s="2"/>
      <c r="W357" s="1"/>
      <c r="X357" s="2"/>
      <c r="Y357" s="2"/>
      <c r="Z357" s="1"/>
      <c r="AA357" s="2"/>
      <c r="AB357" s="2"/>
      <c r="AC357" s="2"/>
      <c r="AD357" s="2"/>
    </row>
    <row r="358">
      <c r="A358" s="1"/>
      <c r="B358" s="35"/>
      <c r="D358" s="35"/>
      <c r="E358" s="5"/>
      <c r="F358" s="5"/>
      <c r="G358" s="6"/>
      <c r="H358" s="6"/>
      <c r="I358" s="5"/>
      <c r="J358" s="34"/>
      <c r="K358" s="5"/>
      <c r="L358" s="34"/>
      <c r="M358" s="34"/>
      <c r="N358" s="37"/>
      <c r="P358" s="34"/>
      <c r="R358" s="2"/>
      <c r="S358" s="2"/>
      <c r="T358" s="2"/>
      <c r="U358" s="2"/>
      <c r="V358" s="2"/>
      <c r="W358" s="1"/>
      <c r="X358" s="2"/>
      <c r="Y358" s="2"/>
      <c r="Z358" s="1"/>
      <c r="AA358" s="2"/>
      <c r="AB358" s="2"/>
      <c r="AC358" s="2"/>
      <c r="AD358" s="2"/>
    </row>
    <row r="359">
      <c r="A359" s="1"/>
      <c r="B359" s="35"/>
      <c r="D359" s="35"/>
      <c r="E359" s="5"/>
      <c r="F359" s="5"/>
      <c r="G359" s="6"/>
      <c r="H359" s="6"/>
      <c r="I359" s="5"/>
      <c r="J359" s="34"/>
      <c r="K359" s="5"/>
      <c r="L359" s="34"/>
      <c r="M359" s="34"/>
      <c r="N359" s="37"/>
      <c r="P359" s="34"/>
      <c r="R359" s="2"/>
      <c r="S359" s="2"/>
      <c r="T359" s="2"/>
      <c r="U359" s="2"/>
      <c r="V359" s="2"/>
      <c r="W359" s="1"/>
      <c r="X359" s="2"/>
      <c r="Y359" s="2"/>
      <c r="Z359" s="1"/>
      <c r="AA359" s="2"/>
      <c r="AB359" s="2"/>
      <c r="AC359" s="2"/>
      <c r="AD359" s="2"/>
    </row>
    <row r="360">
      <c r="A360" s="1"/>
      <c r="B360" s="35"/>
      <c r="D360" s="35"/>
      <c r="E360" s="5"/>
      <c r="F360" s="5"/>
      <c r="G360" s="6"/>
      <c r="H360" s="6"/>
      <c r="I360" s="5"/>
      <c r="J360" s="34"/>
      <c r="K360" s="5"/>
      <c r="L360" s="34"/>
      <c r="M360" s="34"/>
      <c r="N360" s="37"/>
      <c r="P360" s="34"/>
      <c r="R360" s="2"/>
      <c r="S360" s="2"/>
      <c r="T360" s="2"/>
      <c r="U360" s="2"/>
      <c r="V360" s="2"/>
      <c r="W360" s="1"/>
      <c r="X360" s="2"/>
      <c r="Y360" s="2"/>
      <c r="Z360" s="1"/>
      <c r="AA360" s="2"/>
      <c r="AB360" s="2"/>
      <c r="AC360" s="2"/>
      <c r="AD360" s="2"/>
    </row>
    <row r="361">
      <c r="A361" s="1"/>
      <c r="B361" s="35"/>
      <c r="D361" s="35"/>
      <c r="E361" s="5"/>
      <c r="F361" s="5"/>
      <c r="G361" s="6"/>
      <c r="H361" s="6"/>
      <c r="I361" s="5"/>
      <c r="J361" s="34"/>
      <c r="K361" s="5"/>
      <c r="L361" s="34"/>
      <c r="M361" s="34"/>
      <c r="N361" s="37"/>
      <c r="P361" s="34"/>
      <c r="R361" s="2"/>
      <c r="S361" s="2"/>
      <c r="T361" s="2"/>
      <c r="U361" s="2"/>
      <c r="V361" s="2"/>
      <c r="W361" s="1"/>
      <c r="X361" s="2"/>
      <c r="Y361" s="2"/>
      <c r="Z361" s="1"/>
      <c r="AA361" s="2"/>
      <c r="AB361" s="2"/>
      <c r="AC361" s="2"/>
      <c r="AD361" s="2"/>
    </row>
    <row r="362">
      <c r="A362" s="1"/>
      <c r="B362" s="35"/>
      <c r="D362" s="35"/>
      <c r="E362" s="5"/>
      <c r="F362" s="5"/>
      <c r="G362" s="6"/>
      <c r="H362" s="6"/>
      <c r="I362" s="5"/>
      <c r="J362" s="34"/>
      <c r="K362" s="5"/>
      <c r="L362" s="34"/>
      <c r="M362" s="34"/>
      <c r="N362" s="37"/>
      <c r="P362" s="34"/>
      <c r="R362" s="2"/>
      <c r="S362" s="2"/>
      <c r="T362" s="2"/>
      <c r="U362" s="2"/>
      <c r="V362" s="2"/>
      <c r="W362" s="1"/>
      <c r="X362" s="2"/>
      <c r="Y362" s="2"/>
      <c r="Z362" s="1"/>
      <c r="AA362" s="2"/>
      <c r="AB362" s="2"/>
      <c r="AC362" s="2"/>
      <c r="AD362" s="2"/>
    </row>
    <row r="363">
      <c r="A363" s="1"/>
      <c r="B363" s="35"/>
      <c r="D363" s="35"/>
      <c r="E363" s="5"/>
      <c r="F363" s="5"/>
      <c r="G363" s="6"/>
      <c r="H363" s="6"/>
      <c r="I363" s="5"/>
      <c r="J363" s="34"/>
      <c r="K363" s="5"/>
      <c r="L363" s="34"/>
      <c r="M363" s="34"/>
      <c r="N363" s="37"/>
      <c r="P363" s="34"/>
      <c r="R363" s="2"/>
      <c r="S363" s="2"/>
      <c r="T363" s="2"/>
      <c r="U363" s="2"/>
      <c r="V363" s="2"/>
      <c r="W363" s="1"/>
      <c r="X363" s="2"/>
      <c r="Y363" s="2"/>
      <c r="Z363" s="1"/>
      <c r="AA363" s="2"/>
      <c r="AB363" s="2"/>
      <c r="AC363" s="2"/>
      <c r="AD363" s="2"/>
    </row>
    <row r="364">
      <c r="A364" s="1"/>
      <c r="B364" s="35"/>
      <c r="D364" s="35"/>
      <c r="E364" s="5"/>
      <c r="F364" s="5"/>
      <c r="G364" s="6"/>
      <c r="H364" s="6"/>
      <c r="I364" s="5"/>
      <c r="J364" s="34"/>
      <c r="K364" s="5"/>
      <c r="L364" s="34"/>
      <c r="M364" s="34"/>
      <c r="N364" s="37"/>
      <c r="P364" s="34"/>
      <c r="R364" s="2"/>
      <c r="S364" s="2"/>
      <c r="T364" s="2"/>
      <c r="U364" s="2"/>
      <c r="V364" s="2"/>
      <c r="W364" s="1"/>
      <c r="X364" s="2"/>
      <c r="Y364" s="2"/>
      <c r="Z364" s="1"/>
      <c r="AA364" s="2"/>
      <c r="AB364" s="2"/>
      <c r="AC364" s="2"/>
      <c r="AD364" s="2"/>
    </row>
    <row r="365">
      <c r="A365" s="1"/>
      <c r="B365" s="35"/>
      <c r="D365" s="35"/>
      <c r="E365" s="5"/>
      <c r="F365" s="5"/>
      <c r="G365" s="6"/>
      <c r="H365" s="6"/>
      <c r="I365" s="5"/>
      <c r="J365" s="34"/>
      <c r="K365" s="5"/>
      <c r="L365" s="34"/>
      <c r="M365" s="34"/>
      <c r="N365" s="37"/>
      <c r="P365" s="34"/>
      <c r="R365" s="2"/>
      <c r="S365" s="2"/>
      <c r="T365" s="2"/>
      <c r="U365" s="2"/>
      <c r="V365" s="2"/>
      <c r="W365" s="1"/>
      <c r="X365" s="2"/>
      <c r="Y365" s="2"/>
      <c r="Z365" s="1"/>
      <c r="AA365" s="2"/>
      <c r="AB365" s="2"/>
      <c r="AC365" s="2"/>
      <c r="AD365" s="2"/>
    </row>
    <row r="366">
      <c r="A366" s="1"/>
      <c r="B366" s="35"/>
      <c r="D366" s="35"/>
      <c r="E366" s="5"/>
      <c r="F366" s="5"/>
      <c r="G366" s="6"/>
      <c r="H366" s="6"/>
      <c r="I366" s="5"/>
      <c r="J366" s="34"/>
      <c r="K366" s="5"/>
      <c r="L366" s="34"/>
      <c r="M366" s="34"/>
      <c r="N366" s="37"/>
      <c r="P366" s="34"/>
      <c r="R366" s="2"/>
      <c r="S366" s="2"/>
      <c r="T366" s="2"/>
      <c r="U366" s="2"/>
      <c r="V366" s="2"/>
      <c r="W366" s="1"/>
      <c r="X366" s="2"/>
      <c r="Y366" s="2"/>
      <c r="Z366" s="1"/>
      <c r="AA366" s="2"/>
      <c r="AB366" s="2"/>
      <c r="AC366" s="2"/>
      <c r="AD366" s="2"/>
    </row>
    <row r="367">
      <c r="A367" s="1"/>
      <c r="B367" s="35"/>
      <c r="D367" s="35"/>
      <c r="E367" s="5"/>
      <c r="F367" s="5"/>
      <c r="G367" s="6"/>
      <c r="H367" s="6"/>
      <c r="I367" s="5"/>
      <c r="J367" s="34"/>
      <c r="K367" s="5"/>
      <c r="L367" s="34"/>
      <c r="M367" s="34"/>
      <c r="N367" s="37"/>
      <c r="P367" s="34"/>
      <c r="R367" s="2"/>
      <c r="S367" s="2"/>
      <c r="T367" s="2"/>
      <c r="U367" s="2"/>
      <c r="V367" s="2"/>
      <c r="W367" s="1"/>
      <c r="X367" s="2"/>
      <c r="Y367" s="2"/>
      <c r="Z367" s="1"/>
      <c r="AA367" s="2"/>
      <c r="AB367" s="2"/>
      <c r="AC367" s="2"/>
      <c r="AD367" s="2"/>
    </row>
    <row r="368">
      <c r="A368" s="1"/>
      <c r="B368" s="35"/>
      <c r="D368" s="35"/>
      <c r="E368" s="5"/>
      <c r="F368" s="5"/>
      <c r="G368" s="6"/>
      <c r="H368" s="6"/>
      <c r="I368" s="5"/>
      <c r="J368" s="34"/>
      <c r="K368" s="5"/>
      <c r="L368" s="34"/>
      <c r="M368" s="34"/>
      <c r="N368" s="37"/>
      <c r="P368" s="34"/>
      <c r="R368" s="2"/>
      <c r="S368" s="2"/>
      <c r="T368" s="2"/>
      <c r="U368" s="2"/>
      <c r="V368" s="2"/>
      <c r="W368" s="1"/>
      <c r="X368" s="2"/>
      <c r="Y368" s="2"/>
      <c r="Z368" s="1"/>
      <c r="AA368" s="2"/>
      <c r="AB368" s="2"/>
      <c r="AC368" s="2"/>
      <c r="AD368" s="2"/>
    </row>
    <row r="369">
      <c r="A369" s="1"/>
      <c r="B369" s="35"/>
      <c r="D369" s="35"/>
      <c r="E369" s="5"/>
      <c r="F369" s="5"/>
      <c r="G369" s="6"/>
      <c r="H369" s="6"/>
      <c r="I369" s="5"/>
      <c r="J369" s="34"/>
      <c r="K369" s="5"/>
      <c r="L369" s="34"/>
      <c r="M369" s="34"/>
      <c r="N369" s="37"/>
      <c r="P369" s="34"/>
      <c r="R369" s="2"/>
      <c r="S369" s="2"/>
      <c r="T369" s="2"/>
      <c r="U369" s="2"/>
      <c r="V369" s="2"/>
      <c r="W369" s="1"/>
      <c r="X369" s="2"/>
      <c r="Y369" s="2"/>
      <c r="Z369" s="1"/>
      <c r="AA369" s="2"/>
      <c r="AB369" s="2"/>
      <c r="AC369" s="2"/>
      <c r="AD369" s="2"/>
    </row>
    <row r="370">
      <c r="A370" s="1"/>
      <c r="B370" s="35"/>
      <c r="D370" s="35"/>
      <c r="E370" s="5"/>
      <c r="F370" s="5"/>
      <c r="G370" s="6"/>
      <c r="H370" s="6"/>
      <c r="I370" s="5"/>
      <c r="J370" s="34"/>
      <c r="K370" s="5"/>
      <c r="L370" s="34"/>
      <c r="M370" s="34"/>
      <c r="N370" s="37"/>
      <c r="P370" s="34"/>
      <c r="R370" s="2"/>
      <c r="S370" s="2"/>
      <c r="T370" s="2"/>
      <c r="U370" s="2"/>
      <c r="V370" s="2"/>
      <c r="W370" s="1"/>
      <c r="X370" s="2"/>
      <c r="Y370" s="2"/>
      <c r="Z370" s="1"/>
      <c r="AA370" s="2"/>
      <c r="AB370" s="2"/>
      <c r="AC370" s="2"/>
      <c r="AD370" s="2"/>
    </row>
    <row r="371">
      <c r="A371" s="1"/>
      <c r="B371" s="35"/>
      <c r="D371" s="35"/>
      <c r="E371" s="5"/>
      <c r="F371" s="5"/>
      <c r="G371" s="6"/>
      <c r="H371" s="6"/>
      <c r="I371" s="5"/>
      <c r="J371" s="34"/>
      <c r="K371" s="5"/>
      <c r="L371" s="34"/>
      <c r="M371" s="34"/>
      <c r="N371" s="37"/>
      <c r="P371" s="34"/>
      <c r="R371" s="2"/>
      <c r="S371" s="2"/>
      <c r="T371" s="2"/>
      <c r="U371" s="2"/>
      <c r="V371" s="2"/>
      <c r="W371" s="1"/>
      <c r="X371" s="2"/>
      <c r="Y371" s="2"/>
      <c r="Z371" s="1"/>
      <c r="AA371" s="2"/>
      <c r="AB371" s="2"/>
      <c r="AC371" s="2"/>
      <c r="AD371" s="2"/>
    </row>
    <row r="372">
      <c r="A372" s="1"/>
      <c r="B372" s="35"/>
      <c r="D372" s="35"/>
      <c r="E372" s="5"/>
      <c r="F372" s="5"/>
      <c r="G372" s="6"/>
      <c r="H372" s="6"/>
      <c r="I372" s="5"/>
      <c r="J372" s="34"/>
      <c r="K372" s="5"/>
      <c r="L372" s="34"/>
      <c r="M372" s="34"/>
      <c r="N372" s="37"/>
      <c r="P372" s="34"/>
      <c r="R372" s="2"/>
      <c r="S372" s="2"/>
      <c r="T372" s="2"/>
      <c r="U372" s="2"/>
      <c r="V372" s="2"/>
      <c r="W372" s="1"/>
      <c r="X372" s="2"/>
      <c r="Y372" s="2"/>
      <c r="Z372" s="1"/>
      <c r="AA372" s="2"/>
      <c r="AB372" s="2"/>
      <c r="AC372" s="2"/>
      <c r="AD372" s="2"/>
    </row>
    <row r="373">
      <c r="A373" s="1"/>
      <c r="B373" s="35"/>
      <c r="D373" s="35"/>
      <c r="E373" s="5"/>
      <c r="F373" s="5"/>
      <c r="G373" s="6"/>
      <c r="H373" s="6"/>
      <c r="I373" s="5"/>
      <c r="J373" s="34"/>
      <c r="K373" s="5"/>
      <c r="L373" s="34"/>
      <c r="M373" s="34"/>
      <c r="N373" s="37"/>
      <c r="P373" s="34"/>
      <c r="R373" s="2"/>
      <c r="S373" s="2"/>
      <c r="T373" s="2"/>
      <c r="U373" s="2"/>
      <c r="V373" s="2"/>
      <c r="W373" s="1"/>
      <c r="X373" s="2"/>
      <c r="Y373" s="2"/>
      <c r="Z373" s="1"/>
      <c r="AA373" s="2"/>
      <c r="AB373" s="2"/>
      <c r="AC373" s="2"/>
      <c r="AD373" s="2"/>
    </row>
    <row r="374">
      <c r="A374" s="1"/>
      <c r="B374" s="35"/>
      <c r="D374" s="35"/>
      <c r="E374" s="5"/>
      <c r="F374" s="5"/>
      <c r="G374" s="6"/>
      <c r="H374" s="6"/>
      <c r="I374" s="5"/>
      <c r="J374" s="34"/>
      <c r="K374" s="5"/>
      <c r="L374" s="34"/>
      <c r="M374" s="34"/>
      <c r="N374" s="37"/>
      <c r="P374" s="34"/>
      <c r="R374" s="2"/>
      <c r="S374" s="2"/>
      <c r="T374" s="2"/>
      <c r="U374" s="2"/>
      <c r="V374" s="2"/>
      <c r="W374" s="1"/>
      <c r="X374" s="2"/>
      <c r="Y374" s="2"/>
      <c r="Z374" s="1"/>
      <c r="AA374" s="2"/>
      <c r="AB374" s="2"/>
      <c r="AC374" s="2"/>
      <c r="AD374" s="2"/>
    </row>
    <row r="375">
      <c r="A375" s="1"/>
      <c r="B375" s="35"/>
      <c r="D375" s="35"/>
      <c r="E375" s="5"/>
      <c r="F375" s="5"/>
      <c r="G375" s="6"/>
      <c r="H375" s="6"/>
      <c r="I375" s="5"/>
      <c r="J375" s="34"/>
      <c r="K375" s="5"/>
      <c r="L375" s="34"/>
      <c r="M375" s="34"/>
      <c r="N375" s="37"/>
      <c r="P375" s="34"/>
      <c r="R375" s="2"/>
      <c r="S375" s="2"/>
      <c r="T375" s="2"/>
      <c r="U375" s="2"/>
      <c r="V375" s="2"/>
      <c r="W375" s="1"/>
      <c r="X375" s="2"/>
      <c r="Y375" s="2"/>
      <c r="Z375" s="1"/>
      <c r="AA375" s="2"/>
      <c r="AB375" s="2"/>
      <c r="AC375" s="2"/>
      <c r="AD375" s="2"/>
    </row>
    <row r="376">
      <c r="A376" s="1"/>
      <c r="B376" s="35"/>
      <c r="D376" s="35"/>
      <c r="E376" s="5"/>
      <c r="F376" s="5"/>
      <c r="G376" s="6"/>
      <c r="H376" s="6"/>
      <c r="I376" s="5"/>
      <c r="J376" s="34"/>
      <c r="K376" s="5"/>
      <c r="L376" s="34"/>
      <c r="M376" s="34"/>
      <c r="N376" s="37"/>
      <c r="P376" s="34"/>
      <c r="R376" s="2"/>
      <c r="S376" s="2"/>
      <c r="T376" s="2"/>
      <c r="U376" s="2"/>
      <c r="V376" s="2"/>
      <c r="W376" s="1"/>
      <c r="X376" s="2"/>
      <c r="Y376" s="2"/>
      <c r="Z376" s="1"/>
      <c r="AA376" s="2"/>
      <c r="AB376" s="2"/>
      <c r="AC376" s="2"/>
      <c r="AD376" s="2"/>
    </row>
    <row r="377">
      <c r="A377" s="1"/>
      <c r="B377" s="35"/>
      <c r="D377" s="35"/>
      <c r="E377" s="5"/>
      <c r="F377" s="5"/>
      <c r="G377" s="6"/>
      <c r="H377" s="6"/>
      <c r="I377" s="5"/>
      <c r="J377" s="34"/>
      <c r="K377" s="5"/>
      <c r="L377" s="34"/>
      <c r="M377" s="34"/>
      <c r="N377" s="37"/>
      <c r="P377" s="34"/>
      <c r="R377" s="2"/>
      <c r="S377" s="2"/>
      <c r="T377" s="2"/>
      <c r="U377" s="2"/>
      <c r="V377" s="2"/>
      <c r="W377" s="1"/>
      <c r="X377" s="2"/>
      <c r="Y377" s="2"/>
      <c r="Z377" s="1"/>
      <c r="AA377" s="2"/>
      <c r="AB377" s="2"/>
      <c r="AC377" s="2"/>
      <c r="AD377" s="2"/>
    </row>
    <row r="378">
      <c r="A378" s="1"/>
      <c r="B378" s="35"/>
      <c r="D378" s="35"/>
      <c r="E378" s="5"/>
      <c r="F378" s="5"/>
      <c r="G378" s="6"/>
      <c r="H378" s="6"/>
      <c r="I378" s="5"/>
      <c r="J378" s="34"/>
      <c r="K378" s="5"/>
      <c r="L378" s="34"/>
      <c r="M378" s="34"/>
      <c r="N378" s="37"/>
      <c r="P378" s="34"/>
      <c r="R378" s="2"/>
      <c r="S378" s="2"/>
      <c r="T378" s="2"/>
      <c r="U378" s="2"/>
      <c r="V378" s="2"/>
      <c r="W378" s="1"/>
      <c r="X378" s="2"/>
      <c r="Y378" s="2"/>
      <c r="Z378" s="1"/>
      <c r="AA378" s="2"/>
      <c r="AB378" s="2"/>
      <c r="AC378" s="2"/>
      <c r="AD378" s="2"/>
    </row>
    <row r="379">
      <c r="A379" s="1"/>
      <c r="B379" s="35"/>
      <c r="D379" s="35"/>
      <c r="E379" s="5"/>
      <c r="F379" s="5"/>
      <c r="G379" s="6"/>
      <c r="H379" s="6"/>
      <c r="I379" s="5"/>
      <c r="J379" s="34"/>
      <c r="K379" s="5"/>
      <c r="L379" s="34"/>
      <c r="M379" s="34"/>
      <c r="N379" s="37"/>
      <c r="P379" s="34"/>
      <c r="R379" s="2"/>
      <c r="S379" s="2"/>
      <c r="T379" s="2"/>
      <c r="U379" s="2"/>
      <c r="V379" s="2"/>
      <c r="W379" s="1"/>
      <c r="X379" s="2"/>
      <c r="Y379" s="2"/>
      <c r="Z379" s="1"/>
      <c r="AA379" s="2"/>
      <c r="AB379" s="2"/>
      <c r="AC379" s="2"/>
      <c r="AD379" s="2"/>
    </row>
    <row r="380">
      <c r="A380" s="1"/>
      <c r="B380" s="35"/>
      <c r="D380" s="35"/>
      <c r="E380" s="5"/>
      <c r="F380" s="5"/>
      <c r="G380" s="6"/>
      <c r="H380" s="6"/>
      <c r="I380" s="5"/>
      <c r="J380" s="34"/>
      <c r="K380" s="5"/>
      <c r="L380" s="34"/>
      <c r="M380" s="34"/>
      <c r="N380" s="37"/>
      <c r="P380" s="34"/>
      <c r="R380" s="2"/>
      <c r="S380" s="2"/>
      <c r="T380" s="2"/>
      <c r="U380" s="2"/>
      <c r="V380" s="2"/>
      <c r="W380" s="1"/>
      <c r="X380" s="2"/>
      <c r="Y380" s="2"/>
      <c r="Z380" s="1"/>
      <c r="AA380" s="2"/>
      <c r="AB380" s="2"/>
      <c r="AC380" s="2"/>
      <c r="AD380" s="2"/>
    </row>
    <row r="381">
      <c r="A381" s="1"/>
      <c r="B381" s="35"/>
      <c r="D381" s="35"/>
      <c r="E381" s="5"/>
      <c r="F381" s="5"/>
      <c r="G381" s="6"/>
      <c r="H381" s="6"/>
      <c r="I381" s="5"/>
      <c r="J381" s="34"/>
      <c r="K381" s="5"/>
      <c r="L381" s="34"/>
      <c r="M381" s="34"/>
      <c r="N381" s="37"/>
      <c r="P381" s="34"/>
      <c r="R381" s="2"/>
      <c r="S381" s="2"/>
      <c r="T381" s="2"/>
      <c r="U381" s="2"/>
      <c r="V381" s="2"/>
      <c r="W381" s="1"/>
      <c r="X381" s="2"/>
      <c r="Y381" s="2"/>
      <c r="Z381" s="1"/>
      <c r="AA381" s="2"/>
      <c r="AB381" s="2"/>
      <c r="AC381" s="2"/>
      <c r="AD381" s="2"/>
    </row>
    <row r="382">
      <c r="A382" s="1"/>
      <c r="B382" s="35"/>
      <c r="D382" s="35"/>
      <c r="E382" s="5"/>
      <c r="F382" s="5"/>
      <c r="G382" s="6"/>
      <c r="H382" s="6"/>
      <c r="I382" s="5"/>
      <c r="J382" s="34"/>
      <c r="K382" s="5"/>
      <c r="L382" s="34"/>
      <c r="M382" s="34"/>
      <c r="N382" s="37"/>
      <c r="P382" s="34"/>
      <c r="R382" s="2"/>
      <c r="S382" s="2"/>
      <c r="T382" s="2"/>
      <c r="U382" s="2"/>
      <c r="V382" s="2"/>
      <c r="W382" s="1"/>
      <c r="X382" s="2"/>
      <c r="Y382" s="2"/>
      <c r="Z382" s="1"/>
      <c r="AA382" s="2"/>
      <c r="AB382" s="2"/>
      <c r="AC382" s="2"/>
      <c r="AD382" s="2"/>
    </row>
    <row r="383">
      <c r="A383" s="1"/>
      <c r="B383" s="35"/>
      <c r="D383" s="35"/>
      <c r="E383" s="5"/>
      <c r="F383" s="5"/>
      <c r="G383" s="6"/>
      <c r="H383" s="6"/>
      <c r="I383" s="5"/>
      <c r="J383" s="34"/>
      <c r="K383" s="5"/>
      <c r="L383" s="34"/>
      <c r="M383" s="34"/>
      <c r="N383" s="37"/>
      <c r="P383" s="34"/>
      <c r="R383" s="2"/>
      <c r="S383" s="2"/>
      <c r="T383" s="2"/>
      <c r="U383" s="2"/>
      <c r="V383" s="2"/>
      <c r="W383" s="1"/>
      <c r="X383" s="2"/>
      <c r="Y383" s="2"/>
      <c r="Z383" s="1"/>
      <c r="AA383" s="2"/>
      <c r="AB383" s="2"/>
      <c r="AC383" s="2"/>
      <c r="AD383" s="2"/>
    </row>
    <row r="384">
      <c r="A384" s="1"/>
      <c r="B384" s="35"/>
      <c r="D384" s="35"/>
      <c r="E384" s="5"/>
      <c r="F384" s="5"/>
      <c r="G384" s="6"/>
      <c r="H384" s="6"/>
      <c r="I384" s="5"/>
      <c r="J384" s="34"/>
      <c r="K384" s="5"/>
      <c r="L384" s="34"/>
      <c r="M384" s="34"/>
      <c r="N384" s="37"/>
      <c r="P384" s="34"/>
      <c r="R384" s="2"/>
      <c r="S384" s="2"/>
      <c r="T384" s="2"/>
      <c r="U384" s="2"/>
      <c r="V384" s="2"/>
      <c r="W384" s="1"/>
      <c r="X384" s="2"/>
      <c r="Y384" s="2"/>
      <c r="Z384" s="1"/>
      <c r="AA384" s="2"/>
      <c r="AB384" s="2"/>
      <c r="AC384" s="2"/>
      <c r="AD384" s="2"/>
    </row>
    <row r="385">
      <c r="A385" s="1"/>
      <c r="B385" s="35"/>
      <c r="D385" s="35"/>
      <c r="E385" s="5"/>
      <c r="F385" s="5"/>
      <c r="G385" s="6"/>
      <c r="H385" s="6"/>
      <c r="I385" s="5"/>
      <c r="J385" s="34"/>
      <c r="K385" s="5"/>
      <c r="L385" s="34"/>
      <c r="M385" s="34"/>
      <c r="N385" s="37"/>
      <c r="P385" s="34"/>
      <c r="R385" s="2"/>
      <c r="S385" s="2"/>
      <c r="T385" s="2"/>
      <c r="U385" s="2"/>
      <c r="V385" s="2"/>
      <c r="W385" s="1"/>
      <c r="X385" s="2"/>
      <c r="Y385" s="2"/>
      <c r="Z385" s="1"/>
      <c r="AA385" s="2"/>
      <c r="AB385" s="2"/>
      <c r="AC385" s="2"/>
      <c r="AD385" s="2"/>
    </row>
    <row r="386">
      <c r="A386" s="1"/>
      <c r="B386" s="35"/>
      <c r="D386" s="35"/>
      <c r="E386" s="5"/>
      <c r="F386" s="5"/>
      <c r="G386" s="6"/>
      <c r="H386" s="6"/>
      <c r="I386" s="5"/>
      <c r="J386" s="34"/>
      <c r="K386" s="5"/>
      <c r="L386" s="34"/>
      <c r="M386" s="34"/>
      <c r="N386" s="37"/>
      <c r="P386" s="34"/>
      <c r="R386" s="2"/>
      <c r="S386" s="2"/>
      <c r="T386" s="2"/>
      <c r="U386" s="2"/>
      <c r="V386" s="2"/>
      <c r="W386" s="1"/>
      <c r="X386" s="2"/>
      <c r="Y386" s="2"/>
      <c r="Z386" s="1"/>
      <c r="AA386" s="2"/>
      <c r="AB386" s="2"/>
      <c r="AC386" s="2"/>
      <c r="AD386" s="2"/>
    </row>
    <row r="387">
      <c r="A387" s="1"/>
      <c r="B387" s="35"/>
      <c r="D387" s="35"/>
      <c r="E387" s="5"/>
      <c r="F387" s="5"/>
      <c r="G387" s="6"/>
      <c r="H387" s="6"/>
      <c r="I387" s="5"/>
      <c r="J387" s="34"/>
      <c r="K387" s="5"/>
      <c r="L387" s="34"/>
      <c r="M387" s="34"/>
      <c r="N387" s="37"/>
      <c r="P387" s="34"/>
      <c r="R387" s="2"/>
      <c r="S387" s="2"/>
      <c r="T387" s="2"/>
      <c r="U387" s="2"/>
      <c r="V387" s="2"/>
      <c r="W387" s="1"/>
      <c r="X387" s="2"/>
      <c r="Y387" s="2"/>
      <c r="Z387" s="1"/>
      <c r="AA387" s="2"/>
      <c r="AB387" s="2"/>
      <c r="AC387" s="2"/>
      <c r="AD387" s="2"/>
    </row>
    <row r="388">
      <c r="A388" s="1"/>
      <c r="B388" s="35"/>
      <c r="D388" s="35"/>
      <c r="E388" s="5"/>
      <c r="F388" s="5"/>
      <c r="G388" s="6"/>
      <c r="H388" s="6"/>
      <c r="I388" s="5"/>
      <c r="J388" s="34"/>
      <c r="K388" s="5"/>
      <c r="L388" s="34"/>
      <c r="M388" s="34"/>
      <c r="N388" s="37"/>
      <c r="P388" s="34"/>
      <c r="R388" s="2"/>
      <c r="S388" s="2"/>
      <c r="T388" s="2"/>
      <c r="U388" s="2"/>
      <c r="V388" s="2"/>
      <c r="W388" s="1"/>
      <c r="X388" s="2"/>
      <c r="Y388" s="2"/>
      <c r="Z388" s="1"/>
      <c r="AA388" s="2"/>
      <c r="AB388" s="2"/>
      <c r="AC388" s="2"/>
      <c r="AD388" s="2"/>
    </row>
    <row r="389">
      <c r="A389" s="1"/>
      <c r="B389" s="35"/>
      <c r="D389" s="35"/>
      <c r="E389" s="5"/>
      <c r="F389" s="5"/>
      <c r="G389" s="6"/>
      <c r="H389" s="6"/>
      <c r="I389" s="5"/>
      <c r="J389" s="34"/>
      <c r="K389" s="5"/>
      <c r="L389" s="34"/>
      <c r="M389" s="34"/>
      <c r="N389" s="37"/>
      <c r="P389" s="34"/>
      <c r="R389" s="2"/>
      <c r="S389" s="2"/>
      <c r="T389" s="2"/>
      <c r="U389" s="2"/>
      <c r="V389" s="2"/>
      <c r="W389" s="1"/>
      <c r="X389" s="2"/>
      <c r="Y389" s="2"/>
      <c r="Z389" s="1"/>
      <c r="AA389" s="2"/>
      <c r="AB389" s="2"/>
      <c r="AC389" s="2"/>
      <c r="AD389" s="2"/>
    </row>
    <row r="390">
      <c r="A390" s="1"/>
      <c r="B390" s="35"/>
      <c r="D390" s="35"/>
      <c r="E390" s="5"/>
      <c r="F390" s="5"/>
      <c r="G390" s="6"/>
      <c r="H390" s="6"/>
      <c r="I390" s="5"/>
      <c r="J390" s="34"/>
      <c r="K390" s="5"/>
      <c r="L390" s="34"/>
      <c r="M390" s="34"/>
      <c r="N390" s="37"/>
      <c r="P390" s="34"/>
      <c r="R390" s="2"/>
      <c r="S390" s="2"/>
      <c r="T390" s="2"/>
      <c r="U390" s="2"/>
      <c r="V390" s="2"/>
      <c r="W390" s="1"/>
      <c r="X390" s="2"/>
      <c r="Y390" s="2"/>
      <c r="Z390" s="1"/>
      <c r="AA390" s="2"/>
      <c r="AB390" s="2"/>
      <c r="AC390" s="2"/>
      <c r="AD390" s="2"/>
    </row>
    <row r="391">
      <c r="A391" s="1"/>
      <c r="B391" s="35"/>
      <c r="D391" s="35"/>
      <c r="E391" s="5"/>
      <c r="F391" s="5"/>
      <c r="G391" s="6"/>
      <c r="H391" s="6"/>
      <c r="I391" s="5"/>
      <c r="J391" s="34"/>
      <c r="K391" s="5"/>
      <c r="L391" s="34"/>
      <c r="M391" s="34"/>
      <c r="N391" s="37"/>
      <c r="P391" s="34"/>
      <c r="R391" s="2"/>
      <c r="S391" s="2"/>
      <c r="T391" s="2"/>
      <c r="U391" s="2"/>
      <c r="V391" s="2"/>
      <c r="W391" s="1"/>
      <c r="X391" s="2"/>
      <c r="Y391" s="2"/>
      <c r="Z391" s="1"/>
      <c r="AA391" s="2"/>
      <c r="AB391" s="2"/>
      <c r="AC391" s="2"/>
      <c r="AD391" s="2"/>
    </row>
    <row r="392">
      <c r="A392" s="1"/>
      <c r="B392" s="35"/>
      <c r="D392" s="35"/>
      <c r="E392" s="5"/>
      <c r="F392" s="5"/>
      <c r="G392" s="6"/>
      <c r="H392" s="6"/>
      <c r="I392" s="5"/>
      <c r="J392" s="34"/>
      <c r="K392" s="5"/>
      <c r="L392" s="34"/>
      <c r="M392" s="34"/>
      <c r="N392" s="37"/>
      <c r="P392" s="34"/>
      <c r="R392" s="2"/>
      <c r="S392" s="2"/>
      <c r="T392" s="2"/>
      <c r="U392" s="2"/>
      <c r="V392" s="2"/>
      <c r="W392" s="1"/>
      <c r="X392" s="2"/>
      <c r="Y392" s="2"/>
      <c r="Z392" s="1"/>
      <c r="AA392" s="2"/>
      <c r="AB392" s="2"/>
      <c r="AC392" s="2"/>
      <c r="AD392" s="2"/>
    </row>
    <row r="393">
      <c r="A393" s="1"/>
      <c r="B393" s="35"/>
      <c r="D393" s="35"/>
      <c r="E393" s="5"/>
      <c r="F393" s="5"/>
      <c r="G393" s="6"/>
      <c r="H393" s="6"/>
      <c r="I393" s="5"/>
      <c r="J393" s="34"/>
      <c r="K393" s="5"/>
      <c r="L393" s="34"/>
      <c r="M393" s="34"/>
      <c r="N393" s="37"/>
      <c r="P393" s="34"/>
      <c r="R393" s="2"/>
      <c r="S393" s="2"/>
      <c r="T393" s="2"/>
      <c r="U393" s="2"/>
      <c r="V393" s="2"/>
      <c r="W393" s="1"/>
      <c r="X393" s="2"/>
      <c r="Y393" s="2"/>
      <c r="Z393" s="1"/>
      <c r="AA393" s="2"/>
      <c r="AB393" s="2"/>
      <c r="AC393" s="2"/>
      <c r="AD393" s="2"/>
    </row>
    <row r="394">
      <c r="A394" s="1"/>
      <c r="B394" s="35"/>
      <c r="D394" s="35"/>
      <c r="E394" s="5"/>
      <c r="F394" s="5"/>
      <c r="G394" s="6"/>
      <c r="H394" s="6"/>
      <c r="I394" s="5"/>
      <c r="J394" s="34"/>
      <c r="K394" s="5"/>
      <c r="L394" s="34"/>
      <c r="M394" s="34"/>
      <c r="N394" s="37"/>
      <c r="P394" s="34"/>
      <c r="R394" s="2"/>
      <c r="S394" s="2"/>
      <c r="T394" s="2"/>
      <c r="U394" s="2"/>
      <c r="V394" s="2"/>
      <c r="W394" s="1"/>
      <c r="X394" s="2"/>
      <c r="Y394" s="2"/>
      <c r="Z394" s="1"/>
      <c r="AA394" s="2"/>
      <c r="AB394" s="2"/>
      <c r="AC394" s="2"/>
      <c r="AD394" s="2"/>
    </row>
    <row r="395">
      <c r="A395" s="1"/>
      <c r="B395" s="35"/>
      <c r="D395" s="35"/>
      <c r="E395" s="5"/>
      <c r="F395" s="5"/>
      <c r="G395" s="6"/>
      <c r="H395" s="6"/>
      <c r="I395" s="5"/>
      <c r="J395" s="34"/>
      <c r="K395" s="5"/>
      <c r="L395" s="34"/>
      <c r="M395" s="34"/>
      <c r="N395" s="37"/>
      <c r="P395" s="34"/>
      <c r="R395" s="2"/>
      <c r="S395" s="2"/>
      <c r="T395" s="2"/>
      <c r="U395" s="2"/>
      <c r="V395" s="2"/>
      <c r="W395" s="1"/>
      <c r="X395" s="2"/>
      <c r="Y395" s="2"/>
      <c r="Z395" s="1"/>
      <c r="AA395" s="2"/>
      <c r="AB395" s="2"/>
      <c r="AC395" s="2"/>
      <c r="AD395" s="2"/>
    </row>
    <row r="396">
      <c r="A396" s="1"/>
      <c r="B396" s="35"/>
      <c r="D396" s="35"/>
      <c r="E396" s="5"/>
      <c r="F396" s="5"/>
      <c r="G396" s="6"/>
      <c r="H396" s="6"/>
      <c r="I396" s="5"/>
      <c r="J396" s="34"/>
      <c r="K396" s="5"/>
      <c r="L396" s="34"/>
      <c r="M396" s="34"/>
      <c r="N396" s="37"/>
      <c r="P396" s="34"/>
      <c r="R396" s="2"/>
      <c r="S396" s="2"/>
      <c r="T396" s="2"/>
      <c r="U396" s="2"/>
      <c r="V396" s="2"/>
      <c r="W396" s="1"/>
      <c r="X396" s="2"/>
      <c r="Y396" s="2"/>
      <c r="Z396" s="1"/>
      <c r="AA396" s="2"/>
      <c r="AB396" s="2"/>
      <c r="AC396" s="2"/>
      <c r="AD396" s="2"/>
    </row>
    <row r="397">
      <c r="A397" s="1"/>
      <c r="B397" s="35"/>
      <c r="D397" s="35"/>
      <c r="E397" s="5"/>
      <c r="F397" s="5"/>
      <c r="G397" s="6"/>
      <c r="H397" s="6"/>
      <c r="I397" s="5"/>
      <c r="J397" s="34"/>
      <c r="K397" s="5"/>
      <c r="L397" s="34"/>
      <c r="M397" s="34"/>
      <c r="N397" s="37"/>
      <c r="P397" s="34"/>
      <c r="R397" s="2"/>
      <c r="S397" s="2"/>
      <c r="T397" s="2"/>
      <c r="U397" s="2"/>
      <c r="V397" s="2"/>
      <c r="W397" s="1"/>
      <c r="X397" s="2"/>
      <c r="Y397" s="2"/>
      <c r="Z397" s="1"/>
      <c r="AA397" s="2"/>
      <c r="AB397" s="2"/>
      <c r="AC397" s="2"/>
      <c r="AD397" s="2"/>
    </row>
    <row r="398">
      <c r="A398" s="1"/>
      <c r="B398" s="35"/>
      <c r="D398" s="35"/>
      <c r="E398" s="5"/>
      <c r="F398" s="5"/>
      <c r="G398" s="6"/>
      <c r="H398" s="6"/>
      <c r="I398" s="5"/>
      <c r="J398" s="34"/>
      <c r="K398" s="5"/>
      <c r="L398" s="34"/>
      <c r="M398" s="34"/>
      <c r="N398" s="37"/>
      <c r="P398" s="34"/>
      <c r="R398" s="2"/>
      <c r="S398" s="2"/>
      <c r="T398" s="2"/>
      <c r="U398" s="2"/>
      <c r="V398" s="2"/>
      <c r="W398" s="1"/>
      <c r="X398" s="2"/>
      <c r="Y398" s="2"/>
      <c r="Z398" s="1"/>
      <c r="AA398" s="2"/>
      <c r="AB398" s="2"/>
      <c r="AC398" s="2"/>
      <c r="AD398" s="2"/>
    </row>
    <row r="399">
      <c r="A399" s="1"/>
      <c r="B399" s="35"/>
      <c r="D399" s="35"/>
      <c r="E399" s="5"/>
      <c r="F399" s="5"/>
      <c r="G399" s="6"/>
      <c r="H399" s="6"/>
      <c r="I399" s="5"/>
      <c r="J399" s="34"/>
      <c r="K399" s="5"/>
      <c r="L399" s="34"/>
      <c r="M399" s="34"/>
      <c r="N399" s="37"/>
      <c r="P399" s="34"/>
      <c r="R399" s="2"/>
      <c r="S399" s="2"/>
      <c r="T399" s="2"/>
      <c r="U399" s="2"/>
      <c r="V399" s="2"/>
      <c r="W399" s="1"/>
      <c r="X399" s="2"/>
      <c r="Y399" s="2"/>
      <c r="Z399" s="1"/>
      <c r="AA399" s="2"/>
      <c r="AB399" s="2"/>
      <c r="AC399" s="2"/>
      <c r="AD399" s="2"/>
    </row>
    <row r="400">
      <c r="A400" s="1"/>
      <c r="B400" s="35"/>
      <c r="D400" s="35"/>
      <c r="E400" s="5"/>
      <c r="F400" s="5"/>
      <c r="G400" s="6"/>
      <c r="H400" s="6"/>
      <c r="I400" s="5"/>
      <c r="J400" s="34"/>
      <c r="K400" s="5"/>
      <c r="L400" s="34"/>
      <c r="M400" s="34"/>
      <c r="N400" s="37"/>
      <c r="P400" s="34"/>
      <c r="R400" s="2"/>
      <c r="S400" s="2"/>
      <c r="T400" s="2"/>
      <c r="U400" s="2"/>
      <c r="V400" s="2"/>
      <c r="W400" s="1"/>
      <c r="X400" s="2"/>
      <c r="Y400" s="2"/>
      <c r="Z400" s="1"/>
      <c r="AA400" s="2"/>
      <c r="AB400" s="2"/>
      <c r="AC400" s="2"/>
      <c r="AD400" s="2"/>
    </row>
    <row r="401">
      <c r="A401" s="1"/>
      <c r="B401" s="35"/>
      <c r="D401" s="35"/>
      <c r="E401" s="5"/>
      <c r="F401" s="5"/>
      <c r="G401" s="6"/>
      <c r="H401" s="6"/>
      <c r="I401" s="5"/>
      <c r="J401" s="34"/>
      <c r="K401" s="5"/>
      <c r="L401" s="34"/>
      <c r="M401" s="34"/>
      <c r="N401" s="37"/>
      <c r="P401" s="34"/>
      <c r="R401" s="2"/>
      <c r="S401" s="2"/>
      <c r="T401" s="2"/>
      <c r="U401" s="2"/>
      <c r="V401" s="2"/>
      <c r="W401" s="1"/>
      <c r="X401" s="2"/>
      <c r="Y401" s="2"/>
      <c r="Z401" s="1"/>
      <c r="AA401" s="2"/>
      <c r="AB401" s="2"/>
      <c r="AC401" s="2"/>
      <c r="AD401" s="2"/>
    </row>
    <row r="402">
      <c r="A402" s="1"/>
      <c r="B402" s="35"/>
      <c r="D402" s="35"/>
      <c r="E402" s="5"/>
      <c r="F402" s="5"/>
      <c r="G402" s="6"/>
      <c r="H402" s="6"/>
      <c r="I402" s="5"/>
      <c r="J402" s="34"/>
      <c r="K402" s="5"/>
      <c r="L402" s="34"/>
      <c r="M402" s="34"/>
      <c r="N402" s="37"/>
      <c r="P402" s="34"/>
      <c r="R402" s="2"/>
      <c r="S402" s="2"/>
      <c r="T402" s="2"/>
      <c r="U402" s="2"/>
      <c r="V402" s="2"/>
      <c r="W402" s="1"/>
      <c r="X402" s="2"/>
      <c r="Y402" s="2"/>
      <c r="Z402" s="1"/>
      <c r="AA402" s="2"/>
      <c r="AB402" s="2"/>
      <c r="AC402" s="2"/>
      <c r="AD402" s="2"/>
    </row>
    <row r="403">
      <c r="A403" s="1"/>
      <c r="B403" s="35"/>
      <c r="D403" s="35"/>
      <c r="E403" s="5"/>
      <c r="F403" s="5"/>
      <c r="G403" s="6"/>
      <c r="H403" s="6"/>
      <c r="I403" s="5"/>
      <c r="J403" s="34"/>
      <c r="K403" s="5"/>
      <c r="L403" s="34"/>
      <c r="M403" s="34"/>
      <c r="N403" s="37"/>
      <c r="P403" s="34"/>
      <c r="R403" s="2"/>
      <c r="S403" s="2"/>
      <c r="T403" s="2"/>
      <c r="U403" s="2"/>
      <c r="V403" s="2"/>
      <c r="W403" s="1"/>
      <c r="X403" s="2"/>
      <c r="Y403" s="2"/>
      <c r="Z403" s="1"/>
      <c r="AA403" s="2"/>
      <c r="AB403" s="2"/>
      <c r="AC403" s="2"/>
      <c r="AD403" s="2"/>
    </row>
    <row r="404">
      <c r="A404" s="1"/>
      <c r="B404" s="35"/>
      <c r="D404" s="35"/>
      <c r="E404" s="5"/>
      <c r="F404" s="5"/>
      <c r="G404" s="6"/>
      <c r="H404" s="6"/>
      <c r="I404" s="5"/>
      <c r="J404" s="34"/>
      <c r="K404" s="5"/>
      <c r="L404" s="34"/>
      <c r="M404" s="34"/>
      <c r="N404" s="37"/>
      <c r="P404" s="34"/>
      <c r="R404" s="2"/>
      <c r="S404" s="2"/>
      <c r="T404" s="2"/>
      <c r="U404" s="2"/>
      <c r="V404" s="2"/>
      <c r="W404" s="1"/>
      <c r="X404" s="2"/>
      <c r="Y404" s="2"/>
      <c r="Z404" s="1"/>
      <c r="AA404" s="2"/>
      <c r="AB404" s="2"/>
      <c r="AC404" s="2"/>
      <c r="AD404" s="2"/>
    </row>
    <row r="405">
      <c r="A405" s="1"/>
      <c r="B405" s="35"/>
      <c r="D405" s="35"/>
      <c r="E405" s="5"/>
      <c r="F405" s="5"/>
      <c r="G405" s="6"/>
      <c r="H405" s="6"/>
      <c r="I405" s="5"/>
      <c r="J405" s="34"/>
      <c r="K405" s="5"/>
      <c r="L405" s="34"/>
      <c r="M405" s="34"/>
      <c r="N405" s="37"/>
      <c r="P405" s="34"/>
      <c r="R405" s="2"/>
      <c r="S405" s="2"/>
      <c r="T405" s="2"/>
      <c r="U405" s="2"/>
      <c r="V405" s="2"/>
      <c r="W405" s="1"/>
      <c r="X405" s="2"/>
      <c r="Y405" s="2"/>
      <c r="Z405" s="1"/>
      <c r="AA405" s="2"/>
      <c r="AB405" s="2"/>
      <c r="AC405" s="2"/>
      <c r="AD405" s="2"/>
    </row>
    <row r="406">
      <c r="A406" s="1"/>
      <c r="B406" s="35"/>
      <c r="D406" s="35"/>
      <c r="E406" s="5"/>
      <c r="F406" s="5"/>
      <c r="G406" s="6"/>
      <c r="H406" s="6"/>
      <c r="I406" s="5"/>
      <c r="J406" s="34"/>
      <c r="K406" s="5"/>
      <c r="L406" s="34"/>
      <c r="M406" s="34"/>
      <c r="N406" s="37"/>
      <c r="P406" s="34"/>
      <c r="R406" s="2"/>
      <c r="S406" s="2"/>
      <c r="T406" s="2"/>
      <c r="U406" s="2"/>
      <c r="V406" s="2"/>
      <c r="W406" s="1"/>
      <c r="X406" s="2"/>
      <c r="Y406" s="2"/>
      <c r="Z406" s="1"/>
      <c r="AA406" s="2"/>
      <c r="AB406" s="2"/>
      <c r="AC406" s="2"/>
      <c r="AD406" s="2"/>
    </row>
    <row r="407">
      <c r="A407" s="1"/>
      <c r="B407" s="35"/>
      <c r="D407" s="35"/>
      <c r="E407" s="5"/>
      <c r="F407" s="5"/>
      <c r="G407" s="6"/>
      <c r="H407" s="6"/>
      <c r="I407" s="5"/>
      <c r="J407" s="34"/>
      <c r="K407" s="5"/>
      <c r="L407" s="34"/>
      <c r="M407" s="34"/>
      <c r="N407" s="37"/>
      <c r="P407" s="34"/>
      <c r="R407" s="2"/>
      <c r="S407" s="2"/>
      <c r="T407" s="2"/>
      <c r="U407" s="2"/>
      <c r="V407" s="2"/>
      <c r="W407" s="1"/>
      <c r="X407" s="2"/>
      <c r="Y407" s="2"/>
      <c r="Z407" s="1"/>
      <c r="AA407" s="2"/>
      <c r="AB407" s="2"/>
      <c r="AC407" s="2"/>
      <c r="AD407" s="2"/>
    </row>
    <row r="408">
      <c r="A408" s="1"/>
      <c r="B408" s="35"/>
      <c r="D408" s="35"/>
      <c r="E408" s="5"/>
      <c r="F408" s="5"/>
      <c r="G408" s="6"/>
      <c r="H408" s="6"/>
      <c r="I408" s="5"/>
      <c r="J408" s="34"/>
      <c r="K408" s="5"/>
      <c r="L408" s="34"/>
      <c r="M408" s="34"/>
      <c r="N408" s="37"/>
      <c r="P408" s="34"/>
      <c r="R408" s="2"/>
      <c r="S408" s="2"/>
      <c r="T408" s="2"/>
      <c r="U408" s="2"/>
      <c r="V408" s="2"/>
      <c r="W408" s="1"/>
      <c r="X408" s="2"/>
      <c r="Y408" s="2"/>
      <c r="Z408" s="1"/>
      <c r="AA408" s="2"/>
      <c r="AB408" s="2"/>
      <c r="AC408" s="2"/>
      <c r="AD408" s="2"/>
    </row>
    <row r="409">
      <c r="A409" s="1"/>
      <c r="B409" s="35"/>
      <c r="D409" s="35"/>
      <c r="E409" s="5"/>
      <c r="F409" s="5"/>
      <c r="G409" s="6"/>
      <c r="H409" s="6"/>
      <c r="I409" s="5"/>
      <c r="J409" s="34"/>
      <c r="K409" s="5"/>
      <c r="L409" s="34"/>
      <c r="M409" s="34"/>
      <c r="N409" s="37"/>
      <c r="P409" s="34"/>
      <c r="R409" s="2"/>
      <c r="S409" s="2"/>
      <c r="T409" s="2"/>
      <c r="U409" s="2"/>
      <c r="V409" s="2"/>
      <c r="W409" s="1"/>
      <c r="X409" s="2"/>
      <c r="Y409" s="2"/>
      <c r="Z409" s="1"/>
      <c r="AA409" s="2"/>
      <c r="AB409" s="2"/>
      <c r="AC409" s="2"/>
      <c r="AD409" s="2"/>
    </row>
    <row r="410">
      <c r="A410" s="1"/>
      <c r="B410" s="35"/>
      <c r="D410" s="35"/>
      <c r="E410" s="5"/>
      <c r="F410" s="5"/>
      <c r="G410" s="6"/>
      <c r="H410" s="6"/>
      <c r="I410" s="5"/>
      <c r="J410" s="34"/>
      <c r="K410" s="5"/>
      <c r="L410" s="34"/>
      <c r="M410" s="34"/>
      <c r="N410" s="37"/>
      <c r="P410" s="34"/>
      <c r="R410" s="2"/>
      <c r="S410" s="2"/>
      <c r="T410" s="2"/>
      <c r="U410" s="2"/>
      <c r="V410" s="2"/>
      <c r="W410" s="1"/>
      <c r="X410" s="2"/>
      <c r="Y410" s="2"/>
      <c r="Z410" s="1"/>
      <c r="AA410" s="2"/>
      <c r="AB410" s="2"/>
      <c r="AC410" s="2"/>
      <c r="AD410" s="2"/>
    </row>
    <row r="411">
      <c r="A411" s="1"/>
      <c r="B411" s="35"/>
      <c r="D411" s="35"/>
      <c r="E411" s="5"/>
      <c r="F411" s="5"/>
      <c r="G411" s="6"/>
      <c r="H411" s="6"/>
      <c r="I411" s="5"/>
      <c r="J411" s="34"/>
      <c r="K411" s="5"/>
      <c r="L411" s="34"/>
      <c r="M411" s="34"/>
      <c r="N411" s="37"/>
      <c r="P411" s="34"/>
      <c r="R411" s="2"/>
      <c r="S411" s="2"/>
      <c r="T411" s="2"/>
      <c r="U411" s="2"/>
      <c r="V411" s="2"/>
      <c r="W411" s="1"/>
      <c r="X411" s="2"/>
      <c r="Y411" s="2"/>
      <c r="Z411" s="1"/>
      <c r="AA411" s="2"/>
      <c r="AB411" s="2"/>
      <c r="AC411" s="2"/>
      <c r="AD411" s="2"/>
    </row>
    <row r="412">
      <c r="A412" s="1"/>
      <c r="B412" s="35"/>
      <c r="D412" s="35"/>
      <c r="E412" s="5"/>
      <c r="F412" s="5"/>
      <c r="G412" s="6"/>
      <c r="H412" s="6"/>
      <c r="I412" s="5"/>
      <c r="J412" s="34"/>
      <c r="K412" s="5"/>
      <c r="L412" s="34"/>
      <c r="M412" s="34"/>
      <c r="N412" s="37"/>
      <c r="P412" s="34"/>
      <c r="R412" s="2"/>
      <c r="S412" s="2"/>
      <c r="T412" s="2"/>
      <c r="U412" s="2"/>
      <c r="V412" s="2"/>
      <c r="W412" s="1"/>
      <c r="X412" s="2"/>
      <c r="Y412" s="2"/>
      <c r="Z412" s="1"/>
      <c r="AA412" s="2"/>
      <c r="AB412" s="2"/>
      <c r="AC412" s="2"/>
      <c r="AD412" s="2"/>
    </row>
    <row r="413">
      <c r="A413" s="1"/>
      <c r="B413" s="35"/>
      <c r="D413" s="35"/>
      <c r="E413" s="5"/>
      <c r="F413" s="5"/>
      <c r="G413" s="6"/>
      <c r="H413" s="6"/>
      <c r="I413" s="5"/>
      <c r="J413" s="34"/>
      <c r="K413" s="5"/>
      <c r="L413" s="34"/>
      <c r="M413" s="34"/>
      <c r="N413" s="37"/>
      <c r="P413" s="34"/>
      <c r="R413" s="2"/>
      <c r="S413" s="2"/>
      <c r="T413" s="2"/>
      <c r="U413" s="2"/>
      <c r="V413" s="2"/>
      <c r="W413" s="1"/>
      <c r="X413" s="2"/>
      <c r="Y413" s="2"/>
      <c r="Z413" s="1"/>
      <c r="AA413" s="2"/>
      <c r="AB413" s="2"/>
      <c r="AC413" s="2"/>
      <c r="AD413" s="2"/>
    </row>
    <row r="414">
      <c r="A414" s="1"/>
      <c r="B414" s="35"/>
      <c r="D414" s="35"/>
      <c r="E414" s="5"/>
      <c r="F414" s="5"/>
      <c r="G414" s="6"/>
      <c r="H414" s="6"/>
      <c r="I414" s="5"/>
      <c r="J414" s="34"/>
      <c r="K414" s="5"/>
      <c r="L414" s="34"/>
      <c r="M414" s="34"/>
      <c r="N414" s="37"/>
      <c r="P414" s="34"/>
      <c r="R414" s="2"/>
      <c r="S414" s="2"/>
      <c r="T414" s="2"/>
      <c r="U414" s="2"/>
      <c r="V414" s="2"/>
      <c r="W414" s="1"/>
      <c r="X414" s="2"/>
      <c r="Y414" s="2"/>
      <c r="Z414" s="1"/>
      <c r="AA414" s="2"/>
      <c r="AB414" s="2"/>
      <c r="AC414" s="2"/>
      <c r="AD414" s="2"/>
    </row>
    <row r="415">
      <c r="A415" s="1"/>
      <c r="B415" s="35"/>
      <c r="D415" s="35"/>
      <c r="E415" s="5"/>
      <c r="F415" s="5"/>
      <c r="G415" s="6"/>
      <c r="H415" s="6"/>
      <c r="I415" s="5"/>
      <c r="J415" s="34"/>
      <c r="K415" s="5"/>
      <c r="L415" s="34"/>
      <c r="M415" s="34"/>
      <c r="N415" s="37"/>
      <c r="P415" s="34"/>
      <c r="R415" s="2"/>
      <c r="S415" s="2"/>
      <c r="T415" s="2"/>
      <c r="U415" s="2"/>
      <c r="V415" s="2"/>
      <c r="W415" s="1"/>
      <c r="X415" s="2"/>
      <c r="Y415" s="2"/>
      <c r="Z415" s="1"/>
      <c r="AA415" s="2"/>
      <c r="AB415" s="2"/>
      <c r="AC415" s="2"/>
      <c r="AD415" s="2"/>
    </row>
    <row r="416">
      <c r="A416" s="1"/>
      <c r="B416" s="35"/>
      <c r="D416" s="35"/>
      <c r="E416" s="5"/>
      <c r="F416" s="5"/>
      <c r="G416" s="6"/>
      <c r="H416" s="6"/>
      <c r="I416" s="5"/>
      <c r="J416" s="34"/>
      <c r="K416" s="5"/>
      <c r="L416" s="34"/>
      <c r="M416" s="34"/>
      <c r="N416" s="37"/>
      <c r="P416" s="34"/>
      <c r="R416" s="2"/>
      <c r="S416" s="2"/>
      <c r="T416" s="2"/>
      <c r="U416" s="2"/>
      <c r="V416" s="2"/>
      <c r="W416" s="1"/>
      <c r="X416" s="2"/>
      <c r="Y416" s="2"/>
      <c r="Z416" s="1"/>
      <c r="AA416" s="2"/>
      <c r="AB416" s="2"/>
      <c r="AC416" s="2"/>
      <c r="AD416" s="2"/>
    </row>
    <row r="417">
      <c r="A417" s="1"/>
      <c r="B417" s="35"/>
      <c r="D417" s="35"/>
      <c r="E417" s="5"/>
      <c r="F417" s="5"/>
      <c r="G417" s="6"/>
      <c r="H417" s="6"/>
      <c r="I417" s="5"/>
      <c r="J417" s="34"/>
      <c r="K417" s="5"/>
      <c r="L417" s="34"/>
      <c r="M417" s="34"/>
      <c r="N417" s="37"/>
      <c r="P417" s="34"/>
      <c r="R417" s="2"/>
      <c r="S417" s="2"/>
      <c r="T417" s="2"/>
      <c r="U417" s="2"/>
      <c r="V417" s="2"/>
      <c r="W417" s="1"/>
      <c r="X417" s="2"/>
      <c r="Y417" s="2"/>
      <c r="Z417" s="1"/>
      <c r="AA417" s="2"/>
      <c r="AB417" s="2"/>
      <c r="AC417" s="2"/>
      <c r="AD417" s="2"/>
    </row>
    <row r="418">
      <c r="A418" s="1"/>
      <c r="B418" s="35"/>
      <c r="D418" s="35"/>
      <c r="E418" s="5"/>
      <c r="F418" s="5"/>
      <c r="G418" s="6"/>
      <c r="H418" s="6"/>
      <c r="I418" s="5"/>
      <c r="J418" s="34"/>
      <c r="K418" s="5"/>
      <c r="L418" s="34"/>
      <c r="M418" s="34"/>
      <c r="N418" s="37"/>
      <c r="P418" s="34"/>
      <c r="R418" s="2"/>
      <c r="S418" s="2"/>
      <c r="T418" s="2"/>
      <c r="U418" s="2"/>
      <c r="V418" s="2"/>
      <c r="W418" s="1"/>
      <c r="X418" s="2"/>
      <c r="Y418" s="2"/>
      <c r="Z418" s="1"/>
      <c r="AA418" s="2"/>
      <c r="AB418" s="2"/>
      <c r="AC418" s="2"/>
      <c r="AD418" s="2"/>
    </row>
    <row r="419">
      <c r="A419" s="1"/>
      <c r="B419" s="35"/>
      <c r="D419" s="35"/>
      <c r="E419" s="5"/>
      <c r="F419" s="5"/>
      <c r="G419" s="6"/>
      <c r="H419" s="6"/>
      <c r="I419" s="5"/>
      <c r="J419" s="34"/>
      <c r="K419" s="5"/>
      <c r="L419" s="34"/>
      <c r="M419" s="34"/>
      <c r="N419" s="37"/>
      <c r="P419" s="34"/>
      <c r="R419" s="2"/>
      <c r="S419" s="2"/>
      <c r="T419" s="2"/>
      <c r="U419" s="2"/>
      <c r="V419" s="2"/>
      <c r="W419" s="1"/>
      <c r="X419" s="2"/>
      <c r="Y419" s="2"/>
      <c r="Z419" s="1"/>
      <c r="AA419" s="2"/>
      <c r="AB419" s="2"/>
      <c r="AC419" s="2"/>
      <c r="AD419" s="2"/>
    </row>
    <row r="420">
      <c r="A420" s="1"/>
      <c r="B420" s="35"/>
      <c r="D420" s="35"/>
      <c r="E420" s="5"/>
      <c r="F420" s="5"/>
      <c r="G420" s="6"/>
      <c r="H420" s="6"/>
      <c r="I420" s="5"/>
      <c r="J420" s="34"/>
      <c r="K420" s="5"/>
      <c r="L420" s="34"/>
      <c r="M420" s="34"/>
      <c r="N420" s="37"/>
      <c r="P420" s="34"/>
      <c r="R420" s="2"/>
      <c r="S420" s="2"/>
      <c r="T420" s="2"/>
      <c r="U420" s="2"/>
      <c r="V420" s="2"/>
      <c r="W420" s="1"/>
      <c r="X420" s="2"/>
      <c r="Y420" s="2"/>
      <c r="Z420" s="1"/>
      <c r="AA420" s="2"/>
      <c r="AB420" s="2"/>
      <c r="AC420" s="2"/>
      <c r="AD420" s="2"/>
    </row>
    <row r="421">
      <c r="A421" s="1"/>
      <c r="B421" s="35"/>
      <c r="D421" s="35"/>
      <c r="E421" s="5"/>
      <c r="F421" s="5"/>
      <c r="G421" s="6"/>
      <c r="H421" s="6"/>
      <c r="I421" s="5"/>
      <c r="J421" s="34"/>
      <c r="K421" s="5"/>
      <c r="L421" s="34"/>
      <c r="M421" s="34"/>
      <c r="N421" s="37"/>
      <c r="P421" s="34"/>
      <c r="R421" s="2"/>
      <c r="S421" s="2"/>
      <c r="T421" s="2"/>
      <c r="U421" s="2"/>
      <c r="V421" s="2"/>
      <c r="W421" s="1"/>
      <c r="X421" s="2"/>
      <c r="Y421" s="2"/>
      <c r="Z421" s="1"/>
      <c r="AA421" s="2"/>
      <c r="AB421" s="2"/>
      <c r="AC421" s="2"/>
      <c r="AD421" s="2"/>
    </row>
    <row r="422">
      <c r="A422" s="1"/>
      <c r="B422" s="35"/>
      <c r="D422" s="35"/>
      <c r="E422" s="5"/>
      <c r="F422" s="5"/>
      <c r="G422" s="6"/>
      <c r="H422" s="6"/>
      <c r="I422" s="5"/>
      <c r="J422" s="34"/>
      <c r="K422" s="5"/>
      <c r="L422" s="34"/>
      <c r="M422" s="34"/>
      <c r="N422" s="37"/>
      <c r="P422" s="34"/>
      <c r="R422" s="2"/>
      <c r="S422" s="2"/>
      <c r="T422" s="2"/>
      <c r="U422" s="2"/>
      <c r="V422" s="2"/>
      <c r="W422" s="1"/>
      <c r="X422" s="2"/>
      <c r="Y422" s="2"/>
      <c r="Z422" s="1"/>
      <c r="AA422" s="2"/>
      <c r="AB422" s="2"/>
      <c r="AC422" s="2"/>
      <c r="AD422" s="2"/>
    </row>
    <row r="423">
      <c r="A423" s="1"/>
      <c r="B423" s="35"/>
      <c r="D423" s="35"/>
      <c r="E423" s="5"/>
      <c r="F423" s="5"/>
      <c r="G423" s="6"/>
      <c r="H423" s="6"/>
      <c r="I423" s="5"/>
      <c r="J423" s="34"/>
      <c r="K423" s="5"/>
      <c r="L423" s="34"/>
      <c r="M423" s="34"/>
      <c r="N423" s="37"/>
      <c r="P423" s="34"/>
      <c r="R423" s="2"/>
      <c r="S423" s="2"/>
      <c r="T423" s="2"/>
      <c r="U423" s="2"/>
      <c r="V423" s="2"/>
      <c r="W423" s="1"/>
      <c r="X423" s="2"/>
      <c r="Y423" s="2"/>
      <c r="Z423" s="1"/>
      <c r="AA423" s="2"/>
      <c r="AB423" s="2"/>
      <c r="AC423" s="2"/>
      <c r="AD423" s="2"/>
    </row>
    <row r="424">
      <c r="A424" s="1"/>
      <c r="B424" s="35"/>
      <c r="D424" s="35"/>
      <c r="E424" s="5"/>
      <c r="F424" s="5"/>
      <c r="G424" s="6"/>
      <c r="H424" s="6"/>
      <c r="I424" s="5"/>
      <c r="J424" s="34"/>
      <c r="K424" s="5"/>
      <c r="L424" s="34"/>
      <c r="M424" s="34"/>
      <c r="N424" s="37"/>
      <c r="P424" s="34"/>
      <c r="R424" s="2"/>
      <c r="S424" s="2"/>
      <c r="T424" s="2"/>
      <c r="U424" s="2"/>
      <c r="V424" s="2"/>
      <c r="W424" s="1"/>
      <c r="X424" s="2"/>
      <c r="Y424" s="2"/>
      <c r="Z424" s="1"/>
      <c r="AA424" s="2"/>
      <c r="AB424" s="2"/>
      <c r="AC424" s="2"/>
      <c r="AD424" s="2"/>
    </row>
    <row r="425">
      <c r="A425" s="1"/>
      <c r="B425" s="35"/>
      <c r="D425" s="35"/>
      <c r="E425" s="5"/>
      <c r="F425" s="5"/>
      <c r="G425" s="6"/>
      <c r="H425" s="6"/>
      <c r="I425" s="5"/>
      <c r="J425" s="34"/>
      <c r="K425" s="5"/>
      <c r="L425" s="34"/>
      <c r="M425" s="34"/>
      <c r="N425" s="37"/>
      <c r="P425" s="34"/>
      <c r="R425" s="2"/>
      <c r="S425" s="2"/>
      <c r="T425" s="2"/>
      <c r="U425" s="2"/>
      <c r="V425" s="2"/>
      <c r="W425" s="1"/>
      <c r="X425" s="2"/>
      <c r="Y425" s="2"/>
      <c r="Z425" s="1"/>
      <c r="AA425" s="2"/>
      <c r="AB425" s="2"/>
      <c r="AC425" s="2"/>
      <c r="AD425" s="2"/>
    </row>
    <row r="426">
      <c r="A426" s="1"/>
      <c r="B426" s="35"/>
      <c r="D426" s="35"/>
      <c r="E426" s="5"/>
      <c r="F426" s="5"/>
      <c r="G426" s="6"/>
      <c r="H426" s="6"/>
      <c r="I426" s="5"/>
      <c r="J426" s="34"/>
      <c r="K426" s="5"/>
      <c r="L426" s="34"/>
      <c r="M426" s="34"/>
      <c r="N426" s="37"/>
      <c r="P426" s="34"/>
      <c r="R426" s="2"/>
      <c r="S426" s="2"/>
      <c r="T426" s="2"/>
      <c r="U426" s="2"/>
      <c r="V426" s="2"/>
      <c r="W426" s="1"/>
      <c r="X426" s="2"/>
      <c r="Y426" s="2"/>
      <c r="Z426" s="1"/>
      <c r="AA426" s="2"/>
      <c r="AB426" s="2"/>
      <c r="AC426" s="2"/>
      <c r="AD426" s="2"/>
    </row>
    <row r="427">
      <c r="A427" s="1"/>
      <c r="B427" s="35"/>
      <c r="D427" s="35"/>
      <c r="E427" s="5"/>
      <c r="F427" s="5"/>
      <c r="G427" s="6"/>
      <c r="H427" s="6"/>
      <c r="I427" s="5"/>
      <c r="J427" s="34"/>
      <c r="K427" s="5"/>
      <c r="L427" s="34"/>
      <c r="M427" s="34"/>
      <c r="N427" s="37"/>
      <c r="P427" s="34"/>
      <c r="R427" s="2"/>
      <c r="S427" s="2"/>
      <c r="T427" s="2"/>
      <c r="U427" s="2"/>
      <c r="V427" s="2"/>
      <c r="W427" s="1"/>
      <c r="X427" s="2"/>
      <c r="Y427" s="2"/>
      <c r="Z427" s="1"/>
      <c r="AA427" s="2"/>
      <c r="AB427" s="2"/>
      <c r="AC427" s="2"/>
      <c r="AD427" s="2"/>
    </row>
    <row r="428">
      <c r="A428" s="1"/>
      <c r="B428" s="35"/>
      <c r="D428" s="35"/>
      <c r="E428" s="5"/>
      <c r="F428" s="5"/>
      <c r="G428" s="6"/>
      <c r="H428" s="6"/>
      <c r="I428" s="5"/>
      <c r="J428" s="34"/>
      <c r="K428" s="5"/>
      <c r="L428" s="34"/>
      <c r="M428" s="34"/>
      <c r="N428" s="37"/>
      <c r="P428" s="34"/>
      <c r="R428" s="2"/>
      <c r="S428" s="2"/>
      <c r="T428" s="2"/>
      <c r="U428" s="2"/>
      <c r="V428" s="2"/>
      <c r="W428" s="1"/>
      <c r="X428" s="2"/>
      <c r="Y428" s="2"/>
      <c r="Z428" s="1"/>
      <c r="AA428" s="2"/>
      <c r="AB428" s="2"/>
      <c r="AC428" s="2"/>
      <c r="AD428" s="2"/>
    </row>
    <row r="429">
      <c r="A429" s="1"/>
      <c r="B429" s="35"/>
      <c r="D429" s="35"/>
      <c r="E429" s="5"/>
      <c r="F429" s="5"/>
      <c r="G429" s="6"/>
      <c r="H429" s="6"/>
      <c r="I429" s="5"/>
      <c r="J429" s="34"/>
      <c r="K429" s="5"/>
      <c r="L429" s="34"/>
      <c r="M429" s="34"/>
      <c r="N429" s="37"/>
      <c r="P429" s="34"/>
      <c r="R429" s="2"/>
      <c r="S429" s="2"/>
      <c r="T429" s="2"/>
      <c r="U429" s="2"/>
      <c r="V429" s="2"/>
      <c r="W429" s="1"/>
      <c r="X429" s="2"/>
      <c r="Y429" s="2"/>
      <c r="Z429" s="1"/>
      <c r="AA429" s="2"/>
      <c r="AB429" s="2"/>
      <c r="AC429" s="2"/>
      <c r="AD429" s="2"/>
    </row>
    <row r="430">
      <c r="A430" s="1"/>
      <c r="B430" s="35"/>
      <c r="D430" s="35"/>
      <c r="E430" s="5"/>
      <c r="F430" s="5"/>
      <c r="G430" s="6"/>
      <c r="H430" s="6"/>
      <c r="I430" s="5"/>
      <c r="J430" s="34"/>
      <c r="K430" s="5"/>
      <c r="L430" s="34"/>
      <c r="M430" s="34"/>
      <c r="N430" s="37"/>
      <c r="P430" s="34"/>
      <c r="R430" s="2"/>
      <c r="S430" s="2"/>
      <c r="T430" s="2"/>
      <c r="U430" s="2"/>
      <c r="V430" s="2"/>
      <c r="W430" s="1"/>
      <c r="X430" s="2"/>
      <c r="Y430" s="2"/>
      <c r="Z430" s="1"/>
      <c r="AA430" s="2"/>
      <c r="AB430" s="2"/>
      <c r="AC430" s="2"/>
      <c r="AD430" s="2"/>
    </row>
    <row r="431">
      <c r="A431" s="1"/>
      <c r="B431" s="35"/>
      <c r="D431" s="35"/>
      <c r="E431" s="5"/>
      <c r="F431" s="5"/>
      <c r="G431" s="6"/>
      <c r="H431" s="6"/>
      <c r="I431" s="5"/>
      <c r="J431" s="34"/>
      <c r="K431" s="5"/>
      <c r="L431" s="34"/>
      <c r="M431" s="34"/>
      <c r="N431" s="37"/>
      <c r="P431" s="34"/>
      <c r="R431" s="2"/>
      <c r="S431" s="2"/>
      <c r="T431" s="2"/>
      <c r="U431" s="2"/>
      <c r="V431" s="2"/>
      <c r="W431" s="1"/>
      <c r="X431" s="2"/>
      <c r="Y431" s="2"/>
      <c r="Z431" s="1"/>
      <c r="AA431" s="2"/>
      <c r="AB431" s="2"/>
      <c r="AC431" s="2"/>
      <c r="AD431" s="2"/>
    </row>
    <row r="432">
      <c r="A432" s="1"/>
      <c r="B432" s="35"/>
      <c r="D432" s="35"/>
      <c r="E432" s="5"/>
      <c r="F432" s="5"/>
      <c r="G432" s="6"/>
      <c r="H432" s="6"/>
      <c r="I432" s="5"/>
      <c r="J432" s="34"/>
      <c r="K432" s="5"/>
      <c r="L432" s="34"/>
      <c r="M432" s="34"/>
      <c r="N432" s="37"/>
      <c r="P432" s="34"/>
      <c r="R432" s="2"/>
      <c r="S432" s="2"/>
      <c r="T432" s="2"/>
      <c r="U432" s="2"/>
      <c r="V432" s="2"/>
      <c r="W432" s="1"/>
      <c r="X432" s="2"/>
      <c r="Y432" s="2"/>
      <c r="Z432" s="1"/>
      <c r="AA432" s="2"/>
      <c r="AB432" s="2"/>
      <c r="AC432" s="2"/>
      <c r="AD432" s="2"/>
    </row>
    <row r="433">
      <c r="A433" s="1"/>
      <c r="B433" s="35"/>
      <c r="D433" s="35"/>
      <c r="E433" s="5"/>
      <c r="F433" s="5"/>
      <c r="G433" s="6"/>
      <c r="H433" s="6"/>
      <c r="I433" s="5"/>
      <c r="J433" s="34"/>
      <c r="K433" s="5"/>
      <c r="L433" s="34"/>
      <c r="M433" s="34"/>
      <c r="N433" s="37"/>
      <c r="P433" s="34"/>
      <c r="R433" s="2"/>
      <c r="S433" s="2"/>
      <c r="T433" s="2"/>
      <c r="U433" s="2"/>
      <c r="V433" s="2"/>
      <c r="W433" s="1"/>
      <c r="X433" s="2"/>
      <c r="Y433" s="2"/>
      <c r="Z433" s="1"/>
      <c r="AA433" s="2"/>
      <c r="AB433" s="2"/>
      <c r="AC433" s="2"/>
      <c r="AD433" s="2"/>
    </row>
    <row r="434">
      <c r="A434" s="1"/>
      <c r="B434" s="35"/>
      <c r="D434" s="35"/>
      <c r="E434" s="5"/>
      <c r="F434" s="5"/>
      <c r="G434" s="6"/>
      <c r="H434" s="6"/>
      <c r="I434" s="5"/>
      <c r="J434" s="34"/>
      <c r="K434" s="5"/>
      <c r="L434" s="34"/>
      <c r="M434" s="34"/>
      <c r="N434" s="37"/>
      <c r="P434" s="34"/>
      <c r="R434" s="2"/>
      <c r="S434" s="2"/>
      <c r="T434" s="2"/>
      <c r="U434" s="2"/>
      <c r="V434" s="2"/>
      <c r="W434" s="1"/>
      <c r="X434" s="2"/>
      <c r="Y434" s="2"/>
      <c r="Z434" s="1"/>
      <c r="AA434" s="2"/>
      <c r="AB434" s="2"/>
      <c r="AC434" s="2"/>
      <c r="AD434" s="2"/>
    </row>
    <row r="435">
      <c r="A435" s="1"/>
      <c r="B435" s="35"/>
      <c r="D435" s="35"/>
      <c r="E435" s="5"/>
      <c r="F435" s="5"/>
      <c r="G435" s="6"/>
      <c r="H435" s="6"/>
      <c r="I435" s="5"/>
      <c r="J435" s="34"/>
      <c r="K435" s="5"/>
      <c r="L435" s="34"/>
      <c r="M435" s="34"/>
      <c r="N435" s="37"/>
      <c r="P435" s="34"/>
      <c r="R435" s="2"/>
      <c r="S435" s="2"/>
      <c r="T435" s="2"/>
      <c r="U435" s="2"/>
      <c r="V435" s="2"/>
      <c r="W435" s="1"/>
      <c r="X435" s="2"/>
      <c r="Y435" s="2"/>
      <c r="Z435" s="1"/>
      <c r="AA435" s="2"/>
      <c r="AB435" s="2"/>
      <c r="AC435" s="2"/>
      <c r="AD435" s="2"/>
    </row>
    <row r="436">
      <c r="A436" s="1"/>
      <c r="B436" s="35"/>
      <c r="D436" s="35"/>
      <c r="E436" s="5"/>
      <c r="F436" s="5"/>
      <c r="G436" s="6"/>
      <c r="H436" s="6"/>
      <c r="I436" s="5"/>
      <c r="J436" s="34"/>
      <c r="K436" s="5"/>
      <c r="L436" s="34"/>
      <c r="M436" s="34"/>
      <c r="N436" s="37"/>
      <c r="P436" s="34"/>
      <c r="R436" s="2"/>
      <c r="S436" s="2"/>
      <c r="T436" s="2"/>
      <c r="U436" s="2"/>
      <c r="V436" s="2"/>
      <c r="W436" s="1"/>
      <c r="X436" s="2"/>
      <c r="Y436" s="2"/>
      <c r="Z436" s="1"/>
      <c r="AA436" s="2"/>
      <c r="AB436" s="2"/>
      <c r="AC436" s="2"/>
      <c r="AD436" s="2"/>
    </row>
    <row r="437">
      <c r="A437" s="1"/>
      <c r="B437" s="35"/>
      <c r="D437" s="35"/>
      <c r="E437" s="5"/>
      <c r="F437" s="5"/>
      <c r="G437" s="6"/>
      <c r="H437" s="6"/>
      <c r="I437" s="5"/>
      <c r="J437" s="34"/>
      <c r="K437" s="5"/>
      <c r="L437" s="34"/>
      <c r="M437" s="34"/>
      <c r="N437" s="37"/>
      <c r="P437" s="34"/>
      <c r="R437" s="2"/>
      <c r="S437" s="2"/>
      <c r="T437" s="2"/>
      <c r="U437" s="2"/>
      <c r="V437" s="2"/>
      <c r="W437" s="1"/>
      <c r="X437" s="2"/>
      <c r="Y437" s="2"/>
      <c r="Z437" s="1"/>
      <c r="AA437" s="2"/>
      <c r="AB437" s="2"/>
      <c r="AC437" s="2"/>
      <c r="AD437" s="2"/>
    </row>
    <row r="438">
      <c r="A438" s="1"/>
      <c r="B438" s="35"/>
      <c r="D438" s="35"/>
      <c r="E438" s="5"/>
      <c r="F438" s="5"/>
      <c r="G438" s="6"/>
      <c r="H438" s="6"/>
      <c r="I438" s="5"/>
      <c r="J438" s="34"/>
      <c r="K438" s="5"/>
      <c r="L438" s="34"/>
      <c r="M438" s="34"/>
      <c r="N438" s="37"/>
      <c r="P438" s="34"/>
      <c r="R438" s="2"/>
      <c r="S438" s="2"/>
      <c r="T438" s="2"/>
      <c r="U438" s="2"/>
      <c r="V438" s="2"/>
      <c r="W438" s="1"/>
      <c r="X438" s="2"/>
      <c r="Y438" s="2"/>
      <c r="Z438" s="1"/>
      <c r="AA438" s="2"/>
      <c r="AB438" s="2"/>
      <c r="AC438" s="2"/>
      <c r="AD438" s="2"/>
    </row>
    <row r="439">
      <c r="A439" s="1"/>
      <c r="B439" s="35"/>
      <c r="D439" s="35"/>
      <c r="E439" s="5"/>
      <c r="F439" s="5"/>
      <c r="G439" s="6"/>
      <c r="H439" s="6"/>
      <c r="I439" s="5"/>
      <c r="J439" s="34"/>
      <c r="K439" s="5"/>
      <c r="L439" s="34"/>
      <c r="M439" s="34"/>
      <c r="N439" s="37"/>
      <c r="P439" s="34"/>
      <c r="R439" s="2"/>
      <c r="S439" s="2"/>
      <c r="T439" s="2"/>
      <c r="U439" s="2"/>
      <c r="V439" s="2"/>
      <c r="W439" s="1"/>
      <c r="X439" s="2"/>
      <c r="Y439" s="2"/>
      <c r="Z439" s="1"/>
      <c r="AA439" s="2"/>
      <c r="AB439" s="2"/>
      <c r="AC439" s="2"/>
      <c r="AD439" s="2"/>
    </row>
    <row r="440">
      <c r="A440" s="1"/>
      <c r="B440" s="35"/>
      <c r="D440" s="35"/>
      <c r="E440" s="5"/>
      <c r="F440" s="5"/>
      <c r="G440" s="6"/>
      <c r="H440" s="6"/>
      <c r="I440" s="5"/>
      <c r="J440" s="34"/>
      <c r="K440" s="5"/>
      <c r="L440" s="34"/>
      <c r="M440" s="34"/>
      <c r="N440" s="37"/>
      <c r="P440" s="34"/>
      <c r="R440" s="2"/>
      <c r="S440" s="2"/>
      <c r="T440" s="2"/>
      <c r="U440" s="2"/>
      <c r="V440" s="2"/>
      <c r="W440" s="1"/>
      <c r="X440" s="2"/>
      <c r="Y440" s="2"/>
      <c r="Z440" s="1"/>
      <c r="AA440" s="2"/>
      <c r="AB440" s="2"/>
      <c r="AC440" s="2"/>
      <c r="AD440" s="2"/>
    </row>
    <row r="441">
      <c r="A441" s="1"/>
      <c r="B441" s="35"/>
      <c r="D441" s="35"/>
      <c r="E441" s="5"/>
      <c r="F441" s="5"/>
      <c r="G441" s="6"/>
      <c r="H441" s="6"/>
      <c r="I441" s="5"/>
      <c r="J441" s="34"/>
      <c r="K441" s="5"/>
      <c r="L441" s="34"/>
      <c r="M441" s="34"/>
      <c r="N441" s="37"/>
      <c r="P441" s="34"/>
      <c r="R441" s="2"/>
      <c r="S441" s="2"/>
      <c r="T441" s="2"/>
      <c r="U441" s="2"/>
      <c r="V441" s="2"/>
      <c r="W441" s="1"/>
      <c r="X441" s="2"/>
      <c r="Y441" s="2"/>
      <c r="Z441" s="1"/>
      <c r="AA441" s="2"/>
      <c r="AB441" s="2"/>
      <c r="AC441" s="2"/>
      <c r="AD441" s="2"/>
    </row>
    <row r="442">
      <c r="A442" s="1"/>
      <c r="B442" s="35"/>
      <c r="D442" s="35"/>
      <c r="E442" s="5"/>
      <c r="F442" s="5"/>
      <c r="G442" s="6"/>
      <c r="H442" s="6"/>
      <c r="I442" s="5"/>
      <c r="J442" s="34"/>
      <c r="K442" s="5"/>
      <c r="L442" s="34"/>
      <c r="M442" s="34"/>
      <c r="N442" s="37"/>
      <c r="P442" s="34"/>
      <c r="R442" s="2"/>
      <c r="S442" s="2"/>
      <c r="T442" s="2"/>
      <c r="U442" s="2"/>
      <c r="V442" s="2"/>
      <c r="W442" s="1"/>
      <c r="X442" s="2"/>
      <c r="Y442" s="2"/>
      <c r="Z442" s="1"/>
      <c r="AA442" s="2"/>
      <c r="AB442" s="2"/>
      <c r="AC442" s="2"/>
      <c r="AD442" s="2"/>
    </row>
    <row r="443">
      <c r="A443" s="1"/>
      <c r="B443" s="35"/>
      <c r="D443" s="35"/>
      <c r="E443" s="5"/>
      <c r="F443" s="5"/>
      <c r="G443" s="6"/>
      <c r="H443" s="6"/>
      <c r="I443" s="5"/>
      <c r="J443" s="34"/>
      <c r="K443" s="5"/>
      <c r="L443" s="34"/>
      <c r="M443" s="34"/>
      <c r="N443" s="37"/>
      <c r="P443" s="34"/>
      <c r="R443" s="2"/>
      <c r="S443" s="2"/>
      <c r="T443" s="2"/>
      <c r="U443" s="2"/>
      <c r="V443" s="2"/>
      <c r="W443" s="1"/>
      <c r="X443" s="2"/>
      <c r="Y443" s="2"/>
      <c r="Z443" s="1"/>
      <c r="AA443" s="2"/>
      <c r="AB443" s="2"/>
      <c r="AC443" s="2"/>
      <c r="AD443" s="2"/>
    </row>
    <row r="444">
      <c r="A444" s="1"/>
      <c r="B444" s="35"/>
      <c r="D444" s="35"/>
      <c r="E444" s="5"/>
      <c r="F444" s="5"/>
      <c r="G444" s="6"/>
      <c r="H444" s="6"/>
      <c r="I444" s="5"/>
      <c r="J444" s="34"/>
      <c r="K444" s="5"/>
      <c r="L444" s="34"/>
      <c r="M444" s="34"/>
      <c r="N444" s="37"/>
      <c r="P444" s="34"/>
      <c r="R444" s="2"/>
      <c r="S444" s="2"/>
      <c r="T444" s="2"/>
      <c r="U444" s="2"/>
      <c r="V444" s="2"/>
      <c r="W444" s="1"/>
      <c r="X444" s="2"/>
      <c r="Y444" s="2"/>
      <c r="Z444" s="1"/>
      <c r="AA444" s="2"/>
      <c r="AB444" s="2"/>
      <c r="AC444" s="2"/>
      <c r="AD444" s="2"/>
    </row>
    <row r="445">
      <c r="A445" s="1"/>
      <c r="B445" s="35"/>
      <c r="D445" s="35"/>
      <c r="E445" s="5"/>
      <c r="F445" s="5"/>
      <c r="G445" s="6"/>
      <c r="H445" s="6"/>
      <c r="I445" s="5"/>
      <c r="J445" s="34"/>
      <c r="K445" s="5"/>
      <c r="L445" s="34"/>
      <c r="M445" s="34"/>
      <c r="N445" s="37"/>
      <c r="P445" s="34"/>
      <c r="R445" s="2"/>
      <c r="S445" s="2"/>
      <c r="T445" s="2"/>
      <c r="U445" s="2"/>
      <c r="V445" s="2"/>
      <c r="W445" s="1"/>
      <c r="X445" s="2"/>
      <c r="Y445" s="2"/>
      <c r="Z445" s="1"/>
      <c r="AA445" s="2"/>
      <c r="AB445" s="2"/>
      <c r="AC445" s="2"/>
      <c r="AD445" s="2"/>
    </row>
    <row r="446">
      <c r="A446" s="1"/>
      <c r="B446" s="35"/>
      <c r="D446" s="35"/>
      <c r="E446" s="5"/>
      <c r="F446" s="5"/>
      <c r="G446" s="6"/>
      <c r="H446" s="6"/>
      <c r="I446" s="5"/>
      <c r="J446" s="34"/>
      <c r="K446" s="5"/>
      <c r="L446" s="34"/>
      <c r="M446" s="34"/>
      <c r="N446" s="37"/>
      <c r="P446" s="34"/>
      <c r="R446" s="2"/>
      <c r="S446" s="2"/>
      <c r="T446" s="2"/>
      <c r="U446" s="2"/>
      <c r="V446" s="2"/>
      <c r="W446" s="1"/>
      <c r="X446" s="2"/>
      <c r="Y446" s="2"/>
      <c r="Z446" s="1"/>
      <c r="AA446" s="2"/>
      <c r="AB446" s="2"/>
      <c r="AC446" s="2"/>
      <c r="AD446" s="2"/>
    </row>
    <row r="447">
      <c r="A447" s="1"/>
      <c r="B447" s="35"/>
      <c r="D447" s="35"/>
      <c r="E447" s="5"/>
      <c r="F447" s="5"/>
      <c r="G447" s="6"/>
      <c r="H447" s="6"/>
      <c r="I447" s="5"/>
      <c r="J447" s="34"/>
      <c r="K447" s="5"/>
      <c r="L447" s="34"/>
      <c r="M447" s="34"/>
      <c r="N447" s="37"/>
      <c r="P447" s="34"/>
      <c r="R447" s="2"/>
      <c r="S447" s="2"/>
      <c r="T447" s="2"/>
      <c r="U447" s="2"/>
      <c r="V447" s="2"/>
      <c r="W447" s="1"/>
      <c r="X447" s="2"/>
      <c r="Y447" s="2"/>
      <c r="Z447" s="1"/>
      <c r="AA447" s="2"/>
      <c r="AB447" s="2"/>
      <c r="AC447" s="2"/>
      <c r="AD447" s="2"/>
    </row>
    <row r="448">
      <c r="A448" s="1"/>
      <c r="B448" s="35"/>
      <c r="D448" s="35"/>
      <c r="E448" s="5"/>
      <c r="F448" s="5"/>
      <c r="G448" s="6"/>
      <c r="H448" s="6"/>
      <c r="I448" s="5"/>
      <c r="J448" s="34"/>
      <c r="K448" s="5"/>
      <c r="L448" s="34"/>
      <c r="M448" s="34"/>
      <c r="N448" s="37"/>
      <c r="P448" s="34"/>
      <c r="R448" s="2"/>
      <c r="S448" s="2"/>
      <c r="T448" s="2"/>
      <c r="U448" s="2"/>
      <c r="V448" s="2"/>
      <c r="W448" s="1"/>
      <c r="X448" s="2"/>
      <c r="Y448" s="2"/>
      <c r="Z448" s="1"/>
      <c r="AA448" s="2"/>
      <c r="AB448" s="2"/>
      <c r="AC448" s="2"/>
      <c r="AD448" s="2"/>
    </row>
    <row r="449">
      <c r="A449" s="1"/>
      <c r="B449" s="35"/>
      <c r="D449" s="35"/>
      <c r="E449" s="5"/>
      <c r="F449" s="5"/>
      <c r="G449" s="6"/>
      <c r="H449" s="6"/>
      <c r="I449" s="5"/>
      <c r="J449" s="34"/>
      <c r="K449" s="5"/>
      <c r="L449" s="34"/>
      <c r="M449" s="34"/>
      <c r="N449" s="37"/>
      <c r="P449" s="34"/>
      <c r="R449" s="2"/>
      <c r="S449" s="2"/>
      <c r="T449" s="2"/>
      <c r="U449" s="2"/>
      <c r="V449" s="2"/>
      <c r="W449" s="1"/>
      <c r="X449" s="2"/>
      <c r="Y449" s="2"/>
      <c r="Z449" s="1"/>
      <c r="AA449" s="2"/>
      <c r="AB449" s="2"/>
      <c r="AC449" s="2"/>
      <c r="AD449" s="2"/>
    </row>
    <row r="450">
      <c r="A450" s="1"/>
      <c r="B450" s="35"/>
      <c r="D450" s="35"/>
      <c r="E450" s="5"/>
      <c r="F450" s="5"/>
      <c r="G450" s="6"/>
      <c r="H450" s="6"/>
      <c r="I450" s="5"/>
      <c r="J450" s="34"/>
      <c r="K450" s="5"/>
      <c r="L450" s="34"/>
      <c r="M450" s="34"/>
      <c r="N450" s="37"/>
      <c r="P450" s="34"/>
      <c r="R450" s="2"/>
      <c r="S450" s="2"/>
      <c r="T450" s="2"/>
      <c r="U450" s="2"/>
      <c r="V450" s="2"/>
      <c r="W450" s="1"/>
      <c r="X450" s="2"/>
      <c r="Y450" s="2"/>
      <c r="Z450" s="1"/>
      <c r="AA450" s="2"/>
      <c r="AB450" s="2"/>
      <c r="AC450" s="2"/>
      <c r="AD450" s="2"/>
    </row>
    <row r="451">
      <c r="A451" s="1"/>
      <c r="B451" s="35"/>
      <c r="D451" s="35"/>
      <c r="E451" s="5"/>
      <c r="F451" s="5"/>
      <c r="G451" s="6"/>
      <c r="H451" s="6"/>
      <c r="I451" s="5"/>
      <c r="J451" s="34"/>
      <c r="K451" s="5"/>
      <c r="L451" s="34"/>
      <c r="M451" s="34"/>
      <c r="N451" s="37"/>
      <c r="P451" s="34"/>
      <c r="R451" s="2"/>
      <c r="S451" s="2"/>
      <c r="T451" s="2"/>
      <c r="U451" s="2"/>
      <c r="V451" s="2"/>
      <c r="W451" s="1"/>
      <c r="X451" s="2"/>
      <c r="Y451" s="2"/>
      <c r="Z451" s="1"/>
      <c r="AA451" s="2"/>
      <c r="AB451" s="2"/>
      <c r="AC451" s="2"/>
      <c r="AD451" s="2"/>
    </row>
    <row r="452">
      <c r="A452" s="1"/>
      <c r="B452" s="35"/>
      <c r="D452" s="35"/>
      <c r="E452" s="5"/>
      <c r="F452" s="5"/>
      <c r="G452" s="6"/>
      <c r="H452" s="6"/>
      <c r="I452" s="5"/>
      <c r="J452" s="34"/>
      <c r="K452" s="5"/>
      <c r="L452" s="34"/>
      <c r="M452" s="34"/>
      <c r="N452" s="37"/>
      <c r="P452" s="34"/>
      <c r="R452" s="2"/>
      <c r="S452" s="2"/>
      <c r="T452" s="2"/>
      <c r="U452" s="2"/>
      <c r="V452" s="2"/>
      <c r="W452" s="1"/>
      <c r="X452" s="2"/>
      <c r="Y452" s="2"/>
      <c r="Z452" s="1"/>
      <c r="AA452" s="2"/>
      <c r="AB452" s="2"/>
      <c r="AC452" s="2"/>
      <c r="AD452" s="2"/>
    </row>
    <row r="453">
      <c r="A453" s="1"/>
      <c r="B453" s="35"/>
      <c r="D453" s="35"/>
      <c r="E453" s="5"/>
      <c r="F453" s="5"/>
      <c r="G453" s="6"/>
      <c r="H453" s="6"/>
      <c r="I453" s="5"/>
      <c r="J453" s="34"/>
      <c r="K453" s="5"/>
      <c r="L453" s="34"/>
      <c r="M453" s="34"/>
      <c r="N453" s="37"/>
      <c r="P453" s="34"/>
      <c r="R453" s="2"/>
      <c r="S453" s="2"/>
      <c r="T453" s="2"/>
      <c r="U453" s="2"/>
      <c r="V453" s="2"/>
      <c r="W453" s="1"/>
      <c r="X453" s="2"/>
      <c r="Y453" s="2"/>
      <c r="Z453" s="1"/>
      <c r="AA453" s="2"/>
      <c r="AB453" s="2"/>
      <c r="AC453" s="2"/>
      <c r="AD453" s="2"/>
    </row>
    <row r="454">
      <c r="A454" s="1"/>
      <c r="B454" s="35"/>
      <c r="D454" s="35"/>
      <c r="E454" s="5"/>
      <c r="F454" s="5"/>
      <c r="G454" s="6"/>
      <c r="H454" s="6"/>
      <c r="I454" s="5"/>
      <c r="J454" s="34"/>
      <c r="K454" s="5"/>
      <c r="L454" s="34"/>
      <c r="M454" s="34"/>
      <c r="N454" s="37"/>
      <c r="P454" s="34"/>
      <c r="R454" s="2"/>
      <c r="S454" s="2"/>
      <c r="T454" s="2"/>
      <c r="U454" s="2"/>
      <c r="V454" s="2"/>
      <c r="W454" s="1"/>
      <c r="X454" s="2"/>
      <c r="Y454" s="2"/>
      <c r="Z454" s="1"/>
      <c r="AA454" s="2"/>
      <c r="AB454" s="2"/>
      <c r="AC454" s="2"/>
      <c r="AD454" s="2"/>
    </row>
    <row r="455">
      <c r="A455" s="1"/>
      <c r="B455" s="35"/>
      <c r="D455" s="35"/>
      <c r="E455" s="5"/>
      <c r="F455" s="5"/>
      <c r="G455" s="6"/>
      <c r="H455" s="6"/>
      <c r="I455" s="5"/>
      <c r="J455" s="34"/>
      <c r="K455" s="5"/>
      <c r="L455" s="34"/>
      <c r="M455" s="34"/>
      <c r="N455" s="37"/>
      <c r="P455" s="34"/>
      <c r="R455" s="2"/>
      <c r="S455" s="2"/>
      <c r="T455" s="2"/>
      <c r="U455" s="2"/>
      <c r="V455" s="2"/>
      <c r="W455" s="1"/>
      <c r="X455" s="2"/>
      <c r="Y455" s="2"/>
      <c r="Z455" s="1"/>
      <c r="AA455" s="2"/>
      <c r="AB455" s="2"/>
      <c r="AC455" s="2"/>
      <c r="AD455" s="2"/>
    </row>
    <row r="456">
      <c r="A456" s="1"/>
      <c r="B456" s="35"/>
      <c r="D456" s="35"/>
      <c r="E456" s="5"/>
      <c r="F456" s="5"/>
      <c r="G456" s="6"/>
      <c r="H456" s="6"/>
      <c r="I456" s="5"/>
      <c r="J456" s="34"/>
      <c r="K456" s="5"/>
      <c r="L456" s="34"/>
      <c r="M456" s="34"/>
      <c r="N456" s="37"/>
      <c r="P456" s="34"/>
      <c r="R456" s="2"/>
      <c r="S456" s="2"/>
      <c r="T456" s="2"/>
      <c r="U456" s="2"/>
      <c r="V456" s="2"/>
      <c r="W456" s="1"/>
      <c r="X456" s="2"/>
      <c r="Y456" s="2"/>
      <c r="Z456" s="1"/>
      <c r="AA456" s="2"/>
      <c r="AB456" s="2"/>
      <c r="AC456" s="2"/>
      <c r="AD456" s="2"/>
    </row>
    <row r="457">
      <c r="A457" s="1"/>
      <c r="B457" s="35"/>
      <c r="D457" s="35"/>
      <c r="E457" s="5"/>
      <c r="F457" s="5"/>
      <c r="G457" s="6"/>
      <c r="H457" s="6"/>
      <c r="I457" s="5"/>
      <c r="J457" s="34"/>
      <c r="K457" s="5"/>
      <c r="L457" s="34"/>
      <c r="M457" s="34"/>
      <c r="N457" s="37"/>
      <c r="P457" s="34"/>
      <c r="R457" s="2"/>
      <c r="S457" s="2"/>
      <c r="T457" s="2"/>
      <c r="U457" s="2"/>
      <c r="V457" s="2"/>
      <c r="W457" s="1"/>
      <c r="X457" s="2"/>
      <c r="Y457" s="2"/>
      <c r="Z457" s="1"/>
      <c r="AA457" s="2"/>
      <c r="AB457" s="2"/>
      <c r="AC457" s="2"/>
      <c r="AD457" s="2"/>
    </row>
    <row r="458">
      <c r="A458" s="1"/>
      <c r="B458" s="35"/>
      <c r="D458" s="35"/>
      <c r="E458" s="5"/>
      <c r="F458" s="5"/>
      <c r="G458" s="6"/>
      <c r="H458" s="6"/>
      <c r="I458" s="5"/>
      <c r="J458" s="34"/>
      <c r="K458" s="5"/>
      <c r="L458" s="34"/>
      <c r="M458" s="34"/>
      <c r="N458" s="37"/>
      <c r="P458" s="34"/>
      <c r="R458" s="2"/>
      <c r="S458" s="2"/>
      <c r="T458" s="2"/>
      <c r="U458" s="2"/>
      <c r="V458" s="2"/>
      <c r="W458" s="1"/>
      <c r="X458" s="2"/>
      <c r="Y458" s="2"/>
      <c r="Z458" s="1"/>
      <c r="AA458" s="2"/>
      <c r="AB458" s="2"/>
      <c r="AC458" s="2"/>
      <c r="AD458" s="2"/>
    </row>
    <row r="459">
      <c r="A459" s="1"/>
      <c r="B459" s="35"/>
      <c r="D459" s="35"/>
      <c r="E459" s="5"/>
      <c r="F459" s="5"/>
      <c r="G459" s="6"/>
      <c r="H459" s="6"/>
      <c r="I459" s="5"/>
      <c r="J459" s="34"/>
      <c r="K459" s="5"/>
      <c r="L459" s="34"/>
      <c r="M459" s="34"/>
      <c r="N459" s="37"/>
      <c r="P459" s="34"/>
      <c r="R459" s="2"/>
      <c r="S459" s="2"/>
      <c r="T459" s="2"/>
      <c r="U459" s="2"/>
      <c r="V459" s="2"/>
      <c r="W459" s="1"/>
      <c r="X459" s="2"/>
      <c r="Y459" s="2"/>
      <c r="Z459" s="1"/>
      <c r="AA459" s="2"/>
      <c r="AB459" s="2"/>
      <c r="AC459" s="2"/>
      <c r="AD459" s="2"/>
    </row>
    <row r="460">
      <c r="A460" s="1"/>
      <c r="B460" s="35"/>
      <c r="D460" s="35"/>
      <c r="E460" s="5"/>
      <c r="F460" s="5"/>
      <c r="G460" s="6"/>
      <c r="H460" s="6"/>
      <c r="I460" s="5"/>
      <c r="J460" s="34"/>
      <c r="K460" s="5"/>
      <c r="L460" s="34"/>
      <c r="M460" s="34"/>
      <c r="N460" s="37"/>
      <c r="P460" s="34"/>
      <c r="R460" s="2"/>
      <c r="S460" s="2"/>
      <c r="T460" s="2"/>
      <c r="U460" s="2"/>
      <c r="V460" s="2"/>
      <c r="W460" s="1"/>
      <c r="X460" s="2"/>
      <c r="Y460" s="2"/>
      <c r="Z460" s="1"/>
      <c r="AA460" s="2"/>
      <c r="AB460" s="2"/>
      <c r="AC460" s="2"/>
      <c r="AD460" s="2"/>
    </row>
    <row r="461">
      <c r="A461" s="1"/>
      <c r="B461" s="35"/>
      <c r="D461" s="35"/>
      <c r="E461" s="5"/>
      <c r="F461" s="5"/>
      <c r="G461" s="6"/>
      <c r="H461" s="6"/>
      <c r="I461" s="5"/>
      <c r="J461" s="34"/>
      <c r="K461" s="5"/>
      <c r="L461" s="34"/>
      <c r="M461" s="34"/>
      <c r="N461" s="37"/>
      <c r="P461" s="34"/>
      <c r="R461" s="2"/>
      <c r="S461" s="2"/>
      <c r="T461" s="2"/>
      <c r="U461" s="2"/>
      <c r="V461" s="2"/>
      <c r="W461" s="1"/>
      <c r="X461" s="2"/>
      <c r="Y461" s="2"/>
      <c r="Z461" s="1"/>
      <c r="AA461" s="2"/>
      <c r="AB461" s="2"/>
      <c r="AC461" s="2"/>
      <c r="AD461" s="2"/>
    </row>
    <row r="462">
      <c r="A462" s="1"/>
      <c r="B462" s="35"/>
      <c r="D462" s="35"/>
      <c r="E462" s="5"/>
      <c r="F462" s="5"/>
      <c r="G462" s="6"/>
      <c r="H462" s="6"/>
      <c r="I462" s="5"/>
      <c r="J462" s="34"/>
      <c r="K462" s="5"/>
      <c r="L462" s="34"/>
      <c r="M462" s="34"/>
      <c r="N462" s="37"/>
      <c r="P462" s="34"/>
      <c r="R462" s="2"/>
      <c r="S462" s="2"/>
      <c r="T462" s="2"/>
      <c r="U462" s="2"/>
      <c r="V462" s="2"/>
      <c r="W462" s="1"/>
      <c r="X462" s="2"/>
      <c r="Y462" s="2"/>
      <c r="Z462" s="1"/>
      <c r="AA462" s="2"/>
      <c r="AB462" s="2"/>
      <c r="AC462" s="2"/>
      <c r="AD462" s="2"/>
    </row>
    <row r="463">
      <c r="A463" s="1"/>
      <c r="B463" s="35"/>
      <c r="D463" s="35"/>
      <c r="E463" s="5"/>
      <c r="F463" s="5"/>
      <c r="G463" s="6"/>
      <c r="H463" s="6"/>
      <c r="I463" s="5"/>
      <c r="J463" s="34"/>
      <c r="K463" s="5"/>
      <c r="L463" s="34"/>
      <c r="M463" s="34"/>
      <c r="N463" s="37"/>
      <c r="P463" s="34"/>
      <c r="R463" s="2"/>
      <c r="S463" s="2"/>
      <c r="T463" s="2"/>
      <c r="U463" s="2"/>
      <c r="V463" s="2"/>
      <c r="W463" s="1"/>
      <c r="X463" s="2"/>
      <c r="Y463" s="2"/>
      <c r="Z463" s="1"/>
      <c r="AA463" s="2"/>
      <c r="AB463" s="2"/>
      <c r="AC463" s="2"/>
      <c r="AD463" s="2"/>
    </row>
    <row r="464">
      <c r="A464" s="1"/>
      <c r="B464" s="35"/>
      <c r="D464" s="35"/>
      <c r="E464" s="5"/>
      <c r="F464" s="5"/>
      <c r="G464" s="6"/>
      <c r="H464" s="6"/>
      <c r="I464" s="5"/>
      <c r="J464" s="34"/>
      <c r="K464" s="5"/>
      <c r="L464" s="34"/>
      <c r="M464" s="34"/>
      <c r="N464" s="37"/>
      <c r="P464" s="34"/>
      <c r="R464" s="2"/>
      <c r="S464" s="2"/>
      <c r="T464" s="2"/>
      <c r="U464" s="2"/>
      <c r="V464" s="2"/>
      <c r="W464" s="1"/>
      <c r="X464" s="2"/>
      <c r="Y464" s="2"/>
      <c r="Z464" s="1"/>
      <c r="AA464" s="2"/>
      <c r="AB464" s="2"/>
      <c r="AC464" s="2"/>
      <c r="AD464" s="2"/>
    </row>
    <row r="465">
      <c r="A465" s="1"/>
      <c r="B465" s="35"/>
      <c r="D465" s="35"/>
      <c r="E465" s="5"/>
      <c r="F465" s="5"/>
      <c r="G465" s="6"/>
      <c r="H465" s="6"/>
      <c r="I465" s="5"/>
      <c r="J465" s="34"/>
      <c r="K465" s="5"/>
      <c r="L465" s="34"/>
      <c r="M465" s="34"/>
      <c r="N465" s="37"/>
      <c r="P465" s="34"/>
      <c r="R465" s="2"/>
      <c r="S465" s="2"/>
      <c r="T465" s="2"/>
      <c r="U465" s="2"/>
      <c r="V465" s="2"/>
      <c r="W465" s="1"/>
      <c r="X465" s="2"/>
      <c r="Y465" s="2"/>
      <c r="Z465" s="1"/>
      <c r="AA465" s="2"/>
      <c r="AB465" s="2"/>
      <c r="AC465" s="2"/>
      <c r="AD465" s="2"/>
    </row>
    <row r="466">
      <c r="A466" s="1"/>
      <c r="B466" s="35"/>
      <c r="D466" s="35"/>
      <c r="E466" s="5"/>
      <c r="F466" s="5"/>
      <c r="G466" s="6"/>
      <c r="H466" s="6"/>
      <c r="I466" s="5"/>
      <c r="J466" s="34"/>
      <c r="K466" s="5"/>
      <c r="L466" s="34"/>
      <c r="M466" s="34"/>
      <c r="N466" s="37"/>
      <c r="P466" s="34"/>
      <c r="R466" s="2"/>
      <c r="S466" s="2"/>
      <c r="T466" s="2"/>
      <c r="U466" s="2"/>
      <c r="V466" s="2"/>
      <c r="W466" s="1"/>
      <c r="X466" s="2"/>
      <c r="Y466" s="2"/>
      <c r="Z466" s="1"/>
      <c r="AA466" s="2"/>
      <c r="AB466" s="2"/>
      <c r="AC466" s="2"/>
      <c r="AD466" s="2"/>
    </row>
    <row r="467">
      <c r="A467" s="1"/>
      <c r="B467" s="35"/>
      <c r="D467" s="35"/>
      <c r="E467" s="5"/>
      <c r="F467" s="5"/>
      <c r="G467" s="6"/>
      <c r="H467" s="6"/>
      <c r="I467" s="5"/>
      <c r="J467" s="34"/>
      <c r="K467" s="5"/>
      <c r="L467" s="34"/>
      <c r="M467" s="34"/>
      <c r="N467" s="37"/>
      <c r="P467" s="34"/>
      <c r="R467" s="2"/>
      <c r="S467" s="2"/>
      <c r="T467" s="2"/>
      <c r="U467" s="2"/>
      <c r="V467" s="2"/>
      <c r="W467" s="1"/>
      <c r="X467" s="2"/>
      <c r="Y467" s="2"/>
      <c r="Z467" s="1"/>
      <c r="AA467" s="2"/>
      <c r="AB467" s="2"/>
      <c r="AC467" s="2"/>
      <c r="AD467" s="2"/>
    </row>
    <row r="468">
      <c r="A468" s="1"/>
      <c r="B468" s="35"/>
      <c r="D468" s="35"/>
      <c r="E468" s="5"/>
      <c r="F468" s="5"/>
      <c r="G468" s="6"/>
      <c r="H468" s="6"/>
      <c r="I468" s="5"/>
      <c r="J468" s="34"/>
      <c r="K468" s="5"/>
      <c r="L468" s="34"/>
      <c r="M468" s="34"/>
      <c r="N468" s="37"/>
      <c r="P468" s="34"/>
      <c r="R468" s="2"/>
      <c r="S468" s="2"/>
      <c r="T468" s="2"/>
      <c r="U468" s="2"/>
      <c r="V468" s="2"/>
      <c r="W468" s="1"/>
      <c r="X468" s="2"/>
      <c r="Y468" s="2"/>
      <c r="Z468" s="1"/>
      <c r="AA468" s="2"/>
      <c r="AB468" s="2"/>
      <c r="AC468" s="2"/>
      <c r="AD468" s="2"/>
    </row>
    <row r="469">
      <c r="A469" s="1"/>
      <c r="B469" s="35"/>
      <c r="D469" s="35"/>
      <c r="E469" s="5"/>
      <c r="F469" s="5"/>
      <c r="G469" s="6"/>
      <c r="H469" s="6"/>
      <c r="I469" s="5"/>
      <c r="J469" s="34"/>
      <c r="K469" s="5"/>
      <c r="L469" s="34"/>
      <c r="M469" s="34"/>
      <c r="N469" s="37"/>
      <c r="P469" s="34"/>
      <c r="R469" s="2"/>
      <c r="S469" s="2"/>
      <c r="T469" s="2"/>
      <c r="U469" s="2"/>
      <c r="V469" s="2"/>
      <c r="W469" s="1"/>
      <c r="X469" s="2"/>
      <c r="Y469" s="2"/>
      <c r="Z469" s="1"/>
      <c r="AA469" s="2"/>
      <c r="AB469" s="2"/>
      <c r="AC469" s="2"/>
      <c r="AD469" s="2"/>
    </row>
    <row r="470">
      <c r="A470" s="1"/>
      <c r="B470" s="35"/>
      <c r="D470" s="35"/>
      <c r="E470" s="5"/>
      <c r="F470" s="5"/>
      <c r="G470" s="6"/>
      <c r="H470" s="6"/>
      <c r="I470" s="5"/>
      <c r="J470" s="34"/>
      <c r="K470" s="5"/>
      <c r="L470" s="34"/>
      <c r="M470" s="34"/>
      <c r="N470" s="37"/>
      <c r="P470" s="34"/>
      <c r="R470" s="2"/>
      <c r="S470" s="2"/>
      <c r="T470" s="2"/>
      <c r="U470" s="2"/>
      <c r="V470" s="2"/>
      <c r="W470" s="1"/>
      <c r="X470" s="2"/>
      <c r="Y470" s="2"/>
      <c r="Z470" s="1"/>
      <c r="AA470" s="2"/>
      <c r="AB470" s="2"/>
      <c r="AC470" s="2"/>
      <c r="AD470" s="2"/>
    </row>
    <row r="471">
      <c r="A471" s="1"/>
      <c r="B471" s="35"/>
      <c r="D471" s="35"/>
      <c r="E471" s="5"/>
      <c r="F471" s="5"/>
      <c r="G471" s="6"/>
      <c r="H471" s="6"/>
      <c r="I471" s="5"/>
      <c r="J471" s="34"/>
      <c r="K471" s="5"/>
      <c r="L471" s="34"/>
      <c r="M471" s="34"/>
      <c r="N471" s="37"/>
      <c r="P471" s="34"/>
      <c r="R471" s="2"/>
      <c r="S471" s="2"/>
      <c r="T471" s="2"/>
      <c r="U471" s="2"/>
      <c r="V471" s="2"/>
      <c r="W471" s="1"/>
      <c r="X471" s="2"/>
      <c r="Y471" s="2"/>
      <c r="Z471" s="1"/>
      <c r="AA471" s="2"/>
      <c r="AB471" s="2"/>
      <c r="AC471" s="2"/>
      <c r="AD471" s="2"/>
    </row>
    <row r="472">
      <c r="A472" s="1"/>
      <c r="B472" s="35"/>
      <c r="D472" s="35"/>
      <c r="E472" s="5"/>
      <c r="F472" s="5"/>
      <c r="G472" s="6"/>
      <c r="H472" s="6"/>
      <c r="I472" s="5"/>
      <c r="J472" s="34"/>
      <c r="K472" s="5"/>
      <c r="L472" s="34"/>
      <c r="M472" s="34"/>
      <c r="N472" s="37"/>
      <c r="P472" s="34"/>
      <c r="R472" s="2"/>
      <c r="S472" s="2"/>
      <c r="T472" s="2"/>
      <c r="U472" s="2"/>
      <c r="V472" s="2"/>
      <c r="W472" s="1"/>
      <c r="X472" s="2"/>
      <c r="Y472" s="2"/>
      <c r="Z472" s="1"/>
      <c r="AA472" s="2"/>
      <c r="AB472" s="2"/>
      <c r="AC472" s="2"/>
      <c r="AD472" s="2"/>
    </row>
    <row r="473">
      <c r="A473" s="1"/>
      <c r="B473" s="35"/>
      <c r="D473" s="35"/>
      <c r="E473" s="5"/>
      <c r="F473" s="5"/>
      <c r="G473" s="6"/>
      <c r="H473" s="6"/>
      <c r="I473" s="5"/>
      <c r="J473" s="34"/>
      <c r="K473" s="5"/>
      <c r="L473" s="34"/>
      <c r="M473" s="34"/>
      <c r="N473" s="37"/>
      <c r="P473" s="34"/>
      <c r="R473" s="2"/>
      <c r="S473" s="2"/>
      <c r="T473" s="2"/>
      <c r="U473" s="2"/>
      <c r="V473" s="2"/>
      <c r="W473" s="1"/>
      <c r="X473" s="2"/>
      <c r="Y473" s="2"/>
      <c r="Z473" s="1"/>
      <c r="AA473" s="2"/>
      <c r="AB473" s="2"/>
      <c r="AC473" s="2"/>
      <c r="AD473" s="2"/>
    </row>
    <row r="474">
      <c r="A474" s="1"/>
      <c r="B474" s="35"/>
      <c r="D474" s="35"/>
      <c r="E474" s="5"/>
      <c r="F474" s="5"/>
      <c r="G474" s="6"/>
      <c r="H474" s="6"/>
      <c r="I474" s="5"/>
      <c r="J474" s="34"/>
      <c r="K474" s="5"/>
      <c r="L474" s="34"/>
      <c r="M474" s="34"/>
      <c r="N474" s="37"/>
      <c r="P474" s="34"/>
      <c r="R474" s="2"/>
      <c r="S474" s="2"/>
      <c r="T474" s="2"/>
      <c r="U474" s="2"/>
      <c r="V474" s="2"/>
      <c r="W474" s="1"/>
      <c r="X474" s="2"/>
      <c r="Y474" s="2"/>
      <c r="Z474" s="1"/>
      <c r="AA474" s="2"/>
      <c r="AB474" s="2"/>
      <c r="AC474" s="2"/>
      <c r="AD474" s="2"/>
    </row>
    <row r="475">
      <c r="A475" s="1"/>
      <c r="B475" s="35"/>
      <c r="D475" s="35"/>
      <c r="E475" s="5"/>
      <c r="F475" s="5"/>
      <c r="G475" s="6"/>
      <c r="H475" s="6"/>
      <c r="I475" s="5"/>
      <c r="J475" s="34"/>
      <c r="K475" s="5"/>
      <c r="L475" s="34"/>
      <c r="M475" s="34"/>
      <c r="N475" s="37"/>
      <c r="P475" s="34"/>
      <c r="R475" s="2"/>
      <c r="S475" s="2"/>
      <c r="T475" s="2"/>
      <c r="U475" s="2"/>
      <c r="V475" s="2"/>
      <c r="W475" s="1"/>
      <c r="X475" s="2"/>
      <c r="Y475" s="2"/>
      <c r="Z475" s="1"/>
      <c r="AA475" s="2"/>
      <c r="AB475" s="2"/>
      <c r="AC475" s="2"/>
      <c r="AD475" s="2"/>
    </row>
    <row r="476">
      <c r="A476" s="1"/>
      <c r="B476" s="35"/>
      <c r="D476" s="35"/>
      <c r="E476" s="5"/>
      <c r="F476" s="5"/>
      <c r="G476" s="6"/>
      <c r="H476" s="6"/>
      <c r="I476" s="5"/>
      <c r="J476" s="34"/>
      <c r="K476" s="5"/>
      <c r="L476" s="34"/>
      <c r="M476" s="34"/>
      <c r="N476" s="37"/>
      <c r="P476" s="34"/>
      <c r="R476" s="2"/>
      <c r="S476" s="2"/>
      <c r="T476" s="2"/>
      <c r="U476" s="2"/>
      <c r="V476" s="2"/>
      <c r="W476" s="1"/>
      <c r="X476" s="2"/>
      <c r="Y476" s="2"/>
      <c r="Z476" s="1"/>
      <c r="AA476" s="2"/>
      <c r="AB476" s="2"/>
      <c r="AC476" s="2"/>
      <c r="AD476" s="2"/>
    </row>
    <row r="477">
      <c r="A477" s="1"/>
      <c r="B477" s="35"/>
      <c r="D477" s="35"/>
      <c r="E477" s="5"/>
      <c r="F477" s="5"/>
      <c r="G477" s="6"/>
      <c r="H477" s="6"/>
      <c r="I477" s="5"/>
      <c r="J477" s="34"/>
      <c r="K477" s="5"/>
      <c r="L477" s="34"/>
      <c r="M477" s="34"/>
      <c r="N477" s="37"/>
      <c r="P477" s="34"/>
      <c r="R477" s="2"/>
      <c r="S477" s="2"/>
      <c r="T477" s="2"/>
      <c r="U477" s="2"/>
      <c r="V477" s="2"/>
      <c r="W477" s="1"/>
      <c r="X477" s="2"/>
      <c r="Y477" s="2"/>
      <c r="Z477" s="1"/>
      <c r="AA477" s="2"/>
      <c r="AB477" s="2"/>
      <c r="AC477" s="2"/>
      <c r="AD477" s="2"/>
    </row>
    <row r="478">
      <c r="A478" s="1"/>
      <c r="B478" s="35"/>
      <c r="D478" s="35"/>
      <c r="E478" s="5"/>
      <c r="F478" s="5"/>
      <c r="G478" s="6"/>
      <c r="H478" s="6"/>
      <c r="I478" s="5"/>
      <c r="J478" s="34"/>
      <c r="K478" s="5"/>
      <c r="L478" s="34"/>
      <c r="M478" s="34"/>
      <c r="N478" s="37"/>
      <c r="P478" s="34"/>
      <c r="R478" s="2"/>
      <c r="S478" s="2"/>
      <c r="T478" s="2"/>
      <c r="U478" s="2"/>
      <c r="V478" s="2"/>
      <c r="W478" s="1"/>
      <c r="X478" s="2"/>
      <c r="Y478" s="2"/>
      <c r="Z478" s="1"/>
      <c r="AA478" s="2"/>
      <c r="AB478" s="2"/>
      <c r="AC478" s="2"/>
      <c r="AD478" s="2"/>
    </row>
    <row r="479">
      <c r="A479" s="1"/>
      <c r="B479" s="35"/>
      <c r="D479" s="35"/>
      <c r="E479" s="5"/>
      <c r="F479" s="5"/>
      <c r="G479" s="6"/>
      <c r="H479" s="6"/>
      <c r="I479" s="5"/>
      <c r="J479" s="34"/>
      <c r="K479" s="5"/>
      <c r="L479" s="34"/>
      <c r="M479" s="34"/>
      <c r="N479" s="37"/>
      <c r="P479" s="34"/>
      <c r="R479" s="2"/>
      <c r="S479" s="2"/>
      <c r="T479" s="2"/>
      <c r="U479" s="2"/>
      <c r="V479" s="2"/>
      <c r="W479" s="1"/>
      <c r="X479" s="2"/>
      <c r="Y479" s="2"/>
      <c r="Z479" s="1"/>
      <c r="AA479" s="2"/>
      <c r="AB479" s="2"/>
      <c r="AC479" s="2"/>
      <c r="AD479" s="2"/>
    </row>
    <row r="480">
      <c r="A480" s="1"/>
      <c r="B480" s="35"/>
      <c r="D480" s="35"/>
      <c r="E480" s="5"/>
      <c r="F480" s="5"/>
      <c r="G480" s="6"/>
      <c r="H480" s="6"/>
      <c r="I480" s="5"/>
      <c r="J480" s="34"/>
      <c r="K480" s="5"/>
      <c r="L480" s="34"/>
      <c r="M480" s="34"/>
      <c r="N480" s="37"/>
      <c r="P480" s="34"/>
      <c r="R480" s="2"/>
      <c r="S480" s="2"/>
      <c r="T480" s="2"/>
      <c r="U480" s="2"/>
      <c r="V480" s="2"/>
      <c r="W480" s="1"/>
      <c r="X480" s="2"/>
      <c r="Y480" s="2"/>
      <c r="Z480" s="1"/>
      <c r="AA480" s="2"/>
      <c r="AB480" s="2"/>
      <c r="AC480" s="2"/>
      <c r="AD480" s="2"/>
    </row>
    <row r="481">
      <c r="A481" s="1"/>
      <c r="B481" s="35"/>
      <c r="D481" s="35"/>
      <c r="E481" s="5"/>
      <c r="F481" s="5"/>
      <c r="G481" s="6"/>
      <c r="H481" s="6"/>
      <c r="I481" s="5"/>
      <c r="J481" s="34"/>
      <c r="K481" s="5"/>
      <c r="L481" s="34"/>
      <c r="M481" s="34"/>
      <c r="N481" s="37"/>
      <c r="P481" s="34"/>
      <c r="R481" s="2"/>
      <c r="S481" s="2"/>
      <c r="T481" s="2"/>
      <c r="U481" s="2"/>
      <c r="V481" s="2"/>
      <c r="W481" s="1"/>
      <c r="X481" s="2"/>
      <c r="Y481" s="2"/>
      <c r="Z481" s="1"/>
      <c r="AA481" s="2"/>
      <c r="AB481" s="2"/>
      <c r="AC481" s="2"/>
      <c r="AD481" s="2"/>
    </row>
    <row r="482">
      <c r="A482" s="1"/>
      <c r="B482" s="35"/>
      <c r="D482" s="35"/>
      <c r="E482" s="5"/>
      <c r="F482" s="5"/>
      <c r="G482" s="6"/>
      <c r="H482" s="6"/>
      <c r="I482" s="5"/>
      <c r="J482" s="34"/>
      <c r="K482" s="5"/>
      <c r="L482" s="34"/>
      <c r="M482" s="34"/>
      <c r="N482" s="37"/>
      <c r="P482" s="34"/>
      <c r="R482" s="2"/>
      <c r="S482" s="2"/>
      <c r="T482" s="2"/>
      <c r="U482" s="2"/>
      <c r="V482" s="2"/>
      <c r="W482" s="1"/>
      <c r="X482" s="2"/>
      <c r="Y482" s="2"/>
      <c r="Z482" s="1"/>
      <c r="AA482" s="2"/>
      <c r="AB482" s="2"/>
      <c r="AC482" s="2"/>
      <c r="AD482" s="2"/>
    </row>
    <row r="483">
      <c r="A483" s="1"/>
      <c r="B483" s="35"/>
      <c r="D483" s="35"/>
      <c r="E483" s="5"/>
      <c r="F483" s="5"/>
      <c r="G483" s="6"/>
      <c r="H483" s="6"/>
      <c r="I483" s="5"/>
      <c r="J483" s="34"/>
      <c r="K483" s="5"/>
      <c r="L483" s="34"/>
      <c r="M483" s="34"/>
      <c r="N483" s="37"/>
      <c r="P483" s="34"/>
      <c r="R483" s="2"/>
      <c r="S483" s="2"/>
      <c r="T483" s="2"/>
      <c r="U483" s="2"/>
      <c r="V483" s="2"/>
      <c r="W483" s="1"/>
      <c r="X483" s="2"/>
      <c r="Y483" s="2"/>
      <c r="Z483" s="1"/>
      <c r="AA483" s="2"/>
      <c r="AB483" s="2"/>
      <c r="AC483" s="2"/>
      <c r="AD483" s="2"/>
    </row>
    <row r="484">
      <c r="A484" s="1"/>
      <c r="B484" s="35"/>
      <c r="D484" s="35"/>
      <c r="E484" s="5"/>
      <c r="F484" s="5"/>
      <c r="G484" s="6"/>
      <c r="H484" s="6"/>
      <c r="I484" s="5"/>
      <c r="J484" s="34"/>
      <c r="K484" s="5"/>
      <c r="L484" s="34"/>
      <c r="M484" s="34"/>
      <c r="N484" s="37"/>
      <c r="P484" s="34"/>
      <c r="R484" s="2"/>
      <c r="S484" s="2"/>
      <c r="T484" s="2"/>
      <c r="U484" s="2"/>
      <c r="V484" s="2"/>
      <c r="W484" s="1"/>
      <c r="X484" s="2"/>
      <c r="Y484" s="2"/>
      <c r="Z484" s="1"/>
      <c r="AA484" s="2"/>
      <c r="AB484" s="2"/>
      <c r="AC484" s="2"/>
      <c r="AD484" s="2"/>
    </row>
    <row r="485">
      <c r="A485" s="1"/>
      <c r="B485" s="35"/>
      <c r="D485" s="35"/>
      <c r="E485" s="5"/>
      <c r="F485" s="5"/>
      <c r="G485" s="6"/>
      <c r="H485" s="6"/>
      <c r="I485" s="5"/>
      <c r="J485" s="34"/>
      <c r="K485" s="5"/>
      <c r="L485" s="34"/>
      <c r="M485" s="34"/>
      <c r="N485" s="37"/>
      <c r="P485" s="34"/>
      <c r="R485" s="2"/>
      <c r="S485" s="2"/>
      <c r="T485" s="2"/>
      <c r="U485" s="2"/>
      <c r="V485" s="2"/>
      <c r="W485" s="1"/>
      <c r="X485" s="2"/>
      <c r="Y485" s="2"/>
      <c r="Z485" s="1"/>
      <c r="AA485" s="2"/>
      <c r="AB485" s="2"/>
      <c r="AC485" s="2"/>
      <c r="AD485" s="2"/>
    </row>
    <row r="486">
      <c r="A486" s="1"/>
      <c r="B486" s="35"/>
      <c r="D486" s="35"/>
      <c r="E486" s="5"/>
      <c r="F486" s="5"/>
      <c r="G486" s="6"/>
      <c r="H486" s="6"/>
      <c r="I486" s="5"/>
      <c r="J486" s="34"/>
      <c r="K486" s="5"/>
      <c r="L486" s="34"/>
      <c r="M486" s="34"/>
      <c r="N486" s="37"/>
      <c r="P486" s="34"/>
      <c r="R486" s="2"/>
      <c r="S486" s="2"/>
      <c r="T486" s="2"/>
      <c r="U486" s="2"/>
      <c r="V486" s="2"/>
      <c r="W486" s="1"/>
      <c r="X486" s="2"/>
      <c r="Y486" s="2"/>
      <c r="Z486" s="1"/>
      <c r="AA486" s="2"/>
      <c r="AB486" s="2"/>
      <c r="AC486" s="2"/>
      <c r="AD486" s="2"/>
    </row>
    <row r="487">
      <c r="A487" s="1"/>
      <c r="B487" s="35"/>
      <c r="D487" s="35"/>
      <c r="E487" s="5"/>
      <c r="F487" s="5"/>
      <c r="G487" s="6"/>
      <c r="H487" s="6"/>
      <c r="I487" s="5"/>
      <c r="J487" s="34"/>
      <c r="K487" s="5"/>
      <c r="L487" s="34"/>
      <c r="M487" s="34"/>
      <c r="N487" s="37"/>
      <c r="P487" s="34"/>
      <c r="R487" s="2"/>
      <c r="S487" s="2"/>
      <c r="T487" s="2"/>
      <c r="U487" s="2"/>
      <c r="V487" s="2"/>
      <c r="W487" s="1"/>
      <c r="X487" s="2"/>
      <c r="Y487" s="2"/>
      <c r="Z487" s="1"/>
      <c r="AA487" s="2"/>
      <c r="AB487" s="2"/>
      <c r="AC487" s="2"/>
      <c r="AD487" s="2"/>
    </row>
    <row r="488">
      <c r="A488" s="1"/>
      <c r="B488" s="35"/>
      <c r="D488" s="35"/>
      <c r="E488" s="5"/>
      <c r="F488" s="5"/>
      <c r="G488" s="6"/>
      <c r="H488" s="6"/>
      <c r="I488" s="5"/>
      <c r="J488" s="34"/>
      <c r="K488" s="5"/>
      <c r="L488" s="34"/>
      <c r="M488" s="34"/>
      <c r="N488" s="37"/>
      <c r="P488" s="34"/>
      <c r="R488" s="2"/>
      <c r="S488" s="2"/>
      <c r="T488" s="2"/>
      <c r="U488" s="2"/>
      <c r="V488" s="2"/>
      <c r="W488" s="1"/>
      <c r="X488" s="2"/>
      <c r="Y488" s="2"/>
      <c r="Z488" s="1"/>
      <c r="AA488" s="2"/>
      <c r="AB488" s="2"/>
      <c r="AC488" s="2"/>
      <c r="AD488" s="2"/>
    </row>
    <row r="489">
      <c r="A489" s="1"/>
      <c r="B489" s="35"/>
      <c r="D489" s="35"/>
      <c r="E489" s="5"/>
      <c r="F489" s="5"/>
      <c r="G489" s="6"/>
      <c r="H489" s="6"/>
      <c r="I489" s="5"/>
      <c r="J489" s="34"/>
      <c r="K489" s="5"/>
      <c r="L489" s="34"/>
      <c r="M489" s="34"/>
      <c r="N489" s="37"/>
      <c r="P489" s="34"/>
      <c r="R489" s="2"/>
      <c r="S489" s="2"/>
      <c r="T489" s="2"/>
      <c r="U489" s="2"/>
      <c r="V489" s="2"/>
      <c r="W489" s="1"/>
      <c r="X489" s="2"/>
      <c r="Y489" s="2"/>
      <c r="Z489" s="1"/>
      <c r="AA489" s="2"/>
      <c r="AB489" s="2"/>
      <c r="AC489" s="2"/>
      <c r="AD489" s="2"/>
    </row>
    <row r="490">
      <c r="A490" s="1"/>
      <c r="B490" s="35"/>
      <c r="D490" s="35"/>
      <c r="E490" s="5"/>
      <c r="F490" s="5"/>
      <c r="G490" s="6"/>
      <c r="H490" s="6"/>
      <c r="I490" s="5"/>
      <c r="J490" s="34"/>
      <c r="K490" s="5"/>
      <c r="L490" s="34"/>
      <c r="M490" s="34"/>
      <c r="N490" s="37"/>
      <c r="P490" s="34"/>
      <c r="R490" s="2"/>
      <c r="S490" s="2"/>
      <c r="T490" s="2"/>
      <c r="U490" s="2"/>
      <c r="V490" s="2"/>
      <c r="W490" s="1"/>
      <c r="X490" s="2"/>
      <c r="Y490" s="2"/>
      <c r="Z490" s="1"/>
      <c r="AA490" s="2"/>
      <c r="AB490" s="2"/>
      <c r="AC490" s="2"/>
      <c r="AD490" s="2"/>
    </row>
    <row r="491">
      <c r="A491" s="1"/>
      <c r="B491" s="35"/>
      <c r="D491" s="35"/>
      <c r="E491" s="5"/>
      <c r="F491" s="5"/>
      <c r="G491" s="6"/>
      <c r="H491" s="6"/>
      <c r="I491" s="5"/>
      <c r="J491" s="34"/>
      <c r="K491" s="5"/>
      <c r="L491" s="34"/>
      <c r="M491" s="34"/>
      <c r="N491" s="37"/>
      <c r="P491" s="34"/>
      <c r="R491" s="2"/>
      <c r="S491" s="2"/>
      <c r="T491" s="2"/>
      <c r="U491" s="2"/>
      <c r="V491" s="2"/>
      <c r="W491" s="1"/>
      <c r="X491" s="2"/>
      <c r="Y491" s="2"/>
      <c r="Z491" s="1"/>
      <c r="AA491" s="2"/>
      <c r="AB491" s="2"/>
      <c r="AC491" s="2"/>
      <c r="AD491" s="2"/>
    </row>
    <row r="492">
      <c r="A492" s="1"/>
      <c r="B492" s="35"/>
      <c r="D492" s="35"/>
      <c r="E492" s="5"/>
      <c r="F492" s="5"/>
      <c r="G492" s="6"/>
      <c r="H492" s="6"/>
      <c r="I492" s="5"/>
      <c r="J492" s="34"/>
      <c r="K492" s="5"/>
      <c r="L492" s="34"/>
      <c r="M492" s="34"/>
      <c r="N492" s="37"/>
      <c r="P492" s="34"/>
      <c r="R492" s="2"/>
      <c r="S492" s="2"/>
      <c r="T492" s="2"/>
      <c r="U492" s="2"/>
      <c r="V492" s="2"/>
      <c r="W492" s="1"/>
      <c r="X492" s="2"/>
      <c r="Y492" s="2"/>
      <c r="Z492" s="1"/>
      <c r="AA492" s="2"/>
      <c r="AB492" s="2"/>
      <c r="AC492" s="2"/>
      <c r="AD492" s="2"/>
    </row>
    <row r="493">
      <c r="A493" s="1"/>
      <c r="B493" s="35"/>
      <c r="D493" s="35"/>
      <c r="E493" s="5"/>
      <c r="F493" s="5"/>
      <c r="G493" s="6"/>
      <c r="H493" s="6"/>
      <c r="I493" s="5"/>
      <c r="J493" s="34"/>
      <c r="K493" s="5"/>
      <c r="L493" s="34"/>
      <c r="M493" s="34"/>
      <c r="N493" s="37"/>
      <c r="P493" s="34"/>
      <c r="R493" s="2"/>
      <c r="S493" s="2"/>
      <c r="T493" s="2"/>
      <c r="U493" s="2"/>
      <c r="V493" s="2"/>
      <c r="W493" s="1"/>
      <c r="X493" s="2"/>
      <c r="Y493" s="2"/>
      <c r="Z493" s="1"/>
      <c r="AA493" s="2"/>
      <c r="AB493" s="2"/>
      <c r="AC493" s="2"/>
      <c r="AD493" s="2"/>
    </row>
    <row r="494">
      <c r="A494" s="1"/>
      <c r="B494" s="35"/>
      <c r="D494" s="35"/>
      <c r="E494" s="5"/>
      <c r="F494" s="5"/>
      <c r="G494" s="6"/>
      <c r="H494" s="6"/>
      <c r="I494" s="5"/>
      <c r="J494" s="34"/>
      <c r="K494" s="5"/>
      <c r="L494" s="34"/>
      <c r="M494" s="34"/>
      <c r="N494" s="37"/>
      <c r="P494" s="34"/>
      <c r="R494" s="2"/>
      <c r="S494" s="2"/>
      <c r="T494" s="2"/>
      <c r="U494" s="2"/>
      <c r="V494" s="2"/>
      <c r="W494" s="1"/>
      <c r="X494" s="2"/>
      <c r="Y494" s="2"/>
      <c r="Z494" s="1"/>
      <c r="AA494" s="2"/>
      <c r="AB494" s="2"/>
      <c r="AC494" s="2"/>
      <c r="AD494" s="2"/>
    </row>
    <row r="495">
      <c r="A495" s="1"/>
      <c r="B495" s="35"/>
      <c r="D495" s="35"/>
      <c r="E495" s="5"/>
      <c r="F495" s="5"/>
      <c r="G495" s="6"/>
      <c r="H495" s="6"/>
      <c r="I495" s="5"/>
      <c r="J495" s="34"/>
      <c r="K495" s="5"/>
      <c r="L495" s="34"/>
      <c r="M495" s="34"/>
      <c r="N495" s="37"/>
      <c r="P495" s="34"/>
      <c r="R495" s="2"/>
      <c r="S495" s="2"/>
      <c r="T495" s="2"/>
      <c r="U495" s="2"/>
      <c r="V495" s="2"/>
      <c r="W495" s="1"/>
      <c r="X495" s="2"/>
      <c r="Y495" s="2"/>
      <c r="Z495" s="1"/>
      <c r="AA495" s="2"/>
      <c r="AB495" s="2"/>
      <c r="AC495" s="2"/>
      <c r="AD495" s="2"/>
    </row>
    <row r="496">
      <c r="A496" s="1"/>
      <c r="B496" s="35"/>
      <c r="D496" s="35"/>
      <c r="E496" s="5"/>
      <c r="F496" s="5"/>
      <c r="G496" s="6"/>
      <c r="H496" s="6"/>
      <c r="I496" s="5"/>
      <c r="J496" s="34"/>
      <c r="K496" s="5"/>
      <c r="L496" s="34"/>
      <c r="M496" s="34"/>
      <c r="N496" s="37"/>
      <c r="P496" s="34"/>
      <c r="R496" s="2"/>
      <c r="S496" s="2"/>
      <c r="T496" s="2"/>
      <c r="U496" s="2"/>
      <c r="V496" s="2"/>
      <c r="W496" s="1"/>
      <c r="X496" s="2"/>
      <c r="Y496" s="2"/>
      <c r="Z496" s="1"/>
      <c r="AA496" s="2"/>
      <c r="AB496" s="2"/>
      <c r="AC496" s="2"/>
      <c r="AD496" s="2"/>
    </row>
    <row r="497">
      <c r="A497" s="1"/>
      <c r="B497" s="35"/>
      <c r="D497" s="35"/>
      <c r="E497" s="5"/>
      <c r="F497" s="5"/>
      <c r="G497" s="6"/>
      <c r="H497" s="6"/>
      <c r="I497" s="5"/>
      <c r="J497" s="34"/>
      <c r="K497" s="5"/>
      <c r="L497" s="34"/>
      <c r="M497" s="34"/>
      <c r="N497" s="37"/>
      <c r="P497" s="34"/>
      <c r="R497" s="2"/>
      <c r="S497" s="2"/>
      <c r="T497" s="2"/>
      <c r="U497" s="2"/>
      <c r="V497" s="2"/>
      <c r="W497" s="1"/>
      <c r="X497" s="2"/>
      <c r="Y497" s="2"/>
      <c r="Z497" s="1"/>
      <c r="AA497" s="2"/>
      <c r="AB497" s="2"/>
      <c r="AC497" s="2"/>
      <c r="AD497" s="2"/>
    </row>
    <row r="498">
      <c r="A498" s="1"/>
      <c r="B498" s="35"/>
      <c r="D498" s="35"/>
      <c r="E498" s="5"/>
      <c r="F498" s="5"/>
      <c r="G498" s="6"/>
      <c r="H498" s="6"/>
      <c r="I498" s="5"/>
      <c r="J498" s="34"/>
      <c r="K498" s="5"/>
      <c r="L498" s="34"/>
      <c r="M498" s="34"/>
      <c r="N498" s="37"/>
      <c r="P498" s="34"/>
      <c r="R498" s="2"/>
      <c r="S498" s="2"/>
      <c r="T498" s="2"/>
      <c r="U498" s="2"/>
      <c r="V498" s="2"/>
      <c r="W498" s="1"/>
      <c r="X498" s="2"/>
      <c r="Y498" s="2"/>
      <c r="Z498" s="1"/>
      <c r="AA498" s="2"/>
      <c r="AB498" s="2"/>
      <c r="AC498" s="2"/>
      <c r="AD498" s="2"/>
    </row>
    <row r="499">
      <c r="A499" s="1"/>
      <c r="B499" s="35"/>
      <c r="D499" s="35"/>
      <c r="E499" s="5"/>
      <c r="F499" s="5"/>
      <c r="G499" s="6"/>
      <c r="H499" s="6"/>
      <c r="I499" s="5"/>
      <c r="J499" s="34"/>
      <c r="K499" s="5"/>
      <c r="L499" s="34"/>
      <c r="M499" s="34"/>
      <c r="N499" s="37"/>
      <c r="P499" s="34"/>
      <c r="R499" s="2"/>
      <c r="S499" s="2"/>
      <c r="T499" s="2"/>
      <c r="U499" s="2"/>
      <c r="V499" s="2"/>
      <c r="W499" s="1"/>
      <c r="X499" s="2"/>
      <c r="Y499" s="2"/>
      <c r="Z499" s="1"/>
      <c r="AA499" s="2"/>
      <c r="AB499" s="2"/>
      <c r="AC499" s="2"/>
      <c r="AD499" s="2"/>
    </row>
    <row r="500">
      <c r="A500" s="1"/>
      <c r="B500" s="35"/>
      <c r="D500" s="35"/>
      <c r="E500" s="5"/>
      <c r="F500" s="5"/>
      <c r="G500" s="6"/>
      <c r="H500" s="6"/>
      <c r="I500" s="5"/>
      <c r="J500" s="34"/>
      <c r="K500" s="5"/>
      <c r="L500" s="34"/>
      <c r="M500" s="34"/>
      <c r="N500" s="37"/>
      <c r="P500" s="34"/>
      <c r="R500" s="2"/>
      <c r="S500" s="2"/>
      <c r="T500" s="2"/>
      <c r="U500" s="2"/>
      <c r="V500" s="2"/>
      <c r="W500" s="1"/>
      <c r="X500" s="2"/>
      <c r="Y500" s="2"/>
      <c r="Z500" s="1"/>
      <c r="AA500" s="2"/>
      <c r="AB500" s="2"/>
      <c r="AC500" s="2"/>
      <c r="AD500" s="2"/>
    </row>
    <row r="501">
      <c r="A501" s="1"/>
      <c r="B501" s="35"/>
      <c r="D501" s="35"/>
      <c r="E501" s="5"/>
      <c r="F501" s="5"/>
      <c r="G501" s="6"/>
      <c r="H501" s="6"/>
      <c r="I501" s="5"/>
      <c r="J501" s="34"/>
      <c r="K501" s="5"/>
      <c r="L501" s="34"/>
      <c r="M501" s="34"/>
      <c r="N501" s="37"/>
      <c r="P501" s="34"/>
      <c r="R501" s="2"/>
      <c r="S501" s="2"/>
      <c r="T501" s="2"/>
      <c r="U501" s="2"/>
      <c r="V501" s="2"/>
      <c r="W501" s="1"/>
      <c r="X501" s="2"/>
      <c r="Y501" s="2"/>
      <c r="Z501" s="1"/>
      <c r="AA501" s="2"/>
      <c r="AB501" s="2"/>
      <c r="AC501" s="2"/>
      <c r="AD501" s="2"/>
    </row>
    <row r="502">
      <c r="A502" s="1"/>
      <c r="B502" s="35"/>
      <c r="D502" s="35"/>
      <c r="E502" s="5"/>
      <c r="F502" s="5"/>
      <c r="G502" s="6"/>
      <c r="H502" s="6"/>
      <c r="I502" s="5"/>
      <c r="J502" s="34"/>
      <c r="K502" s="5"/>
      <c r="L502" s="34"/>
      <c r="M502" s="34"/>
      <c r="N502" s="37"/>
      <c r="P502" s="34"/>
      <c r="R502" s="2"/>
      <c r="S502" s="2"/>
      <c r="T502" s="2"/>
      <c r="U502" s="2"/>
      <c r="V502" s="2"/>
      <c r="W502" s="1"/>
      <c r="X502" s="2"/>
      <c r="Y502" s="2"/>
      <c r="Z502" s="1"/>
      <c r="AA502" s="2"/>
      <c r="AB502" s="2"/>
      <c r="AC502" s="2"/>
      <c r="AD502" s="2"/>
    </row>
    <row r="503">
      <c r="A503" s="1"/>
      <c r="B503" s="35"/>
      <c r="D503" s="35"/>
      <c r="E503" s="5"/>
      <c r="F503" s="5"/>
      <c r="G503" s="6"/>
      <c r="H503" s="6"/>
      <c r="I503" s="5"/>
      <c r="J503" s="34"/>
      <c r="K503" s="5"/>
      <c r="L503" s="34"/>
      <c r="M503" s="34"/>
      <c r="N503" s="37"/>
      <c r="P503" s="34"/>
      <c r="R503" s="2"/>
      <c r="S503" s="2"/>
      <c r="T503" s="2"/>
      <c r="U503" s="2"/>
      <c r="V503" s="2"/>
      <c r="W503" s="1"/>
      <c r="X503" s="2"/>
      <c r="Y503" s="2"/>
      <c r="Z503" s="1"/>
      <c r="AA503" s="2"/>
      <c r="AB503" s="2"/>
      <c r="AC503" s="2"/>
      <c r="AD503" s="2"/>
    </row>
    <row r="504">
      <c r="A504" s="1"/>
      <c r="B504" s="35"/>
      <c r="D504" s="35"/>
      <c r="E504" s="5"/>
      <c r="F504" s="5"/>
      <c r="G504" s="6"/>
      <c r="H504" s="6"/>
      <c r="I504" s="5"/>
      <c r="J504" s="34"/>
      <c r="K504" s="5"/>
      <c r="L504" s="34"/>
      <c r="M504" s="34"/>
      <c r="N504" s="37"/>
      <c r="P504" s="34"/>
      <c r="R504" s="2"/>
      <c r="S504" s="2"/>
      <c r="T504" s="2"/>
      <c r="U504" s="2"/>
      <c r="V504" s="2"/>
      <c r="W504" s="1"/>
      <c r="X504" s="2"/>
      <c r="Y504" s="2"/>
      <c r="Z504" s="1"/>
      <c r="AA504" s="2"/>
      <c r="AB504" s="2"/>
      <c r="AC504" s="2"/>
      <c r="AD504" s="2"/>
    </row>
    <row r="505">
      <c r="A505" s="1"/>
      <c r="B505" s="35"/>
      <c r="D505" s="35"/>
      <c r="E505" s="5"/>
      <c r="F505" s="5"/>
      <c r="G505" s="6"/>
      <c r="H505" s="6"/>
      <c r="I505" s="5"/>
      <c r="J505" s="34"/>
      <c r="K505" s="5"/>
      <c r="L505" s="34"/>
      <c r="M505" s="34"/>
      <c r="N505" s="37"/>
      <c r="P505" s="34"/>
      <c r="R505" s="2"/>
      <c r="S505" s="2"/>
      <c r="T505" s="2"/>
      <c r="U505" s="2"/>
      <c r="V505" s="2"/>
      <c r="W505" s="1"/>
      <c r="X505" s="2"/>
      <c r="Y505" s="2"/>
      <c r="Z505" s="1"/>
      <c r="AA505" s="2"/>
      <c r="AB505" s="2"/>
      <c r="AC505" s="2"/>
      <c r="AD505" s="2"/>
    </row>
    <row r="506">
      <c r="A506" s="1"/>
      <c r="B506" s="35"/>
      <c r="D506" s="35"/>
      <c r="E506" s="5"/>
      <c r="F506" s="5"/>
      <c r="G506" s="6"/>
      <c r="H506" s="6"/>
      <c r="I506" s="5"/>
      <c r="J506" s="34"/>
      <c r="K506" s="5"/>
      <c r="L506" s="34"/>
      <c r="M506" s="34"/>
      <c r="N506" s="37"/>
      <c r="P506" s="34"/>
      <c r="R506" s="2"/>
      <c r="S506" s="2"/>
      <c r="T506" s="2"/>
      <c r="U506" s="2"/>
      <c r="V506" s="2"/>
      <c r="W506" s="1"/>
      <c r="X506" s="2"/>
      <c r="Y506" s="2"/>
      <c r="Z506" s="1"/>
      <c r="AA506" s="2"/>
      <c r="AB506" s="2"/>
      <c r="AC506" s="2"/>
      <c r="AD506" s="2"/>
    </row>
    <row r="507">
      <c r="A507" s="1"/>
      <c r="B507" s="35"/>
      <c r="D507" s="35"/>
      <c r="E507" s="5"/>
      <c r="F507" s="5"/>
      <c r="G507" s="6"/>
      <c r="H507" s="6"/>
      <c r="I507" s="5"/>
      <c r="J507" s="34"/>
      <c r="K507" s="5"/>
      <c r="L507" s="34"/>
      <c r="M507" s="34"/>
      <c r="N507" s="37"/>
      <c r="P507" s="34"/>
      <c r="R507" s="2"/>
      <c r="S507" s="2"/>
      <c r="T507" s="2"/>
      <c r="U507" s="2"/>
      <c r="V507" s="2"/>
      <c r="W507" s="1"/>
      <c r="X507" s="2"/>
      <c r="Y507" s="2"/>
      <c r="Z507" s="1"/>
      <c r="AA507" s="2"/>
      <c r="AB507" s="2"/>
      <c r="AC507" s="2"/>
      <c r="AD507" s="2"/>
    </row>
    <row r="508">
      <c r="A508" s="1"/>
      <c r="B508" s="35"/>
      <c r="D508" s="35"/>
      <c r="E508" s="5"/>
      <c r="F508" s="5"/>
      <c r="G508" s="6"/>
      <c r="H508" s="6"/>
      <c r="I508" s="5"/>
      <c r="J508" s="34"/>
      <c r="K508" s="5"/>
      <c r="L508" s="34"/>
      <c r="M508" s="34"/>
      <c r="N508" s="37"/>
      <c r="P508" s="34"/>
      <c r="R508" s="2"/>
      <c r="S508" s="2"/>
      <c r="T508" s="2"/>
      <c r="U508" s="2"/>
      <c r="V508" s="2"/>
      <c r="W508" s="1"/>
      <c r="X508" s="2"/>
      <c r="Y508" s="2"/>
      <c r="Z508" s="1"/>
      <c r="AA508" s="2"/>
      <c r="AB508" s="2"/>
      <c r="AC508" s="2"/>
      <c r="AD508" s="2"/>
    </row>
    <row r="509">
      <c r="A509" s="1"/>
      <c r="B509" s="35"/>
      <c r="D509" s="35"/>
      <c r="E509" s="5"/>
      <c r="F509" s="5"/>
      <c r="G509" s="6"/>
      <c r="H509" s="6"/>
      <c r="I509" s="5"/>
      <c r="J509" s="34"/>
      <c r="K509" s="5"/>
      <c r="L509" s="34"/>
      <c r="M509" s="34"/>
      <c r="N509" s="37"/>
      <c r="P509" s="34"/>
      <c r="R509" s="2"/>
      <c r="S509" s="2"/>
      <c r="T509" s="2"/>
      <c r="U509" s="2"/>
      <c r="V509" s="2"/>
      <c r="W509" s="1"/>
      <c r="X509" s="2"/>
      <c r="Y509" s="2"/>
      <c r="Z509" s="1"/>
      <c r="AA509" s="2"/>
      <c r="AB509" s="2"/>
      <c r="AC509" s="2"/>
      <c r="AD509" s="2"/>
    </row>
    <row r="510">
      <c r="A510" s="1"/>
      <c r="B510" s="35"/>
      <c r="D510" s="35"/>
      <c r="E510" s="5"/>
      <c r="F510" s="5"/>
      <c r="G510" s="6"/>
      <c r="H510" s="6"/>
      <c r="I510" s="5"/>
      <c r="J510" s="34"/>
      <c r="K510" s="5"/>
      <c r="L510" s="34"/>
      <c r="M510" s="34"/>
      <c r="N510" s="37"/>
      <c r="P510" s="34"/>
      <c r="R510" s="2"/>
      <c r="S510" s="2"/>
      <c r="T510" s="2"/>
      <c r="U510" s="2"/>
      <c r="V510" s="2"/>
      <c r="W510" s="1"/>
      <c r="X510" s="2"/>
      <c r="Y510" s="2"/>
      <c r="Z510" s="1"/>
      <c r="AA510" s="2"/>
      <c r="AB510" s="2"/>
      <c r="AC510" s="2"/>
      <c r="AD510" s="2"/>
    </row>
    <row r="511">
      <c r="A511" s="1"/>
      <c r="B511" s="35"/>
      <c r="D511" s="35"/>
      <c r="E511" s="5"/>
      <c r="F511" s="5"/>
      <c r="G511" s="6"/>
      <c r="H511" s="6"/>
      <c r="I511" s="5"/>
      <c r="J511" s="34"/>
      <c r="K511" s="5"/>
      <c r="L511" s="34"/>
      <c r="M511" s="34"/>
      <c r="N511" s="37"/>
      <c r="P511" s="34"/>
      <c r="R511" s="2"/>
      <c r="S511" s="2"/>
      <c r="T511" s="2"/>
      <c r="U511" s="2"/>
      <c r="V511" s="2"/>
      <c r="W511" s="1"/>
      <c r="X511" s="2"/>
      <c r="Y511" s="2"/>
      <c r="Z511" s="1"/>
      <c r="AA511" s="2"/>
      <c r="AB511" s="2"/>
      <c r="AC511" s="2"/>
      <c r="AD511" s="2"/>
    </row>
    <row r="512">
      <c r="A512" s="1"/>
      <c r="B512" s="35"/>
      <c r="D512" s="35"/>
      <c r="E512" s="5"/>
      <c r="F512" s="5"/>
      <c r="G512" s="6"/>
      <c r="H512" s="6"/>
      <c r="I512" s="5"/>
      <c r="J512" s="34"/>
      <c r="K512" s="5"/>
      <c r="L512" s="34"/>
      <c r="M512" s="34"/>
      <c r="N512" s="37"/>
      <c r="P512" s="34"/>
      <c r="R512" s="2"/>
      <c r="S512" s="2"/>
      <c r="T512" s="2"/>
      <c r="U512" s="2"/>
      <c r="V512" s="2"/>
      <c r="W512" s="1"/>
      <c r="X512" s="2"/>
      <c r="Y512" s="2"/>
      <c r="Z512" s="1"/>
      <c r="AA512" s="2"/>
      <c r="AB512" s="2"/>
      <c r="AC512" s="2"/>
      <c r="AD512" s="2"/>
    </row>
    <row r="513">
      <c r="A513" s="1"/>
      <c r="B513" s="35"/>
      <c r="D513" s="35"/>
      <c r="E513" s="5"/>
      <c r="F513" s="5"/>
      <c r="G513" s="6"/>
      <c r="H513" s="6"/>
      <c r="I513" s="5"/>
      <c r="J513" s="34"/>
      <c r="K513" s="5"/>
      <c r="L513" s="34"/>
      <c r="M513" s="34"/>
      <c r="N513" s="37"/>
      <c r="P513" s="34"/>
      <c r="R513" s="2"/>
      <c r="S513" s="2"/>
      <c r="T513" s="2"/>
      <c r="U513" s="2"/>
      <c r="V513" s="2"/>
      <c r="W513" s="1"/>
      <c r="X513" s="2"/>
      <c r="Y513" s="2"/>
      <c r="Z513" s="1"/>
      <c r="AA513" s="2"/>
      <c r="AB513" s="2"/>
      <c r="AC513" s="2"/>
      <c r="AD513" s="2"/>
    </row>
    <row r="514">
      <c r="A514" s="1"/>
      <c r="B514" s="35"/>
      <c r="D514" s="35"/>
      <c r="E514" s="5"/>
      <c r="F514" s="5"/>
      <c r="G514" s="6"/>
      <c r="H514" s="6"/>
      <c r="I514" s="5"/>
      <c r="J514" s="34"/>
      <c r="K514" s="5"/>
      <c r="L514" s="34"/>
      <c r="M514" s="34"/>
      <c r="N514" s="37"/>
      <c r="P514" s="34"/>
      <c r="R514" s="2"/>
      <c r="S514" s="2"/>
      <c r="T514" s="2"/>
      <c r="U514" s="2"/>
      <c r="V514" s="2"/>
      <c r="W514" s="1"/>
      <c r="X514" s="2"/>
      <c r="Y514" s="2"/>
      <c r="Z514" s="1"/>
      <c r="AA514" s="2"/>
      <c r="AB514" s="2"/>
      <c r="AC514" s="2"/>
      <c r="AD514" s="2"/>
    </row>
    <row r="515">
      <c r="A515" s="1"/>
      <c r="B515" s="35"/>
      <c r="D515" s="35"/>
      <c r="E515" s="5"/>
      <c r="F515" s="5"/>
      <c r="G515" s="6"/>
      <c r="H515" s="6"/>
      <c r="I515" s="5"/>
      <c r="J515" s="34"/>
      <c r="K515" s="5"/>
      <c r="L515" s="34"/>
      <c r="M515" s="34"/>
      <c r="N515" s="37"/>
      <c r="P515" s="34"/>
      <c r="R515" s="2"/>
      <c r="S515" s="2"/>
      <c r="T515" s="2"/>
      <c r="U515" s="2"/>
      <c r="V515" s="2"/>
      <c r="W515" s="1"/>
      <c r="X515" s="2"/>
      <c r="Y515" s="2"/>
      <c r="Z515" s="1"/>
      <c r="AA515" s="2"/>
      <c r="AB515" s="2"/>
      <c r="AC515" s="2"/>
      <c r="AD515" s="2"/>
    </row>
    <row r="516">
      <c r="A516" s="1"/>
      <c r="B516" s="35"/>
      <c r="D516" s="35"/>
      <c r="E516" s="5"/>
      <c r="F516" s="5"/>
      <c r="G516" s="6"/>
      <c r="H516" s="6"/>
      <c r="I516" s="5"/>
      <c r="J516" s="34"/>
      <c r="K516" s="5"/>
      <c r="L516" s="34"/>
      <c r="M516" s="34"/>
      <c r="N516" s="37"/>
      <c r="P516" s="34"/>
      <c r="R516" s="2"/>
      <c r="S516" s="2"/>
      <c r="T516" s="2"/>
      <c r="U516" s="2"/>
      <c r="V516" s="2"/>
      <c r="W516" s="1"/>
      <c r="X516" s="2"/>
      <c r="Y516" s="2"/>
      <c r="Z516" s="1"/>
      <c r="AA516" s="2"/>
      <c r="AB516" s="2"/>
      <c r="AC516" s="2"/>
      <c r="AD516" s="2"/>
    </row>
    <row r="517">
      <c r="A517" s="1"/>
      <c r="B517" s="35"/>
      <c r="D517" s="35"/>
      <c r="E517" s="5"/>
      <c r="F517" s="5"/>
      <c r="G517" s="6"/>
      <c r="H517" s="6"/>
      <c r="I517" s="5"/>
      <c r="J517" s="34"/>
      <c r="K517" s="5"/>
      <c r="L517" s="34"/>
      <c r="M517" s="34"/>
      <c r="N517" s="37"/>
      <c r="P517" s="34"/>
      <c r="R517" s="2"/>
      <c r="S517" s="2"/>
      <c r="T517" s="2"/>
      <c r="U517" s="2"/>
      <c r="V517" s="2"/>
      <c r="W517" s="1"/>
      <c r="X517" s="2"/>
      <c r="Y517" s="2"/>
      <c r="Z517" s="1"/>
      <c r="AA517" s="2"/>
      <c r="AB517" s="2"/>
      <c r="AC517" s="2"/>
      <c r="AD517" s="2"/>
    </row>
    <row r="518">
      <c r="A518" s="1"/>
      <c r="B518" s="35"/>
      <c r="D518" s="35"/>
      <c r="E518" s="5"/>
      <c r="F518" s="5"/>
      <c r="G518" s="6"/>
      <c r="H518" s="6"/>
      <c r="I518" s="5"/>
      <c r="J518" s="34"/>
      <c r="K518" s="5"/>
      <c r="L518" s="34"/>
      <c r="M518" s="34"/>
      <c r="N518" s="37"/>
      <c r="P518" s="34"/>
      <c r="R518" s="2"/>
      <c r="S518" s="2"/>
      <c r="T518" s="2"/>
      <c r="U518" s="2"/>
      <c r="V518" s="2"/>
      <c r="W518" s="1"/>
      <c r="X518" s="2"/>
      <c r="Y518" s="2"/>
      <c r="Z518" s="1"/>
      <c r="AA518" s="2"/>
      <c r="AB518" s="2"/>
      <c r="AC518" s="2"/>
      <c r="AD518" s="2"/>
    </row>
    <row r="519">
      <c r="A519" s="1"/>
      <c r="B519" s="35"/>
      <c r="D519" s="35"/>
      <c r="E519" s="5"/>
      <c r="F519" s="5"/>
      <c r="G519" s="6"/>
      <c r="H519" s="6"/>
      <c r="I519" s="5"/>
      <c r="J519" s="34"/>
      <c r="K519" s="5"/>
      <c r="L519" s="34"/>
      <c r="M519" s="34"/>
      <c r="N519" s="37"/>
      <c r="P519" s="34"/>
      <c r="R519" s="2"/>
      <c r="S519" s="2"/>
      <c r="T519" s="2"/>
      <c r="U519" s="2"/>
      <c r="V519" s="2"/>
      <c r="W519" s="1"/>
      <c r="X519" s="2"/>
      <c r="Y519" s="2"/>
      <c r="Z519" s="1"/>
      <c r="AA519" s="2"/>
      <c r="AB519" s="2"/>
      <c r="AC519" s="2"/>
      <c r="AD519" s="2"/>
    </row>
    <row r="520">
      <c r="A520" s="1"/>
      <c r="B520" s="35"/>
      <c r="D520" s="35"/>
      <c r="E520" s="5"/>
      <c r="F520" s="5"/>
      <c r="G520" s="6"/>
      <c r="H520" s="6"/>
      <c r="I520" s="5"/>
      <c r="J520" s="34"/>
      <c r="K520" s="5"/>
      <c r="L520" s="34"/>
      <c r="M520" s="34"/>
      <c r="N520" s="37"/>
      <c r="P520" s="34"/>
      <c r="R520" s="2"/>
      <c r="S520" s="2"/>
      <c r="T520" s="2"/>
      <c r="U520" s="2"/>
      <c r="V520" s="2"/>
      <c r="W520" s="1"/>
      <c r="X520" s="2"/>
      <c r="Y520" s="2"/>
      <c r="Z520" s="1"/>
      <c r="AA520" s="2"/>
      <c r="AB520" s="2"/>
      <c r="AC520" s="2"/>
      <c r="AD520" s="2"/>
    </row>
    <row r="521">
      <c r="A521" s="1"/>
      <c r="B521" s="35"/>
      <c r="D521" s="35"/>
      <c r="E521" s="5"/>
      <c r="F521" s="5"/>
      <c r="G521" s="6"/>
      <c r="H521" s="6"/>
      <c r="I521" s="5"/>
      <c r="J521" s="34"/>
      <c r="K521" s="5"/>
      <c r="L521" s="34"/>
      <c r="M521" s="34"/>
      <c r="N521" s="37"/>
      <c r="P521" s="34"/>
      <c r="R521" s="2"/>
      <c r="S521" s="2"/>
      <c r="T521" s="2"/>
      <c r="U521" s="2"/>
      <c r="V521" s="2"/>
      <c r="W521" s="1"/>
      <c r="X521" s="2"/>
      <c r="Y521" s="2"/>
      <c r="Z521" s="1"/>
      <c r="AA521" s="2"/>
      <c r="AB521" s="2"/>
      <c r="AC521" s="2"/>
      <c r="AD521" s="2"/>
    </row>
    <row r="522">
      <c r="A522" s="1"/>
      <c r="B522" s="35"/>
      <c r="D522" s="35"/>
      <c r="E522" s="5"/>
      <c r="F522" s="5"/>
      <c r="G522" s="6"/>
      <c r="H522" s="6"/>
      <c r="I522" s="5"/>
      <c r="J522" s="34"/>
      <c r="K522" s="5"/>
      <c r="L522" s="34"/>
      <c r="M522" s="34"/>
      <c r="N522" s="37"/>
      <c r="P522" s="34"/>
      <c r="R522" s="2"/>
      <c r="S522" s="2"/>
      <c r="T522" s="2"/>
      <c r="U522" s="2"/>
      <c r="V522" s="2"/>
      <c r="W522" s="1"/>
      <c r="X522" s="2"/>
      <c r="Y522" s="2"/>
      <c r="Z522" s="1"/>
      <c r="AA522" s="2"/>
      <c r="AB522" s="2"/>
      <c r="AC522" s="2"/>
      <c r="AD522" s="2"/>
    </row>
    <row r="523">
      <c r="A523" s="1"/>
      <c r="B523" s="35"/>
      <c r="D523" s="35"/>
      <c r="E523" s="5"/>
      <c r="F523" s="5"/>
      <c r="G523" s="6"/>
      <c r="H523" s="6"/>
      <c r="I523" s="5"/>
      <c r="J523" s="34"/>
      <c r="K523" s="5"/>
      <c r="L523" s="34"/>
      <c r="M523" s="34"/>
      <c r="N523" s="37"/>
      <c r="P523" s="34"/>
      <c r="R523" s="2"/>
      <c r="S523" s="2"/>
      <c r="T523" s="2"/>
      <c r="U523" s="2"/>
      <c r="V523" s="2"/>
      <c r="W523" s="1"/>
      <c r="X523" s="2"/>
      <c r="Y523" s="2"/>
      <c r="Z523" s="1"/>
      <c r="AA523" s="2"/>
      <c r="AB523" s="2"/>
      <c r="AC523" s="2"/>
      <c r="AD523" s="2"/>
    </row>
    <row r="524">
      <c r="A524" s="1"/>
      <c r="B524" s="35"/>
      <c r="D524" s="35"/>
      <c r="E524" s="5"/>
      <c r="F524" s="5"/>
      <c r="G524" s="6"/>
      <c r="H524" s="6"/>
      <c r="I524" s="5"/>
      <c r="J524" s="34"/>
      <c r="K524" s="5"/>
      <c r="L524" s="34"/>
      <c r="M524" s="34"/>
      <c r="N524" s="37"/>
      <c r="P524" s="34"/>
      <c r="R524" s="2"/>
      <c r="S524" s="2"/>
      <c r="T524" s="2"/>
      <c r="U524" s="2"/>
      <c r="V524" s="2"/>
      <c r="W524" s="1"/>
      <c r="X524" s="2"/>
      <c r="Y524" s="2"/>
      <c r="Z524" s="1"/>
      <c r="AA524" s="2"/>
      <c r="AB524" s="2"/>
      <c r="AC524" s="2"/>
      <c r="AD524" s="2"/>
    </row>
    <row r="525">
      <c r="A525" s="1"/>
      <c r="B525" s="35"/>
      <c r="D525" s="35"/>
      <c r="E525" s="5"/>
      <c r="F525" s="5"/>
      <c r="G525" s="6"/>
      <c r="H525" s="6"/>
      <c r="I525" s="5"/>
      <c r="J525" s="34"/>
      <c r="K525" s="5"/>
      <c r="L525" s="34"/>
      <c r="M525" s="34"/>
      <c r="N525" s="37"/>
      <c r="P525" s="34"/>
      <c r="R525" s="2"/>
      <c r="S525" s="2"/>
      <c r="T525" s="2"/>
      <c r="U525" s="2"/>
      <c r="V525" s="2"/>
      <c r="W525" s="1"/>
      <c r="X525" s="2"/>
      <c r="Y525" s="2"/>
      <c r="Z525" s="1"/>
      <c r="AA525" s="2"/>
      <c r="AB525" s="2"/>
      <c r="AC525" s="2"/>
      <c r="AD525" s="2"/>
    </row>
    <row r="526">
      <c r="A526" s="1"/>
      <c r="B526" s="35"/>
      <c r="D526" s="35"/>
      <c r="E526" s="5"/>
      <c r="F526" s="5"/>
      <c r="G526" s="6"/>
      <c r="H526" s="6"/>
      <c r="I526" s="5"/>
      <c r="J526" s="34"/>
      <c r="K526" s="5"/>
      <c r="L526" s="34"/>
      <c r="M526" s="34"/>
      <c r="N526" s="37"/>
      <c r="P526" s="34"/>
      <c r="R526" s="2"/>
      <c r="S526" s="2"/>
      <c r="T526" s="2"/>
      <c r="U526" s="2"/>
      <c r="V526" s="2"/>
      <c r="W526" s="1"/>
      <c r="X526" s="2"/>
      <c r="Y526" s="2"/>
      <c r="Z526" s="1"/>
      <c r="AA526" s="2"/>
      <c r="AB526" s="2"/>
      <c r="AC526" s="2"/>
      <c r="AD526" s="2"/>
    </row>
    <row r="527">
      <c r="A527" s="1"/>
      <c r="B527" s="35"/>
      <c r="D527" s="35"/>
      <c r="E527" s="5"/>
      <c r="F527" s="5"/>
      <c r="G527" s="6"/>
      <c r="H527" s="6"/>
      <c r="I527" s="5"/>
      <c r="J527" s="34"/>
      <c r="K527" s="5"/>
      <c r="L527" s="34"/>
      <c r="M527" s="34"/>
      <c r="N527" s="37"/>
      <c r="P527" s="34"/>
      <c r="R527" s="2"/>
      <c r="S527" s="2"/>
      <c r="T527" s="2"/>
      <c r="U527" s="2"/>
      <c r="V527" s="2"/>
      <c r="W527" s="1"/>
      <c r="X527" s="2"/>
      <c r="Y527" s="2"/>
      <c r="Z527" s="1"/>
      <c r="AA527" s="2"/>
      <c r="AB527" s="2"/>
      <c r="AC527" s="2"/>
      <c r="AD527" s="2"/>
    </row>
    <row r="528">
      <c r="A528" s="1"/>
      <c r="B528" s="35"/>
      <c r="D528" s="35"/>
      <c r="E528" s="5"/>
      <c r="F528" s="5"/>
      <c r="G528" s="6"/>
      <c r="H528" s="6"/>
      <c r="I528" s="5"/>
      <c r="J528" s="34"/>
      <c r="K528" s="5"/>
      <c r="L528" s="34"/>
      <c r="M528" s="34"/>
      <c r="N528" s="37"/>
      <c r="P528" s="34"/>
      <c r="R528" s="2"/>
      <c r="S528" s="2"/>
      <c r="T528" s="2"/>
      <c r="U528" s="2"/>
      <c r="V528" s="2"/>
      <c r="W528" s="1"/>
      <c r="X528" s="2"/>
      <c r="Y528" s="2"/>
      <c r="Z528" s="1"/>
      <c r="AA528" s="2"/>
      <c r="AB528" s="2"/>
      <c r="AC528" s="2"/>
      <c r="AD528" s="2"/>
    </row>
    <row r="529">
      <c r="A529" s="1"/>
      <c r="B529" s="35"/>
      <c r="D529" s="35"/>
      <c r="E529" s="5"/>
      <c r="F529" s="5"/>
      <c r="G529" s="6"/>
      <c r="H529" s="6"/>
      <c r="I529" s="5"/>
      <c r="J529" s="34"/>
      <c r="K529" s="5"/>
      <c r="L529" s="34"/>
      <c r="M529" s="34"/>
      <c r="N529" s="37"/>
      <c r="P529" s="34"/>
      <c r="R529" s="2"/>
      <c r="S529" s="2"/>
      <c r="T529" s="2"/>
      <c r="U529" s="2"/>
      <c r="V529" s="2"/>
      <c r="W529" s="1"/>
      <c r="X529" s="2"/>
      <c r="Y529" s="2"/>
      <c r="Z529" s="1"/>
      <c r="AA529" s="2"/>
      <c r="AB529" s="2"/>
      <c r="AC529" s="2"/>
      <c r="AD529" s="2"/>
    </row>
    <row r="530">
      <c r="A530" s="1"/>
      <c r="B530" s="35"/>
      <c r="D530" s="35"/>
      <c r="E530" s="5"/>
      <c r="F530" s="5"/>
      <c r="G530" s="6"/>
      <c r="H530" s="6"/>
      <c r="I530" s="5"/>
      <c r="J530" s="34"/>
      <c r="K530" s="5"/>
      <c r="L530" s="34"/>
      <c r="M530" s="34"/>
      <c r="N530" s="37"/>
      <c r="P530" s="34"/>
      <c r="R530" s="2"/>
      <c r="S530" s="2"/>
      <c r="T530" s="2"/>
      <c r="U530" s="2"/>
      <c r="V530" s="2"/>
      <c r="W530" s="1"/>
      <c r="X530" s="2"/>
      <c r="Y530" s="2"/>
      <c r="Z530" s="1"/>
      <c r="AA530" s="2"/>
      <c r="AB530" s="2"/>
      <c r="AC530" s="2"/>
      <c r="AD530" s="2"/>
    </row>
    <row r="531">
      <c r="A531" s="1"/>
      <c r="B531" s="35"/>
      <c r="D531" s="35"/>
      <c r="E531" s="5"/>
      <c r="F531" s="5"/>
      <c r="G531" s="6"/>
      <c r="H531" s="6"/>
      <c r="I531" s="5"/>
      <c r="J531" s="34"/>
      <c r="K531" s="5"/>
      <c r="L531" s="34"/>
      <c r="M531" s="34"/>
      <c r="N531" s="37"/>
      <c r="P531" s="34"/>
      <c r="R531" s="2"/>
      <c r="S531" s="2"/>
      <c r="T531" s="2"/>
      <c r="U531" s="2"/>
      <c r="V531" s="2"/>
      <c r="W531" s="1"/>
      <c r="X531" s="2"/>
      <c r="Y531" s="2"/>
      <c r="Z531" s="1"/>
      <c r="AA531" s="2"/>
      <c r="AB531" s="2"/>
      <c r="AC531" s="2"/>
      <c r="AD531" s="2"/>
    </row>
    <row r="532">
      <c r="A532" s="1"/>
      <c r="B532" s="35"/>
      <c r="D532" s="35"/>
      <c r="E532" s="5"/>
      <c r="F532" s="5"/>
      <c r="G532" s="6"/>
      <c r="H532" s="6"/>
      <c r="I532" s="5"/>
      <c r="J532" s="34"/>
      <c r="K532" s="5"/>
      <c r="L532" s="34"/>
      <c r="M532" s="34"/>
      <c r="N532" s="37"/>
      <c r="P532" s="34"/>
      <c r="R532" s="2"/>
      <c r="S532" s="2"/>
      <c r="T532" s="2"/>
      <c r="U532" s="2"/>
      <c r="V532" s="2"/>
      <c r="W532" s="1"/>
      <c r="X532" s="2"/>
      <c r="Y532" s="2"/>
      <c r="Z532" s="1"/>
      <c r="AA532" s="2"/>
      <c r="AB532" s="2"/>
      <c r="AC532" s="2"/>
      <c r="AD532" s="2"/>
    </row>
    <row r="533">
      <c r="A533" s="1"/>
      <c r="B533" s="35"/>
      <c r="D533" s="35"/>
      <c r="E533" s="5"/>
      <c r="F533" s="5"/>
      <c r="G533" s="6"/>
      <c r="H533" s="6"/>
      <c r="I533" s="5"/>
      <c r="J533" s="34"/>
      <c r="K533" s="5"/>
      <c r="L533" s="34"/>
      <c r="M533" s="34"/>
      <c r="N533" s="37"/>
      <c r="P533" s="34"/>
      <c r="R533" s="2"/>
      <c r="S533" s="2"/>
      <c r="T533" s="2"/>
      <c r="U533" s="2"/>
      <c r="V533" s="2"/>
      <c r="W533" s="1"/>
      <c r="X533" s="2"/>
      <c r="Y533" s="2"/>
      <c r="Z533" s="1"/>
      <c r="AA533" s="2"/>
      <c r="AB533" s="2"/>
      <c r="AC533" s="2"/>
      <c r="AD533" s="2"/>
    </row>
    <row r="534">
      <c r="A534" s="1"/>
      <c r="B534" s="35"/>
      <c r="D534" s="35"/>
      <c r="E534" s="5"/>
      <c r="F534" s="5"/>
      <c r="G534" s="6"/>
      <c r="H534" s="6"/>
      <c r="I534" s="5"/>
      <c r="J534" s="34"/>
      <c r="K534" s="5"/>
      <c r="L534" s="34"/>
      <c r="M534" s="34"/>
      <c r="N534" s="37"/>
      <c r="P534" s="34"/>
      <c r="R534" s="2"/>
      <c r="S534" s="2"/>
      <c r="T534" s="2"/>
      <c r="U534" s="2"/>
      <c r="V534" s="2"/>
      <c r="W534" s="1"/>
      <c r="X534" s="2"/>
      <c r="Y534" s="2"/>
      <c r="Z534" s="1"/>
      <c r="AA534" s="2"/>
      <c r="AB534" s="2"/>
      <c r="AC534" s="2"/>
      <c r="AD534" s="2"/>
    </row>
    <row r="535">
      <c r="A535" s="1"/>
      <c r="B535" s="35"/>
      <c r="D535" s="35"/>
      <c r="E535" s="5"/>
      <c r="F535" s="5"/>
      <c r="G535" s="6"/>
      <c r="H535" s="6"/>
      <c r="I535" s="5"/>
      <c r="J535" s="34"/>
      <c r="K535" s="5"/>
      <c r="L535" s="34"/>
      <c r="M535" s="34"/>
      <c r="N535" s="37"/>
      <c r="P535" s="34"/>
      <c r="R535" s="2"/>
      <c r="S535" s="2"/>
      <c r="T535" s="2"/>
      <c r="U535" s="2"/>
      <c r="V535" s="2"/>
      <c r="W535" s="1"/>
      <c r="X535" s="2"/>
      <c r="Y535" s="2"/>
      <c r="Z535" s="1"/>
      <c r="AA535" s="2"/>
      <c r="AB535" s="2"/>
      <c r="AC535" s="2"/>
      <c r="AD535" s="2"/>
    </row>
    <row r="536">
      <c r="A536" s="1"/>
      <c r="B536" s="35"/>
      <c r="D536" s="35"/>
      <c r="E536" s="5"/>
      <c r="F536" s="5"/>
      <c r="G536" s="6"/>
      <c r="H536" s="6"/>
      <c r="I536" s="5"/>
      <c r="J536" s="34"/>
      <c r="K536" s="5"/>
      <c r="L536" s="34"/>
      <c r="M536" s="34"/>
      <c r="N536" s="37"/>
      <c r="P536" s="34"/>
      <c r="R536" s="2"/>
      <c r="S536" s="2"/>
      <c r="T536" s="2"/>
      <c r="U536" s="2"/>
      <c r="V536" s="2"/>
      <c r="W536" s="1"/>
      <c r="X536" s="2"/>
      <c r="Y536" s="2"/>
      <c r="Z536" s="1"/>
      <c r="AA536" s="2"/>
      <c r="AB536" s="2"/>
      <c r="AC536" s="2"/>
      <c r="AD536" s="2"/>
    </row>
  </sheetData>
  <mergeCells>
    <mergeCell ref="Y1:Z1"/>
    <mergeCell ref="A338:H338"/>
  </mergeCells>
  <dataValidations count="2">
    <dataValidation allowBlank="true" errorStyle="stop" showErrorMessage="true" sqref="H3:H337 H339:H536" type="list">
      <formula1>"已出签,已送签,受理中,已完成,已预约"</formula1>
    </dataValidation>
    <dataValidation allowBlank="true" errorStyle="stop" showErrorMessage="true" sqref="G3:G337 G339:G536" type="list">
      <formula1>"商务,旅游,包签,转移签,翻译,照片,落地签"</formula1>
    </dataValidation>
  </dataValidations>
</worksheet>
</file>

<file path=xl/worksheets/sheet6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>
      <pane state="frozen" topLeftCell="A4" ySplit="3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6"/>
    <col collapsed="false" customWidth="true" hidden="false" max="3" min="3" style="0" width="25"/>
    <col collapsed="false" customWidth="true" hidden="false" max="4" min="4" style="0" width="9"/>
    <col collapsed="false" customWidth="true" hidden="false" max="5" min="5" style="0" width="12"/>
    <col collapsed="false" customWidth="true" hidden="false" max="6" min="6" style="0" width="13"/>
    <col collapsed="false" customWidth="true" hidden="false" max="7" min="7" style="0" width="12"/>
    <col collapsed="false" customWidth="true" hidden="false" max="8" min="8" style="0" width="13"/>
    <col collapsed="false" customWidth="true" hidden="false" max="9" min="9" style="0" width="19"/>
    <col collapsed="false" customWidth="true" hidden="false" max="10" min="10" style="0" width="23"/>
    <col collapsed="false" customWidth="true" hidden="false" max="11" min="11" style="0" width="26"/>
    <col collapsed="false" customWidth="true" hidden="false" max="12" min="12" style="0" width="19"/>
    <col collapsed="false" customWidth="true" hidden="false" max="13" min="13" style="0" width="19"/>
    <col collapsed="false" customWidth="true" hidden="false" max="14" min="14" style="0" width="39"/>
    <col collapsed="false" customWidth="true" hidden="false" max="15" min="15" style="0" width="26"/>
    <col collapsed="false" customWidth="true" hidden="false" max="16" min="16" style="0" width="25"/>
    <col collapsed="false" customWidth="true" hidden="false" max="17" min="17" style="0" width="21"/>
    <col collapsed="false" customWidth="true" hidden="false" max="18" min="18" style="0" width="17"/>
    <col collapsed="false" customWidth="true" hidden="false" max="19" min="19" style="0" width="24"/>
    <col collapsed="false" customWidth="true" hidden="false" max="20" min="20" style="0" width="33"/>
    <col collapsed="false" customWidth="true" hidden="false" max="21" min="21" style="0" width="30"/>
    <col collapsed="false" customWidth="true" hidden="false" max="22" min="22" style="0" width="24"/>
    <col collapsed="false" customWidth="true" hidden="false" max="23" min="23" style="0" width="24"/>
    <col collapsed="false" customWidth="true" hidden="false" max="24" min="24" style="0" width="24"/>
    <col collapsed="false" customWidth="true" hidden="false" max="25" min="25" style="0" width="24"/>
    <col collapsed="false" customWidth="true" hidden="false" max="26" min="26" style="0" width="24"/>
    <col collapsed="false" customWidth="true" hidden="false" max="27" min="27" style="0" width="25"/>
    <col collapsed="false" customWidth="true" hidden="false" max="28" min="28" style="0" width="24"/>
    <col collapsed="false" customWidth="true" hidden="false" max="29" min="29" style="0" width="24"/>
    <col collapsed="false" customWidth="true" hidden="false" max="30" min="30" style="0" width="24"/>
  </cols>
  <sheetData>
    <row r="1">
      <c r="A1" s="16"/>
      <c r="B1" s="16"/>
      <c r="C1" s="16"/>
      <c r="D1" s="16"/>
      <c r="E1" s="16"/>
      <c r="F1" s="16"/>
      <c r="G1" s="16"/>
      <c r="H1" s="16"/>
      <c r="I1" s="46"/>
      <c r="J1" s="88"/>
      <c r="K1" s="17"/>
      <c r="L1" s="49"/>
      <c r="M1" s="43"/>
      <c r="N1" s="18"/>
      <c r="O1" s="18"/>
      <c r="P1" s="50"/>
      <c r="Q1" s="18"/>
      <c r="R1" s="45"/>
      <c r="S1" s="86"/>
      <c r="T1" s="87"/>
      <c r="U1" s="89"/>
      <c r="V1" s="85"/>
      <c r="W1" s="50"/>
      <c r="X1" s="71"/>
      <c r="Y1" s="71" t="str">
        <v>支出成本（1+2）</v>
      </c>
      <c r="Z1" s="71"/>
      <c r="AA1" s="71" t="str">
        <v>利润</v>
      </c>
      <c r="AB1" s="71" t="str">
        <v>利润-张力
（张力康辉开票金额=张力利润）</v>
      </c>
      <c r="AC1" s="71" t="str">
        <v>利润-会展</v>
      </c>
    </row>
    <row r="2">
      <c r="A2" s="16" t="str">
        <v>序号</v>
      </c>
      <c r="B2" s="16" t="str">
        <v>姓名</v>
      </c>
      <c r="C2" s="16" t="str">
        <v>case编号</v>
      </c>
      <c r="D2" s="16" t="str">
        <v>出发地</v>
      </c>
      <c r="E2" s="16" t="str">
        <v>领区</v>
      </c>
      <c r="F2" s="16" t="str" xml:space="preserve">
        <v> 签证国家</v>
      </c>
      <c r="G2" s="16" t="str">
        <v>签证类型</v>
      </c>
      <c r="H2" s="16" t="str">
        <v>签证状态</v>
      </c>
      <c r="I2" s="90" t="str">
        <v>政府费用+签证中心费用合计
（以信用卡刷卡人民币记录为准）</v>
      </c>
      <c r="J2" s="88" t="str">
        <v>政府费用+签证中心费用合计
（以信用卡刷卡人民币记录为准）</v>
      </c>
      <c r="K2" s="17" t="str">
        <v>签证费用信用卡刷卡凭证</v>
      </c>
      <c r="L2" s="49" t="str">
        <v>供应商服务费
（签证）</v>
      </c>
      <c r="M2" s="43" t="str">
        <v>其他杂费
（康辉代付or字节报销杂费）</v>
      </c>
      <c r="N2" s="18" t="str">
        <v>其他杂费说明
（包含翻译/洗照片/打车/快递/加急费/护照借出费等）</v>
      </c>
      <c r="O2" s="18" t="str">
        <v>杂费发票</v>
      </c>
      <c r="P2" s="50" t="str">
        <v>杂费成本</v>
      </c>
      <c r="Q2" s="18" t="str">
        <v>杂费付款凭证</v>
      </c>
      <c r="R2" s="45" t="str">
        <v>其他杂费含服务费
*1.06</v>
      </c>
      <c r="S2" s="86" t="str">
        <v>总金额（不含税 ）
（签证费用+签证服务费+其他杂费含服务费）</v>
      </c>
      <c r="T2" s="87" t="str">
        <v>总金额（含税）
（签证费用+[{签证服务费+其他杂费含服务费}含税6%]）</v>
      </c>
      <c r="U2" s="89" t="str">
        <v>可抵扣税额
（开专票的情况下，票面的税额）</v>
      </c>
      <c r="V2" s="85" t="str">
        <v>不可抵扣金额
（总金额-可抵扣税额）</v>
      </c>
      <c r="W2" s="50" t="str">
        <v>普票开票金额</v>
      </c>
      <c r="X2" s="50" t="str">
        <v>专票开票金额</v>
      </c>
      <c r="Y2" s="50" t="str">
        <v>1杂费实际成本</v>
      </c>
      <c r="Z2" s="50" t="str">
        <v>2各渠道操作费</v>
      </c>
      <c r="AA2" s="44" t="str">
        <v>（签证服务费+杂费含服务费）-支出成本1+2</v>
      </c>
      <c r="AB2" s="50" t="str">
        <v>利润/2</v>
      </c>
      <c r="AC2" s="50" t="str">
        <v>利润/2</v>
      </c>
    </row>
    <row r="3">
      <c r="A3" s="1">
        <v>1</v>
      </c>
      <c r="B3" s="35" t="str">
        <v>郑春雨</v>
      </c>
      <c r="C3" s="35" t="str">
        <v>TV1N1631192793016295424</v>
      </c>
      <c r="D3" s="5" t="str">
        <v>中国</v>
      </c>
      <c r="E3" s="5" t="str">
        <v>北京</v>
      </c>
      <c r="F3" s="5" t="str">
        <v>法国</v>
      </c>
      <c r="G3" s="5" t="str">
        <v>商务</v>
      </c>
      <c r="H3" s="5" t="str">
        <v>已出签</v>
      </c>
      <c r="I3" s="34">
        <v>594</v>
      </c>
      <c r="J3" s="6"/>
      <c r="K3" s="5"/>
      <c r="L3" s="34">
        <v>400</v>
      </c>
      <c r="M3" s="34">
        <v>685</v>
      </c>
      <c r="N3" s="5" t="str">
        <v>交通费30+签证中心服务费655</v>
      </c>
      <c r="P3" s="34">
        <v>685</v>
      </c>
      <c r="R3" s="2">
        <f>M3*1.06</f>
      </c>
      <c r="S3" s="2">
        <f>I3+L3+R3</f>
      </c>
      <c r="T3" s="2">
        <f>I3+(L3+R3)*1.06</f>
      </c>
      <c r="U3" s="2">
        <f>(R3+L3)*0.06</f>
      </c>
      <c r="V3" s="2">
        <f>T3-U3</f>
      </c>
      <c r="W3" s="1">
        <f>I3</f>
      </c>
      <c r="X3" s="2">
        <f>(R3+L3)*1.06</f>
      </c>
      <c r="Y3" s="2">
        <f>P3</f>
      </c>
      <c r="Z3" s="5">
        <v>60</v>
      </c>
      <c r="AA3" s="2">
        <f>(L3+R3)-Y3-Z3</f>
      </c>
      <c r="AB3" s="2">
        <f>AA3/2</f>
      </c>
      <c r="AC3" s="2">
        <f>AA3/2</f>
      </c>
    </row>
    <row r="4">
      <c r="A4" s="1">
        <v>2</v>
      </c>
      <c r="B4" s="35" t="str">
        <v>饶天林</v>
      </c>
      <c r="C4" s="35" t="str">
        <v>TV1N1630493459769610240</v>
      </c>
      <c r="D4" s="5" t="str">
        <v>中国</v>
      </c>
      <c r="E4" s="5" t="str">
        <v>北京</v>
      </c>
      <c r="F4" s="5" t="str">
        <v>巴西</v>
      </c>
      <c r="G4" s="5" t="str">
        <v>商务</v>
      </c>
      <c r="H4" s="5" t="str">
        <v>已出签</v>
      </c>
      <c r="I4" s="34">
        <v>920</v>
      </c>
      <c r="J4" s="6"/>
      <c r="L4" s="34">
        <v>400</v>
      </c>
      <c r="M4" s="34">
        <v>538</v>
      </c>
      <c r="N4" s="5" t="str">
        <v>加急号380+签证中心费158</v>
      </c>
      <c r="P4" s="34">
        <v>458</v>
      </c>
      <c r="Q4" s="39"/>
      <c r="R4" s="34">
        <f>M4*1.06</f>
      </c>
      <c r="S4" s="34">
        <f>I4+L4+R4</f>
      </c>
      <c r="T4" s="2">
        <f>I4+(L4+R4)*1.06</f>
      </c>
      <c r="U4" s="2">
        <f>(R4+L4)*0.06</f>
      </c>
      <c r="V4" s="2">
        <f>T4-U4</f>
      </c>
      <c r="W4" s="2">
        <f>I4</f>
      </c>
      <c r="X4" s="2">
        <f>(R4+L4)*1.06</f>
      </c>
      <c r="Y4" s="2">
        <f>P4</f>
      </c>
      <c r="Z4" s="34">
        <v>60</v>
      </c>
      <c r="AA4" s="2">
        <f>(L4+R4)-Y4-Z4</f>
      </c>
      <c r="AB4" s="2">
        <f>AA4/2</f>
      </c>
      <c r="AC4" s="2">
        <f>AA4/2</f>
      </c>
      <c r="AD4" s="39"/>
    </row>
    <row r="5">
      <c r="A5" s="1">
        <v>3</v>
      </c>
      <c r="B5" s="35" t="str">
        <v>罗堃虎</v>
      </c>
      <c r="C5" s="35" t="str" xml:space="preserve">
        <v> TV1N1636715829031563264</v>
      </c>
      <c r="D5" s="5" t="str">
        <v>中国</v>
      </c>
      <c r="E5" s="5" t="str">
        <v>北京</v>
      </c>
      <c r="F5" s="5" t="str">
        <v>印尼-落地签</v>
      </c>
      <c r="G5" s="5" t="str">
        <v>商务</v>
      </c>
      <c r="H5" s="5" t="str">
        <v>已出签</v>
      </c>
      <c r="I5" s="5">
        <v>233.39</v>
      </c>
      <c r="J5" s="6"/>
      <c r="K5" s="5"/>
      <c r="L5" s="34">
        <v>100</v>
      </c>
      <c r="M5" s="34">
        <v>0</v>
      </c>
      <c r="N5" s="5"/>
      <c r="P5" s="34">
        <v>0</v>
      </c>
      <c r="R5" s="2">
        <f>M5*1.06</f>
      </c>
      <c r="S5" s="2">
        <f>I5+L5+R5</f>
      </c>
      <c r="T5" s="2">
        <f>I5+(L5+R5)*1.06</f>
      </c>
      <c r="U5" s="2">
        <f>(R5+L5)*0.06</f>
      </c>
      <c r="V5" s="2">
        <f>T5-U5</f>
      </c>
      <c r="W5" s="1">
        <f>I5</f>
      </c>
      <c r="X5" s="2">
        <f>(R5+L5)*1.06</f>
      </c>
      <c r="Y5" s="2">
        <f>P5</f>
      </c>
      <c r="Z5" s="34">
        <v>20</v>
      </c>
      <c r="AA5" s="2">
        <f>(L5+R5)-Y5-Z5</f>
      </c>
      <c r="AB5" s="2">
        <f>AA5/2</f>
      </c>
      <c r="AC5" s="2">
        <f>AA5/2</f>
      </c>
      <c r="AD5" s="2"/>
    </row>
    <row r="6">
      <c r="A6" s="1">
        <v>4</v>
      </c>
      <c r="B6" s="35" t="str">
        <v>崔津源</v>
      </c>
      <c r="C6" s="35" t="str">
        <v>TV1N1636759579887874048</v>
      </c>
      <c r="D6" s="5" t="str">
        <v>中国</v>
      </c>
      <c r="E6" s="5" t="str">
        <v>北京</v>
      </c>
      <c r="F6" s="5" t="str">
        <v>印尼-落地签</v>
      </c>
      <c r="G6" s="5" t="str">
        <v>商务</v>
      </c>
      <c r="H6" s="5" t="str">
        <v>已出签</v>
      </c>
      <c r="I6" s="5">
        <v>233.39</v>
      </c>
      <c r="J6" s="6"/>
      <c r="K6" s="5"/>
      <c r="L6" s="34">
        <v>100</v>
      </c>
      <c r="M6" s="34">
        <v>0</v>
      </c>
      <c r="N6" s="5"/>
      <c r="P6" s="34">
        <v>0</v>
      </c>
      <c r="R6" s="2">
        <f>M6*1.06</f>
      </c>
      <c r="S6" s="2">
        <f>I6+L6+R6</f>
      </c>
      <c r="T6" s="2">
        <f>I6+(L6+R6)*1.06</f>
      </c>
      <c r="U6" s="2">
        <f>(R6+L6)*0.06</f>
      </c>
      <c r="V6" s="2">
        <f>T6-U6</f>
      </c>
      <c r="W6" s="1">
        <f>I6</f>
      </c>
      <c r="X6" s="2">
        <f>(R6+L6)*1.06</f>
      </c>
      <c r="Y6" s="2">
        <f>P6</f>
      </c>
      <c r="Z6" s="34">
        <v>20</v>
      </c>
      <c r="AA6" s="2">
        <f>(L6+R6)-Y6-Z6</f>
      </c>
      <c r="AB6" s="2">
        <f>AA6/2</f>
      </c>
      <c r="AC6" s="2">
        <f>AA6/2</f>
      </c>
      <c r="AD6" s="2"/>
    </row>
    <row r="7">
      <c r="A7" s="1">
        <v>5</v>
      </c>
      <c r="B7" s="35" t="str">
        <v>李卓</v>
      </c>
      <c r="C7" s="35" t="str">
        <v>TV1N1635117559775465472</v>
      </c>
      <c r="D7" s="5" t="str">
        <v>中国</v>
      </c>
      <c r="E7" s="5" t="str">
        <v>北京</v>
      </c>
      <c r="F7" s="5" t="str">
        <v>印尼-落地签</v>
      </c>
      <c r="G7" s="5" t="str">
        <v>商务</v>
      </c>
      <c r="H7" s="5" t="str">
        <v>已出签</v>
      </c>
      <c r="I7" s="67">
        <v>231.67</v>
      </c>
      <c r="J7" s="80"/>
      <c r="K7" s="5"/>
      <c r="L7" s="34">
        <v>100</v>
      </c>
      <c r="M7" s="34">
        <v>0</v>
      </c>
      <c r="N7" s="5"/>
      <c r="P7" s="34">
        <v>0</v>
      </c>
      <c r="R7" s="2">
        <f>M7*1.06</f>
      </c>
      <c r="S7" s="2">
        <f>I7+L7+R7</f>
      </c>
      <c r="T7" s="2">
        <f>I7+(L7+R7)*1.06</f>
      </c>
      <c r="U7" s="2">
        <f>(R7+L7)*0.06</f>
      </c>
      <c r="V7" s="2">
        <f>T7-U7</f>
      </c>
      <c r="W7" s="1">
        <f>I7</f>
      </c>
      <c r="X7" s="2">
        <f>(R7+L7)*1.06</f>
      </c>
      <c r="Y7" s="2">
        <f>P7</f>
      </c>
      <c r="Z7" s="34">
        <v>20</v>
      </c>
      <c r="AA7" s="2">
        <f>(L7+R7)-Y7-Z7</f>
      </c>
      <c r="AB7" s="2">
        <f>AA7/2</f>
      </c>
      <c r="AC7" s="2">
        <f>AA7/2</f>
      </c>
      <c r="AD7" s="2"/>
    </row>
    <row r="8">
      <c r="A8" s="1">
        <v>6</v>
      </c>
      <c r="B8" s="35" t="str">
        <v>于雨汐</v>
      </c>
      <c r="C8" s="35" t="str">
        <v>TV1N1632770674179960832</v>
      </c>
      <c r="D8" s="5" t="str">
        <v>中国</v>
      </c>
      <c r="E8" s="5" t="str">
        <v>北京</v>
      </c>
      <c r="F8" s="5" t="str">
        <v>印尼-落地签</v>
      </c>
      <c r="G8" s="5" t="str">
        <v>商务</v>
      </c>
      <c r="H8" s="5" t="str">
        <v>已出签</v>
      </c>
      <c r="I8" s="5">
        <v>231.67</v>
      </c>
      <c r="J8" s="6"/>
      <c r="K8" s="5"/>
      <c r="L8" s="34">
        <v>100</v>
      </c>
      <c r="M8" s="34">
        <v>0</v>
      </c>
      <c r="N8" s="5"/>
      <c r="P8" s="34">
        <v>0</v>
      </c>
      <c r="R8" s="2">
        <f>M8*1.06</f>
      </c>
      <c r="S8" s="2">
        <f>I8+L8+R8</f>
      </c>
      <c r="T8" s="2">
        <f>I8+(L8+R8)*1.06</f>
      </c>
      <c r="U8" s="2">
        <f>(R8+L8)*0.06</f>
      </c>
      <c r="V8" s="2">
        <f>T8-U8</f>
      </c>
      <c r="W8" s="1">
        <f>I8</f>
      </c>
      <c r="X8" s="2">
        <f>(R8+L8)*1.06</f>
      </c>
      <c r="Y8" s="2">
        <f>P8</f>
      </c>
      <c r="Z8" s="34">
        <v>20</v>
      </c>
      <c r="AA8" s="2">
        <f>(L8+R8)-Y8-Z8</f>
      </c>
      <c r="AB8" s="2">
        <f>AA8/2</f>
      </c>
      <c r="AC8" s="2">
        <f>AA8/2</f>
      </c>
      <c r="AD8" s="2"/>
    </row>
    <row r="9">
      <c r="A9" s="1">
        <v>7</v>
      </c>
      <c r="B9" s="35" t="str">
        <v>Namit Arora</v>
      </c>
      <c r="C9" s="35" t="str">
        <v>TV1N1638034189799337984</v>
      </c>
      <c r="D9" s="5" t="str">
        <v>中国</v>
      </c>
      <c r="E9" s="5" t="str">
        <v>北京</v>
      </c>
      <c r="F9" s="5" t="str">
        <v>印尼-落地签</v>
      </c>
      <c r="G9" s="5" t="str">
        <v>商务</v>
      </c>
      <c r="H9" s="5" t="str">
        <v>已出签</v>
      </c>
      <c r="I9" s="5">
        <v>231.67</v>
      </c>
      <c r="J9" s="6"/>
      <c r="K9" s="5"/>
      <c r="L9" s="34">
        <v>100</v>
      </c>
      <c r="M9" s="34">
        <v>0</v>
      </c>
      <c r="N9" s="5"/>
      <c r="P9" s="34">
        <v>0</v>
      </c>
      <c r="R9" s="2">
        <f>M9*1.06</f>
      </c>
      <c r="S9" s="2">
        <f>I9+L9+R9</f>
      </c>
      <c r="T9" s="2">
        <f>I9+(L9+R9)*1.06</f>
      </c>
      <c r="U9" s="2">
        <f>(R9+L9)*0.06</f>
      </c>
      <c r="V9" s="2">
        <f>T9-U9</f>
      </c>
      <c r="W9" s="1">
        <f>I9</f>
      </c>
      <c r="X9" s="2">
        <f>(R9+L9)*1.06</f>
      </c>
      <c r="Y9" s="2">
        <f>P9</f>
      </c>
      <c r="Z9" s="34">
        <v>20</v>
      </c>
      <c r="AA9" s="2">
        <f>(L9+R9)-Y9-Z9</f>
      </c>
      <c r="AB9" s="2">
        <f>AA9/2</f>
      </c>
      <c r="AC9" s="2">
        <f>AA9/2</f>
      </c>
      <c r="AD9" s="2"/>
    </row>
    <row r="10">
      <c r="A10" s="1">
        <v>8</v>
      </c>
      <c r="B10" s="35" t="str">
        <v>朱越</v>
      </c>
      <c r="C10" s="35" t="str">
        <v>TV1N1637773354455711744</v>
      </c>
      <c r="D10" s="5" t="str">
        <v>中国</v>
      </c>
      <c r="E10" s="5" t="str">
        <v>北京</v>
      </c>
      <c r="F10" s="5" t="str">
        <v>印尼-落地签</v>
      </c>
      <c r="G10" s="5" t="str">
        <v>商务</v>
      </c>
      <c r="H10" s="5" t="str">
        <v>已出签</v>
      </c>
      <c r="I10" s="5">
        <v>231.67</v>
      </c>
      <c r="J10" s="6"/>
      <c r="K10" s="5"/>
      <c r="L10" s="34">
        <v>100</v>
      </c>
      <c r="M10" s="34">
        <v>0</v>
      </c>
      <c r="N10" s="5"/>
      <c r="P10" s="34">
        <v>0</v>
      </c>
      <c r="R10" s="2">
        <f>M10*1.06</f>
      </c>
      <c r="S10" s="2">
        <f>I10+L10+R10</f>
      </c>
      <c r="T10" s="2">
        <f>I10+(L10+R10)*1.06</f>
      </c>
      <c r="U10" s="2">
        <f>(R10+L10)*0.06</f>
      </c>
      <c r="V10" s="2">
        <f>T10-U10</f>
      </c>
      <c r="W10" s="1">
        <f>I10</f>
      </c>
      <c r="X10" s="2">
        <f>(R10+L10)*1.06</f>
      </c>
      <c r="Y10" s="2">
        <f>P10</f>
      </c>
      <c r="Z10" s="34">
        <v>20</v>
      </c>
      <c r="AA10" s="2">
        <f>(L10+R10)-Y10-Z10</f>
      </c>
      <c r="AB10" s="2">
        <f>AA10/2</f>
      </c>
      <c r="AC10" s="2">
        <f>AA10/2</f>
      </c>
      <c r="AD10" s="2"/>
    </row>
    <row r="11">
      <c r="A11" s="1">
        <v>9</v>
      </c>
      <c r="B11" s="35" t="str">
        <v>毛锐-延期</v>
      </c>
      <c r="C11" s="35" t="str">
        <v>TV1N1637703271188443136</v>
      </c>
      <c r="D11" s="5" t="str">
        <v>中国</v>
      </c>
      <c r="E11" s="5" t="str">
        <v>北京</v>
      </c>
      <c r="F11" s="5" t="str">
        <v>印尼-落地签</v>
      </c>
      <c r="G11" s="5" t="str">
        <v>商务</v>
      </c>
      <c r="H11" s="5" t="str">
        <v>已出签</v>
      </c>
      <c r="I11" s="5">
        <v>231.67</v>
      </c>
      <c r="J11" s="6"/>
      <c r="K11" s="5"/>
      <c r="L11" s="34">
        <v>100</v>
      </c>
      <c r="M11" s="34">
        <v>0</v>
      </c>
      <c r="N11" s="5"/>
      <c r="P11" s="34">
        <v>0</v>
      </c>
      <c r="R11" s="2">
        <f>M11*1.06</f>
      </c>
      <c r="S11" s="2">
        <f>I11+L11+R11</f>
      </c>
      <c r="T11" s="2">
        <f>I11+(L11+R11)*1.06</f>
      </c>
      <c r="U11" s="2">
        <f>(R11+L11)*0.06</f>
      </c>
      <c r="V11" s="2">
        <f>T11-U11</f>
      </c>
      <c r="W11" s="1">
        <f>I11</f>
      </c>
      <c r="X11" s="2">
        <f>(R11+L11)*1.06</f>
      </c>
      <c r="Y11" s="2">
        <f>P11</f>
      </c>
      <c r="Z11" s="34">
        <v>20</v>
      </c>
      <c r="AA11" s="2">
        <f>(L11+R11)-Y11-Z11</f>
      </c>
      <c r="AB11" s="2">
        <f>AA11/2</f>
      </c>
      <c r="AC11" s="2">
        <f>AA11/2</f>
      </c>
      <c r="AD11" s="2"/>
    </row>
    <row r="12">
      <c r="A12" s="1">
        <v>10</v>
      </c>
      <c r="B12" s="35" t="str">
        <v>李辉</v>
      </c>
      <c r="C12" s="35" t="str">
        <v>TV1N1638064872345174016</v>
      </c>
      <c r="D12" s="5" t="str">
        <v>中国</v>
      </c>
      <c r="E12" s="5" t="str">
        <v>北京</v>
      </c>
      <c r="F12" s="5" t="str">
        <v>印尼-落地签</v>
      </c>
      <c r="G12" s="5" t="str">
        <v>商务</v>
      </c>
      <c r="H12" s="5" t="str">
        <v>已出签</v>
      </c>
      <c r="I12" s="5">
        <v>231.94</v>
      </c>
      <c r="J12" s="6"/>
      <c r="K12" s="5"/>
      <c r="L12" s="34">
        <v>100</v>
      </c>
      <c r="M12" s="34">
        <v>0</v>
      </c>
      <c r="N12" s="5"/>
      <c r="P12" s="34">
        <v>0</v>
      </c>
      <c r="R12" s="2">
        <f>M12*1.06</f>
      </c>
      <c r="S12" s="2">
        <f>I12+L12+R12</f>
      </c>
      <c r="T12" s="2">
        <f>I12+(L12+R12)*1.06</f>
      </c>
      <c r="U12" s="2">
        <f>(R12+L12)*0.06</f>
      </c>
      <c r="V12" s="2">
        <f>T12-U12</f>
      </c>
      <c r="W12" s="1">
        <f>I12</f>
      </c>
      <c r="X12" s="2">
        <f>(R12+L12)*1.06</f>
      </c>
      <c r="Y12" s="2">
        <f>P12</f>
      </c>
      <c r="Z12" s="34">
        <v>20</v>
      </c>
      <c r="AA12" s="2">
        <f>(L12+R12)-Y12-Z12</f>
      </c>
      <c r="AB12" s="2">
        <f>AA12/2</f>
      </c>
      <c r="AC12" s="2">
        <f>AA12/2</f>
      </c>
      <c r="AD12" s="2"/>
    </row>
    <row r="13">
      <c r="A13" s="1">
        <v>11</v>
      </c>
      <c r="B13" s="35" t="str">
        <v>肖冰女</v>
      </c>
      <c r="C13" s="35" t="str" xml:space="preserve">
        <v> TV1N1637790269865668608</v>
      </c>
      <c r="D13" s="5" t="str">
        <v>中国</v>
      </c>
      <c r="E13" s="5" t="str">
        <v>北京</v>
      </c>
      <c r="F13" s="5" t="str">
        <v>印尼-落地签</v>
      </c>
      <c r="G13" s="5" t="str">
        <v>商务</v>
      </c>
      <c r="H13" s="5" t="str">
        <v>已出签</v>
      </c>
      <c r="I13" s="5">
        <v>231.94</v>
      </c>
      <c r="J13" s="6"/>
      <c r="K13" s="5"/>
      <c r="L13" s="34">
        <v>100</v>
      </c>
      <c r="M13" s="34">
        <v>0</v>
      </c>
      <c r="N13" s="5"/>
      <c r="P13" s="34">
        <v>0</v>
      </c>
      <c r="R13" s="2">
        <f>M13*1.06</f>
      </c>
      <c r="S13" s="2">
        <f>I13+L13+R13</f>
      </c>
      <c r="T13" s="2">
        <f>I13+(L13+R13)*1.06</f>
      </c>
      <c r="U13" s="2">
        <f>(R13+L13)*0.06</f>
      </c>
      <c r="V13" s="2">
        <f>T13-U13</f>
      </c>
      <c r="W13" s="1">
        <f>I13</f>
      </c>
      <c r="X13" s="2">
        <f>(R13+L13)*1.06</f>
      </c>
      <c r="Y13" s="2">
        <f>P13</f>
      </c>
      <c r="Z13" s="34">
        <v>20</v>
      </c>
      <c r="AA13" s="2">
        <f>(L13+R13)-Y13-Z13</f>
      </c>
      <c r="AB13" s="2">
        <f>AA13/2</f>
      </c>
      <c r="AC13" s="2">
        <f>AA13/2</f>
      </c>
      <c r="AD13" s="2"/>
    </row>
    <row r="14">
      <c r="A14" s="1">
        <v>12</v>
      </c>
      <c r="B14" s="35" t="str">
        <v>王欣</v>
      </c>
      <c r="C14" s="35" t="str">
        <v>TV1N1620817925107298304</v>
      </c>
      <c r="D14" s="5" t="str">
        <v>中国</v>
      </c>
      <c r="E14" s="5" t="str">
        <v>北京</v>
      </c>
      <c r="F14" s="5" t="str">
        <v>印尼-落地签</v>
      </c>
      <c r="G14" s="5" t="str">
        <v>商务</v>
      </c>
      <c r="H14" s="5" t="str">
        <v>已出签</v>
      </c>
      <c r="I14" s="5">
        <v>231.94</v>
      </c>
      <c r="J14" s="6"/>
      <c r="K14" s="5"/>
      <c r="L14" s="34">
        <v>100</v>
      </c>
      <c r="M14" s="34">
        <v>0</v>
      </c>
      <c r="N14" s="5"/>
      <c r="P14" s="34">
        <v>0</v>
      </c>
      <c r="R14" s="2">
        <f>M14*1.06</f>
      </c>
      <c r="S14" s="2">
        <f>I14+L14+R14</f>
      </c>
      <c r="T14" s="2">
        <f>I14+(L14+R14)*1.06</f>
      </c>
      <c r="U14" s="2">
        <f>(R14+L14)*0.06</f>
      </c>
      <c r="V14" s="2">
        <f>T14-U14</f>
      </c>
      <c r="W14" s="1">
        <f>I14</f>
      </c>
      <c r="X14" s="2">
        <f>(R14+L14)*1.06</f>
      </c>
      <c r="Y14" s="2">
        <f>P14</f>
      </c>
      <c r="Z14" s="34">
        <v>20</v>
      </c>
      <c r="AA14" s="2">
        <f>(L14+R14)-Y14-Z14</f>
      </c>
      <c r="AB14" s="2">
        <f>AA14/2</f>
      </c>
      <c r="AC14" s="2">
        <f>AA14/2</f>
      </c>
      <c r="AD14" s="2"/>
    </row>
    <row r="15">
      <c r="A15" s="1">
        <v>13</v>
      </c>
      <c r="B15" s="35" t="str">
        <v>李径云</v>
      </c>
      <c r="C15" s="35" t="str">
        <v>TV1N1631162891865079808</v>
      </c>
      <c r="D15" s="5" t="str">
        <v>中国</v>
      </c>
      <c r="E15" s="5" t="str">
        <v>北京</v>
      </c>
      <c r="F15" s="5" t="str">
        <v>印尼-落地签</v>
      </c>
      <c r="G15" s="5" t="str">
        <v>商务</v>
      </c>
      <c r="H15" s="5" t="str">
        <v>已出签</v>
      </c>
      <c r="I15" s="5">
        <v>231.67</v>
      </c>
      <c r="J15" s="6"/>
      <c r="K15" s="5"/>
      <c r="L15" s="34">
        <v>100</v>
      </c>
      <c r="M15" s="34">
        <v>0</v>
      </c>
      <c r="N15" s="5"/>
      <c r="P15" s="34">
        <v>0</v>
      </c>
      <c r="R15" s="2">
        <f>M15*1.06</f>
      </c>
      <c r="S15" s="2">
        <f>I15+L15+R15</f>
      </c>
      <c r="T15" s="2">
        <f>I15+(L15+R15)*1.06</f>
      </c>
      <c r="U15" s="2">
        <f>(R15+L15)*0.06</f>
      </c>
      <c r="V15" s="2">
        <f>T15-U15</f>
      </c>
      <c r="W15" s="1">
        <f>I15</f>
      </c>
      <c r="X15" s="2">
        <f>(R15+L15)*1.06</f>
      </c>
      <c r="Y15" s="2">
        <f>P15</f>
      </c>
      <c r="Z15" s="34">
        <v>20</v>
      </c>
      <c r="AA15" s="2">
        <f>(L15+R15)-Y15-Z15</f>
      </c>
      <c r="AB15" s="2">
        <f>AA15/2</f>
      </c>
      <c r="AC15" s="2">
        <f>AA15/2</f>
      </c>
      <c r="AD15" s="2"/>
    </row>
    <row r="16">
      <c r="A16" s="1">
        <v>14</v>
      </c>
      <c r="B16" s="35" t="str">
        <v>孙怡</v>
      </c>
      <c r="C16" s="35" t="str">
        <v>TV1N1637811294481334272</v>
      </c>
      <c r="D16" s="5" t="str">
        <v>中国</v>
      </c>
      <c r="E16" s="5" t="str">
        <v>北京</v>
      </c>
      <c r="F16" s="5" t="str">
        <v>印尼-落地签</v>
      </c>
      <c r="G16" s="5" t="str">
        <v>商务</v>
      </c>
      <c r="H16" s="5" t="str">
        <v>已出签</v>
      </c>
      <c r="I16" s="5">
        <v>231.67</v>
      </c>
      <c r="J16" s="6"/>
      <c r="K16" s="5"/>
      <c r="L16" s="34">
        <v>100</v>
      </c>
      <c r="M16" s="34">
        <v>0</v>
      </c>
      <c r="N16" s="5"/>
      <c r="P16" s="34">
        <v>0</v>
      </c>
      <c r="R16" s="2">
        <f>M16*1.06</f>
      </c>
      <c r="S16" s="2">
        <f>I16+L16+R16</f>
      </c>
      <c r="T16" s="2">
        <f>I16+(L16+R16)*1.06</f>
      </c>
      <c r="U16" s="2">
        <f>(R16+L16)*0.06</f>
      </c>
      <c r="V16" s="2">
        <f>T16-U16</f>
      </c>
      <c r="W16" s="1">
        <f>I16</f>
      </c>
      <c r="X16" s="2">
        <f>(R16+L16)*1.06</f>
      </c>
      <c r="Y16" s="2">
        <f>P16</f>
      </c>
      <c r="Z16" s="34">
        <v>20</v>
      </c>
      <c r="AA16" s="2">
        <f>(L16+R16)-Y16-Z16</f>
      </c>
      <c r="AB16" s="2">
        <f>AA16/2</f>
      </c>
      <c r="AC16" s="2">
        <f>AA16/2</f>
      </c>
      <c r="AD16" s="2"/>
    </row>
    <row r="17">
      <c r="A17" s="1">
        <v>15</v>
      </c>
      <c r="B17" s="35" t="str">
        <v>周炎</v>
      </c>
      <c r="C17" s="35" t="str">
        <v>TV1N1637811913518637056</v>
      </c>
      <c r="D17" s="5" t="str">
        <v>中国</v>
      </c>
      <c r="E17" s="5" t="str">
        <v>北京</v>
      </c>
      <c r="F17" s="5" t="str">
        <v>印尼-落地签</v>
      </c>
      <c r="G17" s="5" t="str">
        <v>商务</v>
      </c>
      <c r="H17" s="5" t="str">
        <v>已出签</v>
      </c>
      <c r="I17" s="5">
        <v>231.67</v>
      </c>
      <c r="J17" s="6"/>
      <c r="K17" s="5"/>
      <c r="L17" s="34">
        <v>100</v>
      </c>
      <c r="M17" s="34">
        <v>0</v>
      </c>
      <c r="N17" s="5"/>
      <c r="P17" s="34">
        <v>0</v>
      </c>
      <c r="R17" s="2">
        <f>M17*1.06</f>
      </c>
      <c r="S17" s="2">
        <f>I17+L17+R17</f>
      </c>
      <c r="T17" s="2">
        <f>I17+(L17+R17)*1.06</f>
      </c>
      <c r="U17" s="2">
        <f>(R17+L17)*0.06</f>
      </c>
      <c r="V17" s="2">
        <f>T17-U17</f>
      </c>
      <c r="W17" s="1">
        <f>I17</f>
      </c>
      <c r="X17" s="2">
        <f>(R17+L17)*1.06</f>
      </c>
      <c r="Y17" s="2">
        <f>P17</f>
      </c>
      <c r="Z17" s="34">
        <v>20</v>
      </c>
      <c r="AA17" s="2">
        <f>(L17+R17)-Y17-Z17</f>
      </c>
      <c r="AB17" s="2">
        <f>AA17/2</f>
      </c>
      <c r="AC17" s="2">
        <f>AA17/2</f>
      </c>
      <c r="AD17" s="2"/>
    </row>
    <row r="18">
      <c r="A18" s="1">
        <v>16</v>
      </c>
      <c r="B18" s="35" t="str">
        <v>李辉</v>
      </c>
      <c r="D18" s="5" t="str">
        <v>中国</v>
      </c>
      <c r="E18" s="5" t="str">
        <v>北京</v>
      </c>
      <c r="F18" s="5" t="str">
        <v>印尼-落地签</v>
      </c>
      <c r="G18" s="5" t="str">
        <v>商务</v>
      </c>
      <c r="H18" s="5" t="str">
        <v>已出签</v>
      </c>
      <c r="I18" s="5">
        <v>231.67</v>
      </c>
      <c r="J18" s="6"/>
      <c r="K18" s="5"/>
      <c r="L18" s="34">
        <v>100</v>
      </c>
      <c r="M18" s="34">
        <v>0</v>
      </c>
      <c r="N18" s="5"/>
      <c r="P18" s="34">
        <v>0</v>
      </c>
      <c r="R18" s="2">
        <f>M18*1.06</f>
      </c>
      <c r="S18" s="2">
        <f>I18+L18+R18</f>
      </c>
      <c r="T18" s="2">
        <f>I18+(L18+R18)*1.06</f>
      </c>
      <c r="U18" s="2">
        <f>(R18+L18)*0.06</f>
      </c>
      <c r="V18" s="2">
        <f>T18-U18</f>
      </c>
      <c r="W18" s="1">
        <f>I18</f>
      </c>
      <c r="X18" s="2">
        <f>(R18+L18)*1.06</f>
      </c>
      <c r="Y18" s="2">
        <f>P18</f>
      </c>
      <c r="Z18" s="34">
        <v>20</v>
      </c>
      <c r="AA18" s="2">
        <f>(L18+R18)-Y18-Z18</f>
      </c>
      <c r="AB18" s="2">
        <f>AA18/2</f>
      </c>
      <c r="AC18" s="2">
        <f>AA18/2</f>
      </c>
      <c r="AD18" s="2"/>
    </row>
    <row r="19">
      <c r="A19" s="1">
        <v>17</v>
      </c>
      <c r="B19" s="35" t="str">
        <v>赵建彭-二次申请</v>
      </c>
      <c r="C19" s="35" t="str">
        <v>TV1N1638390591612923904</v>
      </c>
      <c r="D19" s="5" t="str">
        <v>中国</v>
      </c>
      <c r="E19" s="5" t="str">
        <v>北京</v>
      </c>
      <c r="F19" s="5" t="str">
        <v>印尼-落地签</v>
      </c>
      <c r="G19" s="5" t="str">
        <v>商务</v>
      </c>
      <c r="H19" s="5" t="str">
        <v>已出签</v>
      </c>
      <c r="I19" s="5">
        <v>231.94</v>
      </c>
      <c r="J19" s="6"/>
      <c r="K19" s="5"/>
      <c r="L19" s="34">
        <v>100</v>
      </c>
      <c r="M19" s="34">
        <v>0</v>
      </c>
      <c r="N19" s="5"/>
      <c r="P19" s="34">
        <v>0</v>
      </c>
      <c r="R19" s="2">
        <f>M19*1.06</f>
      </c>
      <c r="S19" s="2">
        <f>I19+L19+R19</f>
      </c>
      <c r="T19" s="2">
        <f>I19+(L19+R19)*1.06</f>
      </c>
      <c r="U19" s="2">
        <f>(R19+L19)*0.06</f>
      </c>
      <c r="V19" s="2">
        <f>T19-U19</f>
      </c>
      <c r="W19" s="1">
        <f>I19</f>
      </c>
      <c r="X19" s="2">
        <f>(R19+L19)*1.06</f>
      </c>
      <c r="Y19" s="2">
        <f>P19</f>
      </c>
      <c r="Z19" s="34">
        <v>20</v>
      </c>
      <c r="AA19" s="2">
        <f>(L19+R19)-Y19-Z19</f>
      </c>
      <c r="AB19" s="2">
        <f>AA19/2</f>
      </c>
      <c r="AC19" s="2">
        <f>AA19/2</f>
      </c>
      <c r="AD19" s="2"/>
    </row>
    <row r="20">
      <c r="A20" s="1">
        <v>18</v>
      </c>
      <c r="B20" s="35" t="str">
        <v>牛聪聪</v>
      </c>
      <c r="C20" s="35" t="str">
        <v>TV1N1628973252626182144</v>
      </c>
      <c r="D20" s="5" t="str">
        <v>中国</v>
      </c>
      <c r="E20" s="5" t="str">
        <v>北京</v>
      </c>
      <c r="F20" s="5" t="str">
        <v>印尼-落地签</v>
      </c>
      <c r="G20" s="5" t="str">
        <v>商务</v>
      </c>
      <c r="H20" s="5" t="str">
        <v>已出签</v>
      </c>
      <c r="I20" s="5">
        <v>233.02</v>
      </c>
      <c r="J20" s="6"/>
      <c r="K20" s="5"/>
      <c r="L20" s="34">
        <v>100</v>
      </c>
      <c r="M20" s="34">
        <v>0</v>
      </c>
      <c r="N20" s="5"/>
      <c r="P20" s="34">
        <v>0</v>
      </c>
      <c r="R20" s="2">
        <f>M20*1.06</f>
      </c>
      <c r="S20" s="2">
        <f>I20+L20+R20</f>
      </c>
      <c r="T20" s="2">
        <f>I20+(L20+R20)*1.06</f>
      </c>
      <c r="U20" s="2">
        <f>(R20+L20)*0.06</f>
      </c>
      <c r="V20" s="2">
        <f>T20-U20</f>
      </c>
      <c r="W20" s="1">
        <f>I20</f>
      </c>
      <c r="X20" s="2">
        <f>(R20+L20)*1.06</f>
      </c>
      <c r="Y20" s="2">
        <f>P20</f>
      </c>
      <c r="Z20" s="34">
        <v>20</v>
      </c>
      <c r="AA20" s="2">
        <f>(L20+R20)-Y20-Z20</f>
      </c>
      <c r="AB20" s="2">
        <f>AA20/2</f>
      </c>
      <c r="AC20" s="2">
        <f>AA20/2</f>
      </c>
      <c r="AD20" s="2"/>
    </row>
    <row r="21">
      <c r="A21" s="1">
        <v>19</v>
      </c>
      <c r="B21" s="35" t="str">
        <v>张天诺</v>
      </c>
      <c r="C21" s="35" t="str">
        <v>TV1N1638100256307511296</v>
      </c>
      <c r="D21" s="5" t="str">
        <v>中国</v>
      </c>
      <c r="E21" s="5" t="str">
        <v>北京</v>
      </c>
      <c r="F21" s="5" t="str">
        <v>印尼-落地签</v>
      </c>
      <c r="G21" s="5" t="str">
        <v>商务</v>
      </c>
      <c r="H21" s="5" t="str">
        <v>已出签</v>
      </c>
      <c r="I21" s="5">
        <v>233.02</v>
      </c>
      <c r="J21" s="6"/>
      <c r="K21" s="5"/>
      <c r="L21" s="34">
        <v>100</v>
      </c>
      <c r="M21" s="34">
        <v>0</v>
      </c>
      <c r="N21" s="5"/>
      <c r="P21" s="34">
        <v>0</v>
      </c>
      <c r="R21" s="2">
        <f>M21*1.06</f>
      </c>
      <c r="S21" s="2">
        <f>I21+L21+R21</f>
      </c>
      <c r="T21" s="2">
        <f>I21+(L21+R21)*1.06</f>
      </c>
      <c r="U21" s="2">
        <f>(R21+L21)*0.06</f>
      </c>
      <c r="V21" s="2">
        <f>T21-U21</f>
      </c>
      <c r="W21" s="1">
        <f>I21</f>
      </c>
      <c r="X21" s="2">
        <f>(R21+L21)*1.06</f>
      </c>
      <c r="Y21" s="2">
        <f>P21</f>
      </c>
      <c r="Z21" s="34">
        <v>20</v>
      </c>
      <c r="AA21" s="2">
        <f>(L21+R21)-Y21-Z21</f>
      </c>
      <c r="AB21" s="2">
        <f>AA21/2</f>
      </c>
      <c r="AC21" s="2">
        <f>AA21/2</f>
      </c>
      <c r="AD21" s="2"/>
    </row>
    <row r="22">
      <c r="A22" s="1">
        <v>20</v>
      </c>
      <c r="B22" s="35" t="str">
        <v>唐修梵</v>
      </c>
      <c r="C22" s="35" t="str">
        <v>TV1N1637788312404893696</v>
      </c>
      <c r="D22" s="5" t="str">
        <v>中国</v>
      </c>
      <c r="E22" s="5" t="str">
        <v>北京</v>
      </c>
      <c r="F22" s="5" t="str">
        <v>印尼-落地签</v>
      </c>
      <c r="G22" s="5" t="str">
        <v>商务</v>
      </c>
      <c r="H22" s="5" t="str">
        <v>已出签</v>
      </c>
      <c r="I22" s="34">
        <v>233.3</v>
      </c>
      <c r="J22" s="6"/>
      <c r="K22" s="5"/>
      <c r="L22" s="34">
        <v>100</v>
      </c>
      <c r="M22" s="34">
        <v>0</v>
      </c>
      <c r="N22" s="5"/>
      <c r="P22" s="34">
        <v>0</v>
      </c>
      <c r="R22" s="2">
        <f>M22*1.06</f>
      </c>
      <c r="S22" s="2">
        <f>I22+L22+R22</f>
      </c>
      <c r="T22" s="2">
        <f>I22+(L22+R22)*1.06</f>
      </c>
      <c r="U22" s="2">
        <f>(R22+L22)*0.06</f>
      </c>
      <c r="V22" s="2">
        <f>T22-U22</f>
      </c>
      <c r="W22" s="1">
        <f>I22</f>
      </c>
      <c r="X22" s="2">
        <f>(R22+L22)*1.06</f>
      </c>
      <c r="Y22" s="2">
        <f>P22</f>
      </c>
      <c r="Z22" s="34">
        <v>20</v>
      </c>
      <c r="AA22" s="2">
        <f>(L22+R22)-Y22-Z22</f>
      </c>
      <c r="AB22" s="2">
        <f>AA22/2</f>
      </c>
      <c r="AC22" s="2">
        <f>AA22/2</f>
      </c>
      <c r="AD22" s="2"/>
    </row>
    <row r="23">
      <c r="A23" s="1">
        <v>21</v>
      </c>
      <c r="B23" s="35" t="str">
        <v>李雅涵</v>
      </c>
      <c r="C23" s="35" t="str">
        <v>TV1N1636618860367917056</v>
      </c>
      <c r="D23" s="5" t="str">
        <v>中国</v>
      </c>
      <c r="E23" s="5" t="str">
        <v>北京</v>
      </c>
      <c r="F23" s="5" t="str">
        <v>印尼-落地签</v>
      </c>
      <c r="G23" s="5" t="str">
        <v>商务</v>
      </c>
      <c r="H23" s="5" t="str">
        <v>已出签</v>
      </c>
      <c r="I23" s="5">
        <v>233.14</v>
      </c>
      <c r="J23" s="6"/>
      <c r="K23" s="5"/>
      <c r="L23" s="34">
        <v>100</v>
      </c>
      <c r="M23" s="34">
        <v>0</v>
      </c>
      <c r="N23" s="5"/>
      <c r="P23" s="34">
        <v>0</v>
      </c>
      <c r="R23" s="2">
        <f>M23*1.06</f>
      </c>
      <c r="S23" s="2">
        <f>I23+L23+R23</f>
      </c>
      <c r="T23" s="2">
        <f>I23+(L23+R23)*1.06</f>
      </c>
      <c r="U23" s="2">
        <f>(R23+L23)*0.06</f>
      </c>
      <c r="V23" s="2">
        <f>T23-U23</f>
      </c>
      <c r="W23" s="1">
        <f>I23</f>
      </c>
      <c r="X23" s="2">
        <f>(R23+L23)*1.06</f>
      </c>
      <c r="Y23" s="2">
        <f>P23</f>
      </c>
      <c r="Z23" s="34">
        <v>20</v>
      </c>
      <c r="AA23" s="2">
        <f>(L23+R23)-Y23-Z23</f>
      </c>
      <c r="AB23" s="2">
        <f>AA23/2</f>
      </c>
      <c r="AC23" s="2">
        <f>AA23/2</f>
      </c>
      <c r="AD23" s="2"/>
    </row>
    <row r="24">
      <c r="A24" s="1">
        <v>22</v>
      </c>
      <c r="B24" s="35" t="str">
        <v>谢芷馨</v>
      </c>
      <c r="C24" s="35" t="str">
        <v>TV1N1638416239421267968</v>
      </c>
      <c r="D24" s="5" t="str">
        <v>中国</v>
      </c>
      <c r="E24" s="5" t="str">
        <v>北京</v>
      </c>
      <c r="F24" s="5" t="str">
        <v>印尼-落地签</v>
      </c>
      <c r="G24" s="5" t="str">
        <v>商务</v>
      </c>
      <c r="H24" s="5" t="str">
        <v>已出签</v>
      </c>
      <c r="I24" s="5">
        <v>233.14</v>
      </c>
      <c r="J24" s="6"/>
      <c r="K24" s="5"/>
      <c r="L24" s="34">
        <v>100</v>
      </c>
      <c r="M24" s="34">
        <v>0</v>
      </c>
      <c r="N24" s="5"/>
      <c r="P24" s="34">
        <v>0</v>
      </c>
      <c r="R24" s="2">
        <f>M24*1.06</f>
      </c>
      <c r="S24" s="2">
        <f>I24+L24+R24</f>
      </c>
      <c r="T24" s="2">
        <f>I24+(L24+R24)*1.06</f>
      </c>
      <c r="U24" s="2">
        <f>(R24+L24)*0.06</f>
      </c>
      <c r="V24" s="2">
        <f>T24-U24</f>
      </c>
      <c r="W24" s="1">
        <f>I24</f>
      </c>
      <c r="X24" s="2">
        <f>(R24+L24)*1.06</f>
      </c>
      <c r="Y24" s="2">
        <f>P24</f>
      </c>
      <c r="Z24" s="34">
        <v>20</v>
      </c>
      <c r="AA24" s="2">
        <f>(L24+R24)-Y24-Z24</f>
      </c>
      <c r="AB24" s="2">
        <f>AA24/2</f>
      </c>
      <c r="AC24" s="2">
        <f>AA24/2</f>
      </c>
      <c r="AD24" s="2"/>
    </row>
    <row r="25">
      <c r="A25" s="1">
        <v>23</v>
      </c>
      <c r="B25" s="35" t="str">
        <v>ZHOU ZIWEI-延期</v>
      </c>
      <c r="C25" s="35" t="str" xml:space="preserve">
        <v> TV1N1635934243453198336</v>
      </c>
      <c r="D25" s="5" t="str">
        <v>中国</v>
      </c>
      <c r="E25" s="5" t="str">
        <v>北京</v>
      </c>
      <c r="F25" s="5" t="str">
        <v>印尼-落地签</v>
      </c>
      <c r="G25" s="5" t="str">
        <v>商务</v>
      </c>
      <c r="H25" s="5" t="str">
        <v>已出签</v>
      </c>
      <c r="I25" s="5">
        <v>233.14</v>
      </c>
      <c r="J25" s="6"/>
      <c r="K25" s="5"/>
      <c r="L25" s="34">
        <v>100</v>
      </c>
      <c r="M25" s="34">
        <v>0</v>
      </c>
      <c r="N25" s="5"/>
      <c r="P25" s="34">
        <v>0</v>
      </c>
      <c r="R25" s="2">
        <f>M25*1.06</f>
      </c>
      <c r="S25" s="2">
        <f>I25+L25+R25</f>
      </c>
      <c r="T25" s="2">
        <f>I25+(L25+R25)*1.06</f>
      </c>
      <c r="U25" s="2">
        <f>(R25+L25)*0.06</f>
      </c>
      <c r="V25" s="2">
        <f>T25-U25</f>
      </c>
      <c r="W25" s="1">
        <f>I25</f>
      </c>
      <c r="X25" s="2">
        <f>(R25+L25)*1.06</f>
      </c>
      <c r="Y25" s="2">
        <f>P25</f>
      </c>
      <c r="Z25" s="34">
        <v>20</v>
      </c>
      <c r="AA25" s="2">
        <f>(L25+R25)-Y25-Z25</f>
      </c>
      <c r="AB25" s="2">
        <f>AA25/2</f>
      </c>
      <c r="AC25" s="2">
        <f>AA25/2</f>
      </c>
      <c r="AD25" s="2"/>
    </row>
    <row r="26">
      <c r="A26" s="1">
        <v>24</v>
      </c>
      <c r="B26" s="35" t="str">
        <v>温裕骅</v>
      </c>
      <c r="C26" s="35" t="str">
        <v>TV1N1638407705572835328</v>
      </c>
      <c r="D26" s="5" t="str">
        <v>中国</v>
      </c>
      <c r="E26" s="5" t="str">
        <v>北京</v>
      </c>
      <c r="F26" s="5" t="str">
        <v>印尼-落地签</v>
      </c>
      <c r="G26" s="5" t="str">
        <v>商务</v>
      </c>
      <c r="H26" s="5" t="str">
        <v>已出签</v>
      </c>
      <c r="I26" s="5">
        <v>233.14</v>
      </c>
      <c r="J26" s="6"/>
      <c r="K26" s="5"/>
      <c r="L26" s="34">
        <v>100</v>
      </c>
      <c r="M26" s="34">
        <v>0</v>
      </c>
      <c r="N26" s="5"/>
      <c r="P26" s="34">
        <v>0</v>
      </c>
      <c r="R26" s="2">
        <f>M26*1.06</f>
      </c>
      <c r="S26" s="2">
        <f>I26+L26+R26</f>
      </c>
      <c r="T26" s="2">
        <f>I26+(L26+R26)*1.06</f>
      </c>
      <c r="U26" s="2">
        <f>(R26+L26)*0.06</f>
      </c>
      <c r="V26" s="2">
        <f>T26-U26</f>
      </c>
      <c r="W26" s="1">
        <f>I26</f>
      </c>
      <c r="X26" s="2">
        <f>(R26+L26)*1.06</f>
      </c>
      <c r="Y26" s="2">
        <f>P26</f>
      </c>
      <c r="Z26" s="34">
        <v>20</v>
      </c>
      <c r="AA26" s="2">
        <f>(L26+R26)-Y26-Z26</f>
      </c>
      <c r="AB26" s="2">
        <f>AA26/2</f>
      </c>
      <c r="AC26" s="2">
        <f>AA26/2</f>
      </c>
      <c r="AD26" s="2"/>
    </row>
    <row r="27">
      <c r="A27" s="1">
        <v>25</v>
      </c>
      <c r="B27" s="35" t="str">
        <v>杜丽萍</v>
      </c>
      <c r="C27" s="35" t="str">
        <v>TV1N1638029859461406720</v>
      </c>
      <c r="D27" s="5" t="str">
        <v>中国</v>
      </c>
      <c r="E27" s="5" t="str">
        <v>北京</v>
      </c>
      <c r="F27" s="5" t="str">
        <v>印尼-落地签</v>
      </c>
      <c r="G27" s="5" t="str">
        <v>商务</v>
      </c>
      <c r="H27" s="5" t="str">
        <v>已出签</v>
      </c>
      <c r="I27" s="5">
        <v>237.23</v>
      </c>
      <c r="J27" s="6"/>
      <c r="K27" s="5"/>
      <c r="L27" s="34">
        <v>100</v>
      </c>
      <c r="M27" s="34">
        <v>0</v>
      </c>
      <c r="N27" s="37"/>
      <c r="P27" s="34">
        <v>0</v>
      </c>
      <c r="R27" s="2">
        <f>M27*1.06</f>
      </c>
      <c r="S27" s="2">
        <f>I27+L27+R27</f>
      </c>
      <c r="T27" s="2">
        <f>I27+(L27+R27)*1.06</f>
      </c>
      <c r="U27" s="2">
        <f>(R27+L27)*0.06</f>
      </c>
      <c r="V27" s="2">
        <f>T27-U27</f>
      </c>
      <c r="W27" s="1">
        <f>I27</f>
      </c>
      <c r="X27" s="2">
        <f>(R27+L27)*1.06</f>
      </c>
      <c r="Y27" s="2">
        <f>P27</f>
      </c>
      <c r="Z27" s="34">
        <v>20</v>
      </c>
      <c r="AA27" s="2">
        <f>(L27+R27)-Y27-Z27</f>
      </c>
      <c r="AB27" s="2">
        <f>AA27/2</f>
      </c>
      <c r="AC27" s="2">
        <f>AA27/2</f>
      </c>
      <c r="AD27" s="2"/>
    </row>
    <row r="28">
      <c r="A28" s="1">
        <v>26</v>
      </c>
      <c r="B28" s="35" t="str">
        <v>黄惠丽-延期</v>
      </c>
      <c r="C28" s="35" t="str">
        <v>TV1N1635478503940714496</v>
      </c>
      <c r="D28" s="5" t="str">
        <v>中国</v>
      </c>
      <c r="E28" s="5" t="str">
        <v>北京</v>
      </c>
      <c r="F28" s="5" t="str">
        <v>印尼-落地签</v>
      </c>
      <c r="G28" s="5" t="str">
        <v>商务</v>
      </c>
      <c r="H28" s="5" t="str">
        <v>已出签</v>
      </c>
      <c r="I28" s="5">
        <v>240.94</v>
      </c>
      <c r="J28" s="6"/>
      <c r="K28" s="5"/>
      <c r="L28" s="34">
        <v>100</v>
      </c>
      <c r="M28" s="34">
        <v>0</v>
      </c>
      <c r="N28" s="5"/>
      <c r="P28" s="34">
        <v>0</v>
      </c>
      <c r="R28" s="2">
        <f>M28*1.06</f>
      </c>
      <c r="S28" s="2">
        <f>I28+L28+R28</f>
      </c>
      <c r="T28" s="2">
        <f>I28+(L28+R28)*1.06</f>
      </c>
      <c r="U28" s="2">
        <f>(R28+L28)*0.06</f>
      </c>
      <c r="V28" s="2">
        <f>T28-U28</f>
      </c>
      <c r="W28" s="1">
        <f>I28</f>
      </c>
      <c r="X28" s="2">
        <f>(R28+L28)*1.06</f>
      </c>
      <c r="Y28" s="2">
        <f>P28</f>
      </c>
      <c r="Z28" s="34">
        <v>20</v>
      </c>
      <c r="AA28" s="2">
        <f>(L28+R28)-Y28-Z28</f>
      </c>
      <c r="AB28" s="2">
        <f>AA28/2</f>
      </c>
      <c r="AC28" s="2">
        <f>AA28/2</f>
      </c>
      <c r="AD28" s="2"/>
    </row>
    <row r="29">
      <c r="A29" s="1">
        <v>27</v>
      </c>
      <c r="B29" s="79" t="str">
        <v>周帆</v>
      </c>
      <c r="C29" s="35" t="str">
        <v>TV1N1639251630399377408</v>
      </c>
      <c r="D29" s="5" t="str">
        <v>中国</v>
      </c>
      <c r="E29" s="5" t="str">
        <v>北京</v>
      </c>
      <c r="F29" s="5" t="str">
        <v>印尼-落地签</v>
      </c>
      <c r="G29" s="5" t="str">
        <v>商务</v>
      </c>
      <c r="H29" s="5" t="str">
        <v>已出签</v>
      </c>
      <c r="I29" s="5">
        <v>241.42</v>
      </c>
      <c r="J29" s="6"/>
      <c r="L29" s="34">
        <v>100</v>
      </c>
      <c r="M29" s="34">
        <v>0</v>
      </c>
      <c r="N29" s="5"/>
      <c r="P29" s="34">
        <v>0</v>
      </c>
      <c r="R29" s="2">
        <f>M29*1.06</f>
      </c>
      <c r="S29" s="2">
        <f>I29+L29+R29</f>
      </c>
      <c r="T29" s="2">
        <f>I29+(L29+R29)*1.06</f>
      </c>
      <c r="U29" s="2">
        <f>(R29+L29)*0.06</f>
      </c>
      <c r="V29" s="2">
        <f>T29-U29</f>
      </c>
      <c r="W29" s="1">
        <f>I29</f>
      </c>
      <c r="X29" s="2">
        <f>(R29+L29)*1.06</f>
      </c>
      <c r="Y29" s="2">
        <f>P29</f>
      </c>
      <c r="Z29" s="34">
        <v>20</v>
      </c>
      <c r="AA29" s="2">
        <f>(L29+R29)-Y29-Z29</f>
      </c>
      <c r="AB29" s="2">
        <f>AA29/2</f>
      </c>
      <c r="AC29" s="2">
        <f>AA29/2</f>
      </c>
    </row>
    <row r="30">
      <c r="A30" s="1">
        <v>28</v>
      </c>
      <c r="B30" s="79" t="str">
        <v>申璞</v>
      </c>
      <c r="C30" s="35" t="str">
        <v>TV1N1638806389443764224</v>
      </c>
      <c r="D30" s="5" t="str">
        <v>中国</v>
      </c>
      <c r="E30" s="5" t="str">
        <v>北京</v>
      </c>
      <c r="F30" s="5" t="str">
        <v>印尼-落地签</v>
      </c>
      <c r="G30" s="5" t="str">
        <v>商务</v>
      </c>
      <c r="H30" s="5" t="str">
        <v>已出签</v>
      </c>
      <c r="I30" s="5">
        <v>241.42</v>
      </c>
      <c r="J30" s="6"/>
      <c r="L30" s="34">
        <v>100</v>
      </c>
      <c r="M30" s="34">
        <v>0</v>
      </c>
      <c r="N30" s="5"/>
      <c r="P30" s="34">
        <v>0</v>
      </c>
      <c r="R30" s="2">
        <f>M30*1.06</f>
      </c>
      <c r="S30" s="2">
        <f>I30+L30+R30</f>
      </c>
      <c r="T30" s="2">
        <f>I30+(L30+R30)*1.06</f>
      </c>
      <c r="U30" s="2">
        <f>(R30+L30)*0.06</f>
      </c>
      <c r="V30" s="2">
        <f>T30-U30</f>
      </c>
      <c r="W30" s="1">
        <f>I30</f>
      </c>
      <c r="X30" s="2">
        <f>(R30+L30)*1.06</f>
      </c>
      <c r="Y30" s="2">
        <f>P30</f>
      </c>
      <c r="Z30" s="34">
        <v>20</v>
      </c>
      <c r="AA30" s="2">
        <f>(L30+R30)-Y30-Z30</f>
      </c>
      <c r="AB30" s="2">
        <f>AA30/2</f>
      </c>
      <c r="AC30" s="2">
        <f>AA30/2</f>
      </c>
    </row>
    <row r="31">
      <c r="A31" s="1">
        <v>29</v>
      </c>
      <c r="B31" s="79" t="str">
        <v>柯成龙</v>
      </c>
      <c r="C31" s="35" t="str">
        <v>TV1N1640303401150537728</v>
      </c>
      <c r="D31" s="5" t="str">
        <v>中国</v>
      </c>
      <c r="E31" s="5" t="str">
        <v>北京</v>
      </c>
      <c r="F31" s="5" t="str">
        <v>印尼-落地签</v>
      </c>
      <c r="G31" s="5" t="str">
        <v>商务</v>
      </c>
      <c r="H31" s="5" t="str">
        <v>已出签</v>
      </c>
      <c r="I31" s="5">
        <v>241.42</v>
      </c>
      <c r="J31" s="6"/>
      <c r="L31" s="34">
        <v>100</v>
      </c>
      <c r="M31" s="34">
        <v>0</v>
      </c>
      <c r="N31" s="5"/>
      <c r="P31" s="34">
        <v>0</v>
      </c>
      <c r="R31" s="2">
        <f>M31*1.06</f>
      </c>
      <c r="S31" s="2">
        <f>I31+L31+R31</f>
      </c>
      <c r="T31" s="2">
        <f>I31+(L31+R31)*1.06</f>
      </c>
      <c r="U31" s="2">
        <f>(R31+L31)*0.06</f>
      </c>
      <c r="V31" s="2">
        <f>T31-U31</f>
      </c>
      <c r="W31" s="1">
        <f>I31</f>
      </c>
      <c r="X31" s="2">
        <f>(R31+L31)*1.06</f>
      </c>
      <c r="Y31" s="2">
        <f>P31</f>
      </c>
      <c r="Z31" s="34">
        <v>20</v>
      </c>
      <c r="AA31" s="2">
        <f>(L31+R31)-Y31-Z31</f>
      </c>
      <c r="AB31" s="2">
        <f>AA31/2</f>
      </c>
      <c r="AC31" s="2">
        <f>AA31/2</f>
      </c>
    </row>
    <row r="32">
      <c r="A32" s="1">
        <v>30</v>
      </c>
      <c r="B32" s="79" t="str">
        <v>吴越</v>
      </c>
      <c r="C32" s="35" t="str">
        <v>TV1N1640205543877451776</v>
      </c>
      <c r="D32" s="5" t="str">
        <v>中国</v>
      </c>
      <c r="E32" s="5" t="str">
        <v>北京</v>
      </c>
      <c r="F32" s="5" t="str">
        <v>印尼-落地签</v>
      </c>
      <c r="G32" s="5" t="str">
        <v>商务</v>
      </c>
      <c r="H32" s="5" t="str">
        <v>已出签</v>
      </c>
      <c r="I32" s="5">
        <v>241.42</v>
      </c>
      <c r="J32" s="6"/>
      <c r="L32" s="34">
        <v>100</v>
      </c>
      <c r="M32" s="34">
        <v>0</v>
      </c>
      <c r="N32" s="5"/>
      <c r="P32" s="34">
        <v>0</v>
      </c>
      <c r="R32" s="2">
        <f>M32*1.06</f>
      </c>
      <c r="S32" s="2">
        <f>I32+L32+R32</f>
      </c>
      <c r="T32" s="2">
        <f>I32+(L32+R32)*1.06</f>
      </c>
      <c r="U32" s="2">
        <f>(R32+L32)*0.06</f>
      </c>
      <c r="V32" s="2">
        <f>T32-U32</f>
      </c>
      <c r="W32" s="1">
        <f>I32</f>
      </c>
      <c r="X32" s="2">
        <f>(R32+L32)*1.06</f>
      </c>
      <c r="Y32" s="2">
        <f>P32</f>
      </c>
      <c r="Z32" s="34">
        <v>20</v>
      </c>
      <c r="AA32" s="2">
        <f>(L32+R32)-Y32-Z32</f>
      </c>
      <c r="AB32" s="2">
        <f>AA32/2</f>
      </c>
      <c r="AC32" s="2">
        <f>AA32/2</f>
      </c>
    </row>
    <row customHeight="true" ht="19" r="33">
      <c r="A33" s="1">
        <v>31</v>
      </c>
      <c r="B33" s="35" t="str">
        <v>刘令香</v>
      </c>
      <c r="C33" s="35" t="str">
        <v>TV1N1639147806561050624</v>
      </c>
      <c r="D33" s="5" t="str">
        <v>中国</v>
      </c>
      <c r="E33" s="5" t="str">
        <v>北京</v>
      </c>
      <c r="F33" s="5" t="str">
        <v>印尼-落地签</v>
      </c>
      <c r="G33" s="5" t="str">
        <v>商务</v>
      </c>
      <c r="H33" s="5" t="str">
        <v>已出签</v>
      </c>
      <c r="I33" s="5">
        <v>239.68</v>
      </c>
      <c r="J33" s="6"/>
      <c r="L33" s="34">
        <v>100</v>
      </c>
      <c r="M33" s="34">
        <v>0</v>
      </c>
      <c r="N33" s="5"/>
      <c r="P33" s="34">
        <v>0</v>
      </c>
      <c r="R33" s="2">
        <f>M33*1.06</f>
      </c>
      <c r="S33" s="2">
        <f>I33+L33+R33</f>
      </c>
      <c r="T33" s="2">
        <f>I33+(L33+R33)*1.06</f>
      </c>
      <c r="U33" s="2">
        <f>(R33+L33)*0.06</f>
      </c>
      <c r="V33" s="2">
        <f>T33-U33</f>
      </c>
      <c r="W33" s="1">
        <f>I33</f>
      </c>
      <c r="X33" s="2">
        <f>(R33+L33)*1.06</f>
      </c>
      <c r="Y33" s="2">
        <f>P33</f>
      </c>
      <c r="Z33" s="34">
        <v>20</v>
      </c>
      <c r="AA33" s="2">
        <f>(L33+R33)-Y33-Z33</f>
      </c>
      <c r="AB33" s="2">
        <f>AA33/2</f>
      </c>
      <c r="AC33" s="2">
        <f>AA33/2</f>
      </c>
    </row>
    <row customHeight="true" ht="19" r="34">
      <c r="A34" s="1">
        <v>32</v>
      </c>
      <c r="B34" s="35" t="str">
        <v>李英睿</v>
      </c>
      <c r="C34" s="35" t="str">
        <v>TV1N1638942703539421184</v>
      </c>
      <c r="D34" s="5" t="str">
        <v>中国</v>
      </c>
      <c r="E34" s="5" t="str">
        <v>北京</v>
      </c>
      <c r="F34" s="5" t="str">
        <v>印尼-落地签</v>
      </c>
      <c r="G34" s="5" t="str">
        <v>商务</v>
      </c>
      <c r="H34" s="5" t="str">
        <v>已出签</v>
      </c>
      <c r="I34" s="5">
        <v>241.08</v>
      </c>
      <c r="J34" s="6"/>
      <c r="L34" s="34">
        <v>100</v>
      </c>
      <c r="M34" s="34">
        <v>0</v>
      </c>
      <c r="N34" s="5"/>
      <c r="P34" s="34">
        <v>0</v>
      </c>
      <c r="R34" s="2">
        <f>M34*1.06</f>
      </c>
      <c r="S34" s="2">
        <f>I34+L34+R34</f>
      </c>
      <c r="T34" s="2">
        <f>I34+(L34+R34)*1.06</f>
      </c>
      <c r="U34" s="2">
        <f>(R34+L34)*0.06</f>
      </c>
      <c r="V34" s="2">
        <f>T34-U34</f>
      </c>
      <c r="W34" s="1">
        <f>I34</f>
      </c>
      <c r="X34" s="2">
        <f>(R34+L34)*1.06</f>
      </c>
      <c r="Y34" s="2">
        <f>P34</f>
      </c>
      <c r="Z34" s="34">
        <v>20</v>
      </c>
      <c r="AA34" s="2">
        <f>(L34+R34)-Y34-Z34</f>
      </c>
      <c r="AB34" s="2">
        <f>AA34/2</f>
      </c>
      <c r="AC34" s="2">
        <f>AA34/2</f>
      </c>
    </row>
    <row customHeight="true" ht="19" r="35">
      <c r="A35" s="1">
        <v>33</v>
      </c>
      <c r="B35" s="35" t="str">
        <v>尹润嘉</v>
      </c>
      <c r="C35" s="35" t="str">
        <v>TV1N1641646486807736320</v>
      </c>
      <c r="D35" s="5" t="str">
        <v>中国</v>
      </c>
      <c r="E35" s="5" t="str">
        <v>北京</v>
      </c>
      <c r="F35" s="5" t="str">
        <v>印尼-落地签</v>
      </c>
      <c r="G35" s="5" t="str">
        <v>商务</v>
      </c>
      <c r="H35" s="5" t="str">
        <v>已出签</v>
      </c>
      <c r="I35" s="5">
        <v>241.08</v>
      </c>
      <c r="J35" s="6"/>
      <c r="L35" s="34">
        <v>100</v>
      </c>
      <c r="M35" s="34">
        <v>0</v>
      </c>
      <c r="N35" s="5"/>
      <c r="P35" s="34">
        <v>0</v>
      </c>
      <c r="R35" s="2">
        <f>M35*1.06</f>
      </c>
      <c r="S35" s="2">
        <f>I35+L35+R35</f>
      </c>
      <c r="T35" s="2">
        <f>I35+(L35+R35)*1.06</f>
      </c>
      <c r="U35" s="2">
        <f>(R35+L35)*0.06</f>
      </c>
      <c r="V35" s="2">
        <f>T35-U35</f>
      </c>
      <c r="W35" s="1">
        <f>I35</f>
      </c>
      <c r="X35" s="2">
        <f>(R35+L35)*1.06</f>
      </c>
      <c r="Y35" s="2">
        <f>P35</f>
      </c>
      <c r="Z35" s="34">
        <v>20</v>
      </c>
      <c r="AA35" s="2">
        <f>(L35+R35)-Y35-Z35</f>
      </c>
      <c r="AB35" s="2">
        <f>AA35/2</f>
      </c>
      <c r="AC35" s="2">
        <f>AA35/2</f>
      </c>
    </row>
    <row customHeight="true" ht="19" r="36">
      <c r="A36" s="1">
        <v>34</v>
      </c>
      <c r="B36" s="35" t="str">
        <v>顾铭峰</v>
      </c>
      <c r="C36" s="35" t="str">
        <v>TV1N1640921278698262528</v>
      </c>
      <c r="D36" s="5" t="str">
        <v>中国</v>
      </c>
      <c r="E36" s="5" t="str">
        <v>北京</v>
      </c>
      <c r="F36" s="5" t="str">
        <v>印尼-落地签</v>
      </c>
      <c r="G36" s="5" t="str">
        <v>商务</v>
      </c>
      <c r="H36" s="5" t="str">
        <v>已出签</v>
      </c>
      <c r="I36" s="5">
        <v>241.08</v>
      </c>
      <c r="J36" s="6"/>
      <c r="L36" s="34">
        <v>100</v>
      </c>
      <c r="M36" s="34">
        <v>0</v>
      </c>
      <c r="N36" s="5"/>
      <c r="P36" s="34">
        <v>0</v>
      </c>
      <c r="R36" s="2">
        <f>M36*1.06</f>
      </c>
      <c r="S36" s="2">
        <f>I36+L36+R36</f>
      </c>
      <c r="T36" s="2">
        <f>I36+(L36+R36)*1.06</f>
      </c>
      <c r="U36" s="2">
        <f>(R36+L36)*0.06</f>
      </c>
      <c r="V36" s="2">
        <f>T36-U36</f>
      </c>
      <c r="W36" s="1">
        <f>I36</f>
      </c>
      <c r="X36" s="2">
        <f>(R36+L36)*1.06</f>
      </c>
      <c r="Y36" s="2">
        <f>P36</f>
      </c>
      <c r="Z36" s="34">
        <v>20</v>
      </c>
      <c r="AA36" s="2">
        <f>(L36+R36)-Y36-Z36</f>
      </c>
      <c r="AB36" s="2">
        <f>AA36/2</f>
      </c>
      <c r="AC36" s="2">
        <f>AA36/2</f>
      </c>
    </row>
    <row customHeight="true" ht="19" r="37">
      <c r="A37" s="1">
        <v>35</v>
      </c>
      <c r="B37" s="35" t="str">
        <v>叶经捷</v>
      </c>
      <c r="C37" s="35" t="str">
        <v>TV1N1639169666510168064</v>
      </c>
      <c r="D37" s="5" t="str">
        <v>中国</v>
      </c>
      <c r="E37" s="5" t="str">
        <v>北京</v>
      </c>
      <c r="F37" s="5" t="str">
        <v>印尼-落地签</v>
      </c>
      <c r="G37" s="5" t="str">
        <v>商务</v>
      </c>
      <c r="H37" s="5" t="str">
        <v>已出签</v>
      </c>
      <c r="I37" s="5">
        <v>241.79</v>
      </c>
      <c r="J37" s="6"/>
      <c r="L37" s="34">
        <v>100</v>
      </c>
      <c r="M37" s="34">
        <v>0</v>
      </c>
      <c r="N37" s="5"/>
      <c r="P37" s="34">
        <v>0</v>
      </c>
      <c r="R37" s="2">
        <f>M37*1.06</f>
      </c>
      <c r="S37" s="2">
        <f>I37+L37+R37</f>
      </c>
      <c r="T37" s="2">
        <f>I37+(L37+R37)*1.06</f>
      </c>
      <c r="U37" s="2">
        <f>(R37+L37)*0.06</f>
      </c>
      <c r="V37" s="2">
        <f>T37-U37</f>
      </c>
      <c r="W37" s="1">
        <f>I37</f>
      </c>
      <c r="X37" s="2">
        <f>(R37+L37)*1.06</f>
      </c>
      <c r="Y37" s="2">
        <f>P37</f>
      </c>
      <c r="Z37" s="34">
        <v>20</v>
      </c>
      <c r="AA37" s="2">
        <f>(L37+R37)-Y37-Z37</f>
      </c>
      <c r="AB37" s="2">
        <f>AA37/2</f>
      </c>
      <c r="AC37" s="2">
        <f>AA37/2</f>
      </c>
    </row>
    <row customHeight="true" ht="19" r="38">
      <c r="A38" s="1">
        <v>36</v>
      </c>
      <c r="B38" s="35" t="str">
        <v>史培操</v>
      </c>
      <c r="C38" s="35" t="str">
        <v>TV1N1640589083009937408</v>
      </c>
      <c r="D38" s="5" t="str">
        <v>中国</v>
      </c>
      <c r="E38" s="5" t="str">
        <v>北京</v>
      </c>
      <c r="F38" s="5" t="str">
        <v>印尼-落地签</v>
      </c>
      <c r="G38" s="5" t="str">
        <v>商务</v>
      </c>
      <c r="H38" s="5" t="str">
        <v>已出签</v>
      </c>
      <c r="I38" s="5">
        <v>241.79</v>
      </c>
      <c r="J38" s="6"/>
      <c r="L38" s="34">
        <v>100</v>
      </c>
      <c r="M38" s="34">
        <v>0</v>
      </c>
      <c r="N38" s="5"/>
      <c r="P38" s="34">
        <v>0</v>
      </c>
      <c r="R38" s="2">
        <f>M38*1.06</f>
      </c>
      <c r="S38" s="2">
        <f>I38+L38+R38</f>
      </c>
      <c r="T38" s="2">
        <f>I38+(L38+R38)*1.06</f>
      </c>
      <c r="U38" s="2">
        <f>(R38+L38)*0.06</f>
      </c>
      <c r="V38" s="2">
        <f>T38-U38</f>
      </c>
      <c r="W38" s="1">
        <f>I38</f>
      </c>
      <c r="X38" s="2">
        <f>(R38+L38)*1.06</f>
      </c>
      <c r="Y38" s="2">
        <f>P38</f>
      </c>
      <c r="Z38" s="34">
        <v>20</v>
      </c>
      <c r="AA38" s="2">
        <f>(L38+R38)-Y38-Z38</f>
      </c>
      <c r="AB38" s="2">
        <f>AA38/2</f>
      </c>
      <c r="AC38" s="2">
        <f>AA38/2</f>
      </c>
    </row>
    <row customHeight="true" ht="19" r="39">
      <c r="A39" s="1">
        <v>37</v>
      </c>
      <c r="B39" s="35" t="str">
        <v>潇澄毅</v>
      </c>
      <c r="C39" s="35" t="str" xml:space="preserve">
        <v> TV1N1640607015974866944</v>
      </c>
      <c r="D39" s="5" t="str">
        <v>中国</v>
      </c>
      <c r="E39" s="5" t="str">
        <v>北京</v>
      </c>
      <c r="F39" s="5" t="str">
        <v>印尼-落地签</v>
      </c>
      <c r="G39" s="5" t="str">
        <v>商务</v>
      </c>
      <c r="H39" s="5" t="str">
        <v>已出签</v>
      </c>
      <c r="I39" s="5">
        <v>241.79</v>
      </c>
      <c r="J39" s="6"/>
      <c r="L39" s="34">
        <v>100</v>
      </c>
      <c r="M39" s="34">
        <v>0</v>
      </c>
      <c r="N39" s="5"/>
      <c r="P39" s="34">
        <v>0</v>
      </c>
      <c r="R39" s="2">
        <f>M39*1.06</f>
      </c>
      <c r="S39" s="2">
        <f>I39+L39+R39</f>
      </c>
      <c r="T39" s="2">
        <f>I39+(L39+R39)*1.06</f>
      </c>
      <c r="U39" s="2">
        <f>(R39+L39)*0.06</f>
      </c>
      <c r="V39" s="2">
        <f>T39-U39</f>
      </c>
      <c r="W39" s="1">
        <f>I39</f>
      </c>
      <c r="X39" s="2">
        <f>(R39+L39)*1.06</f>
      </c>
      <c r="Y39" s="2">
        <f>P39</f>
      </c>
      <c r="Z39" s="34">
        <v>20</v>
      </c>
      <c r="AA39" s="2">
        <f>(L39+R39)-Y39-Z39</f>
      </c>
      <c r="AB39" s="2">
        <f>AA39/2</f>
      </c>
      <c r="AC39" s="2">
        <f>AA39/2</f>
      </c>
    </row>
    <row customHeight="true" ht="19" r="40">
      <c r="A40" s="1">
        <v>38</v>
      </c>
      <c r="B40" s="35" t="str">
        <v>陆玮婧</v>
      </c>
      <c r="C40" s="35" t="str">
        <v>TV1N1640651696070795264</v>
      </c>
      <c r="D40" s="5" t="str">
        <v>中国</v>
      </c>
      <c r="E40" s="5" t="str">
        <v>北京</v>
      </c>
      <c r="F40" s="5" t="str">
        <v>印尼-落地签</v>
      </c>
      <c r="G40" s="5" t="str">
        <v>商务</v>
      </c>
      <c r="H40" s="5" t="str">
        <v>已出签</v>
      </c>
      <c r="I40" s="5">
        <v>241.79</v>
      </c>
      <c r="J40" s="6"/>
      <c r="L40" s="34">
        <v>100</v>
      </c>
      <c r="M40" s="34">
        <v>0</v>
      </c>
      <c r="N40" s="5"/>
      <c r="P40" s="34">
        <v>0</v>
      </c>
      <c r="R40" s="2">
        <f>M40*1.06</f>
      </c>
      <c r="S40" s="2">
        <f>I40+L40+R40</f>
      </c>
      <c r="T40" s="2">
        <f>I40+(L40+R40)*1.06</f>
      </c>
      <c r="U40" s="2">
        <f>(R40+L40)*0.06</f>
      </c>
      <c r="V40" s="2">
        <f>T40-U40</f>
      </c>
      <c r="W40" s="1">
        <f>I40</f>
      </c>
      <c r="X40" s="2">
        <f>(R40+L40)*1.06</f>
      </c>
      <c r="Y40" s="2">
        <f>P40</f>
      </c>
      <c r="Z40" s="34">
        <v>20</v>
      </c>
      <c r="AA40" s="2">
        <f>(L40+R40)-Y40-Z40</f>
      </c>
      <c r="AB40" s="2">
        <f>AA40/2</f>
      </c>
      <c r="AC40" s="2">
        <f>AA40/2</f>
      </c>
    </row>
    <row r="41">
      <c r="A41" s="1">
        <v>39</v>
      </c>
      <c r="B41" s="35" t="str">
        <v>盖文</v>
      </c>
      <c r="C41" s="35" t="str">
        <v>TV1N1640615467082113024</v>
      </c>
      <c r="D41" s="5" t="str">
        <v>中国</v>
      </c>
      <c r="E41" s="5" t="str">
        <v>北京</v>
      </c>
      <c r="F41" s="5" t="str">
        <v>爱尔兰</v>
      </c>
      <c r="G41" s="5" t="str">
        <v>商务</v>
      </c>
      <c r="H41" s="5" t="str">
        <v>已出签</v>
      </c>
      <c r="I41" s="34">
        <v>740</v>
      </c>
      <c r="J41" s="6"/>
      <c r="L41" s="34">
        <v>400</v>
      </c>
      <c r="M41" s="34">
        <v>459</v>
      </c>
      <c r="N41" s="5" t="str">
        <v>签证中心服务费459</v>
      </c>
      <c r="P41" s="34">
        <v>459</v>
      </c>
      <c r="Q41" s="39"/>
      <c r="R41" s="2">
        <f>M41*1.06</f>
      </c>
      <c r="S41" s="2">
        <f>I41+L41+R41</f>
      </c>
      <c r="T41" s="2">
        <f>I41+(L41+R41)*1.06</f>
      </c>
      <c r="U41" s="2">
        <f>(R41+L41)*0.06</f>
      </c>
      <c r="V41" s="2">
        <f>T41-U41</f>
      </c>
      <c r="W41" s="2">
        <f>I41</f>
      </c>
      <c r="X41" s="2">
        <f>(R41+L41)*1.06</f>
      </c>
      <c r="Y41" s="2">
        <f>P41</f>
      </c>
      <c r="Z41" s="34">
        <v>60</v>
      </c>
      <c r="AA41" s="2">
        <f>(L41+R41)-Y41-Z41</f>
      </c>
      <c r="AB41" s="2">
        <f>AA41/2</f>
      </c>
      <c r="AC41" s="2">
        <f>AA41/2</f>
      </c>
    </row>
    <row r="42">
      <c r="A42" s="1">
        <v>40</v>
      </c>
      <c r="B42" s="35" t="str">
        <v>许国伟</v>
      </c>
      <c r="C42" s="35" t="str">
        <v>TV1N1638491708531310592</v>
      </c>
      <c r="D42" s="5" t="str">
        <v>中国</v>
      </c>
      <c r="E42" s="5" t="str">
        <v>北京</v>
      </c>
      <c r="F42" s="5" t="str">
        <v>爱尔兰</v>
      </c>
      <c r="G42" s="5" t="str">
        <v>商务</v>
      </c>
      <c r="H42" s="5" t="str">
        <v>已出签</v>
      </c>
      <c r="I42" s="34">
        <v>740</v>
      </c>
      <c r="J42" s="6"/>
      <c r="K42" s="35"/>
      <c r="L42" s="34">
        <v>400</v>
      </c>
      <c r="M42" s="34">
        <v>498</v>
      </c>
      <c r="N42" s="5" t="str">
        <v>交通39+签证中心服务费459</v>
      </c>
      <c r="P42" s="34">
        <v>498</v>
      </c>
      <c r="Q42" s="39"/>
      <c r="R42" s="2">
        <f>M42*1.06</f>
      </c>
      <c r="S42" s="2">
        <f>I42+L42+R42</f>
      </c>
      <c r="T42" s="2">
        <f>I42+(L42+R42)*1.06</f>
      </c>
      <c r="U42" s="2">
        <f>(R42+L42)*0.06</f>
      </c>
      <c r="V42" s="2">
        <f>T42-U42</f>
      </c>
      <c r="W42" s="2">
        <f>I42</f>
      </c>
      <c r="X42" s="2">
        <f>(R42+L42)*1.06</f>
      </c>
      <c r="Y42" s="2">
        <f>P42</f>
      </c>
      <c r="Z42" s="34">
        <v>60</v>
      </c>
      <c r="AA42" s="2">
        <f>(L42+R42)-Y42-Z42</f>
      </c>
      <c r="AB42" s="2">
        <f>AA42/2</f>
      </c>
      <c r="AC42" s="2">
        <f>AA42/2</f>
      </c>
    </row>
    <row r="43">
      <c r="A43" s="1">
        <v>41</v>
      </c>
      <c r="B43" s="35" t="str">
        <v>裴野非</v>
      </c>
      <c r="C43" s="35" t="str">
        <v>TV1N1621437867745886208</v>
      </c>
      <c r="D43" s="5" t="str">
        <v>中国</v>
      </c>
      <c r="E43" s="5" t="str">
        <v>北京</v>
      </c>
      <c r="F43" s="5" t="str">
        <v>法国</v>
      </c>
      <c r="G43" s="5" t="str">
        <v>商务</v>
      </c>
      <c r="H43" s="5" t="str">
        <v>已出签</v>
      </c>
      <c r="I43" s="34">
        <v>594</v>
      </c>
      <c r="J43" s="6"/>
      <c r="L43" s="34">
        <v>400</v>
      </c>
      <c r="M43" s="34">
        <v>293</v>
      </c>
      <c r="N43" s="5" t="str">
        <v>交通18+签证中心服务费275</v>
      </c>
      <c r="P43" s="34">
        <v>293</v>
      </c>
      <c r="R43" s="2">
        <f>M43*1.06</f>
      </c>
      <c r="S43" s="2">
        <f>I43+L43+R43</f>
      </c>
      <c r="T43" s="2">
        <f>I43+(L43+R43)*1.06</f>
      </c>
      <c r="U43" s="2">
        <f>(R43+L43)*0.06</f>
      </c>
      <c r="V43" s="2">
        <f>T43-U43</f>
      </c>
      <c r="W43" s="1">
        <f>I43</f>
      </c>
      <c r="X43" s="2">
        <f>(R43+L43)*1.06</f>
      </c>
      <c r="Y43" s="2">
        <f>P43</f>
      </c>
      <c r="Z43" s="5">
        <v>60</v>
      </c>
      <c r="AA43" s="2">
        <f>(L43+R43)-Y43-Z43</f>
      </c>
      <c r="AB43" s="2">
        <f>AA43/2</f>
      </c>
      <c r="AC43" s="2">
        <f>AA43/2</f>
      </c>
    </row>
    <row r="44">
      <c r="A44" s="1">
        <v>42</v>
      </c>
      <c r="B44" s="35" t="str">
        <v>吴忻（王怡）</v>
      </c>
      <c r="C44" t="str">
        <v>TV1N1634943036874842112</v>
      </c>
      <c r="D44" s="5" t="str">
        <v>中国</v>
      </c>
      <c r="E44" s="5" t="str">
        <v>北京</v>
      </c>
      <c r="F44" s="5" t="str">
        <v>英国</v>
      </c>
      <c r="G44" s="5" t="str">
        <v>商务</v>
      </c>
      <c r="H44" s="5" t="str">
        <v>已出签</v>
      </c>
      <c r="I44" s="34">
        <v>877</v>
      </c>
      <c r="J44" s="6"/>
      <c r="L44" s="34">
        <v>400</v>
      </c>
      <c r="M44" s="34">
        <v>8367</v>
      </c>
      <c r="N44" s="5" t="str">
        <v>北京24小时加急</v>
      </c>
      <c r="P44" s="34">
        <v>8367</v>
      </c>
      <c r="R44" s="2">
        <f>M44*1.06</f>
      </c>
      <c r="S44" s="2">
        <f>I44+L44+R44</f>
      </c>
      <c r="T44" s="2">
        <f>I44+(L44+R44)*1.06</f>
      </c>
      <c r="U44" s="2">
        <f>(R44+L44)*0.06</f>
      </c>
      <c r="V44" s="2">
        <f>T44-U44</f>
      </c>
      <c r="W44" s="34">
        <f>I44</f>
      </c>
      <c r="X44" s="34">
        <f>(L44+R44)*1.06</f>
      </c>
      <c r="Y44" s="34">
        <f>P44</f>
      </c>
      <c r="Z44" s="34">
        <v>60</v>
      </c>
      <c r="AA44" s="34">
        <f>(L44+R44)-Y44-Z44</f>
      </c>
      <c r="AB44" s="34">
        <f>AA44/2</f>
      </c>
      <c r="AC44" s="34">
        <f>AA44/2</f>
      </c>
    </row>
    <row r="45">
      <c r="A45" s="1">
        <v>43</v>
      </c>
      <c r="B45" s="91" t="str">
        <v>杨旎</v>
      </c>
      <c r="C45" t="str">
        <v>TV1N1637119457189896192</v>
      </c>
      <c r="D45" s="5" t="str">
        <v>中国</v>
      </c>
      <c r="E45" s="5" t="str">
        <v>上海</v>
      </c>
      <c r="F45" s="5" t="str">
        <v>英国</v>
      </c>
      <c r="G45" s="5" t="str">
        <v>商务</v>
      </c>
      <c r="H45" s="5" t="str">
        <v>已出签</v>
      </c>
      <c r="I45" s="34">
        <v>875</v>
      </c>
      <c r="J45" s="6"/>
      <c r="L45" s="34">
        <v>400</v>
      </c>
      <c r="M45" s="34">
        <v>2280</v>
      </c>
      <c r="N45" s="5" t="str">
        <v>上海5工加急+邮寄</v>
      </c>
      <c r="P45" s="34">
        <v>2280</v>
      </c>
      <c r="R45" s="34">
        <f>M45*1.06</f>
      </c>
      <c r="S45" s="34">
        <f>I45+L45+R45</f>
      </c>
      <c r="T45" s="34">
        <f>I45+(L45+R45)*1.06</f>
      </c>
      <c r="U45" s="34">
        <f>(L45+R45)*0.06</f>
      </c>
      <c r="V45" s="34">
        <f>T45-U45</f>
      </c>
      <c r="W45" s="34">
        <f>I45</f>
      </c>
      <c r="X45" s="34">
        <f>(L45+R45)*1.06</f>
      </c>
      <c r="Y45" s="34">
        <f>P45</f>
      </c>
      <c r="Z45" s="34">
        <v>60</v>
      </c>
      <c r="AA45" s="34">
        <f>(L45+R45)-Y45-Z45</f>
      </c>
      <c r="AB45" s="34">
        <f>AA45/2</f>
      </c>
      <c r="AC45" s="34">
        <f>AA45/2</f>
      </c>
    </row>
    <row r="46">
      <c r="A46" s="1">
        <v>44</v>
      </c>
      <c r="B46" s="35" t="str">
        <v>丁立</v>
      </c>
      <c r="C46" t="str">
        <v>TV1N1622919155074166784</v>
      </c>
      <c r="D46" s="5" t="str">
        <v>中国</v>
      </c>
      <c r="E46" s="5" t="str">
        <v>北京</v>
      </c>
      <c r="F46" s="5" t="str">
        <v>英国</v>
      </c>
      <c r="G46" s="5" t="str">
        <v>商务</v>
      </c>
      <c r="H46" s="5" t="str">
        <v>已出签</v>
      </c>
      <c r="I46" s="34">
        <v>875</v>
      </c>
      <c r="J46" s="6"/>
      <c r="L46" s="34">
        <v>400</v>
      </c>
      <c r="M46" s="34">
        <v>2280</v>
      </c>
      <c r="N46" s="5" t="str">
        <v>丁立5工加急+邮寄</v>
      </c>
      <c r="P46" s="34">
        <v>2280</v>
      </c>
      <c r="R46" s="34">
        <f>M46*1.06</f>
      </c>
      <c r="S46" s="34">
        <f>I46+L46+R46</f>
      </c>
      <c r="T46" s="34">
        <f>I46+(L46+R46)*1.06</f>
      </c>
      <c r="U46" s="34">
        <f>(L46+R46)*0.06</f>
      </c>
      <c r="V46" s="34">
        <f>T46-U46</f>
      </c>
      <c r="W46" s="34">
        <f>I46</f>
      </c>
      <c r="X46" s="34">
        <f>(L46+R46)*1.06</f>
      </c>
      <c r="Y46" s="34">
        <f>P46</f>
      </c>
      <c r="Z46" s="34">
        <v>60</v>
      </c>
      <c r="AA46" s="34">
        <f>(L46+R46)-Y46-Z46</f>
      </c>
      <c r="AB46" s="34">
        <f>AA46/2</f>
      </c>
      <c r="AC46" s="34">
        <f>AA46/2</f>
      </c>
    </row>
    <row r="47">
      <c r="A47" s="1">
        <v>45</v>
      </c>
      <c r="B47" s="35" t="str">
        <v>李树青</v>
      </c>
      <c r="C47" s="35" t="str">
        <v>TV1N1620613943533568000</v>
      </c>
      <c r="D47" s="5" t="str">
        <v>中国</v>
      </c>
      <c r="E47" s="5" t="str">
        <v>北京</v>
      </c>
      <c r="F47" s="5" t="str">
        <v>美国-EVUS</v>
      </c>
      <c r="G47" s="5" t="str">
        <v>商务</v>
      </c>
      <c r="H47" s="5" t="str">
        <v>已出签</v>
      </c>
      <c r="I47" s="34">
        <v>0</v>
      </c>
      <c r="J47" s="6"/>
      <c r="L47" s="34">
        <v>100</v>
      </c>
      <c r="M47" s="34">
        <v>18</v>
      </c>
      <c r="N47" s="5" t="str">
        <v>快递费</v>
      </c>
      <c r="P47" s="34">
        <v>18</v>
      </c>
      <c r="R47" s="34">
        <f>M47*1.06</f>
      </c>
      <c r="S47" s="34">
        <f>I47+L47+R47</f>
      </c>
      <c r="T47" s="34">
        <f>I47+(L47+R47)*1.06</f>
      </c>
      <c r="U47" s="34">
        <f>(L47+R47)*0.06</f>
      </c>
      <c r="V47" s="34">
        <f>T47-U47</f>
      </c>
      <c r="W47" s="34">
        <f>I47</f>
      </c>
      <c r="X47" s="34">
        <f>(L47+R47)*1.06</f>
      </c>
      <c r="Y47" s="34">
        <f>P47</f>
      </c>
      <c r="Z47" s="34">
        <v>20</v>
      </c>
      <c r="AA47" s="34">
        <f>(L47+R47)-Y47-Z47</f>
      </c>
      <c r="AB47" s="2">
        <f>AA47/2</f>
      </c>
      <c r="AC47" s="2">
        <f>AA47/2</f>
      </c>
    </row>
    <row r="48">
      <c r="A48" s="1">
        <v>46</v>
      </c>
      <c r="B48" s="35" t="str">
        <v>孙艺珊</v>
      </c>
      <c r="C48" s="35" t="str">
        <v>TV1N1620678055047266304</v>
      </c>
      <c r="D48" s="5" t="str">
        <v>中国</v>
      </c>
      <c r="E48" s="5" t="str">
        <v>北京</v>
      </c>
      <c r="F48" s="5" t="str">
        <v>美国-EVUS</v>
      </c>
      <c r="G48" s="5" t="str">
        <v>商务</v>
      </c>
      <c r="H48" s="5" t="str">
        <v>已出签</v>
      </c>
      <c r="I48" s="34">
        <v>0</v>
      </c>
      <c r="J48" s="6"/>
      <c r="L48" s="34">
        <v>100</v>
      </c>
      <c r="M48" s="34">
        <v>18</v>
      </c>
      <c r="N48" s="5" t="str">
        <v>快递费</v>
      </c>
      <c r="P48" s="34">
        <v>18</v>
      </c>
      <c r="R48" s="34">
        <f>M48*1.06</f>
      </c>
      <c r="S48" s="34">
        <f>I48+L48+R48</f>
      </c>
      <c r="T48" s="34">
        <f>I48+(L48+R48)*1.06</f>
      </c>
      <c r="U48" s="34">
        <f>(L48+R48)*0.06</f>
      </c>
      <c r="V48" s="34">
        <f>T48-U48</f>
      </c>
      <c r="W48" s="34">
        <f>I48</f>
      </c>
      <c r="X48" s="34">
        <f>(L48+R48)*1.06</f>
      </c>
      <c r="Y48" s="34">
        <f>P48</f>
      </c>
      <c r="Z48" s="34">
        <v>20</v>
      </c>
      <c r="AA48" s="34">
        <f>(L48+R48)-Y48-Z48</f>
      </c>
      <c r="AB48" s="2">
        <f>AA48/2</f>
      </c>
      <c r="AC48" s="2">
        <f>AA48/2</f>
      </c>
    </row>
    <row r="49">
      <c r="A49" s="1">
        <v>47</v>
      </c>
      <c r="B49" s="35" t="str">
        <v>王艾</v>
      </c>
      <c r="C49" s="35" t="str">
        <v>TV1N1614858254332657664</v>
      </c>
      <c r="D49" s="5" t="str">
        <v>中国</v>
      </c>
      <c r="E49" s="5" t="str">
        <v>北京</v>
      </c>
      <c r="F49" s="5" t="str">
        <v>美国-EVUS</v>
      </c>
      <c r="G49" s="5" t="str">
        <v>商务</v>
      </c>
      <c r="H49" s="5" t="str">
        <v>已出签</v>
      </c>
      <c r="I49" s="34">
        <v>0</v>
      </c>
      <c r="J49" s="6"/>
      <c r="L49" s="34">
        <v>100</v>
      </c>
      <c r="M49" s="34">
        <v>15</v>
      </c>
      <c r="N49" s="5" t="str">
        <v>快递费</v>
      </c>
      <c r="P49" s="34">
        <v>15</v>
      </c>
      <c r="R49" s="34">
        <f>M49*1.06</f>
      </c>
      <c r="S49" s="34">
        <f>I49+L49+R49</f>
      </c>
      <c r="T49" s="34">
        <f>I49+(L49+R49)*1.06</f>
      </c>
      <c r="U49" s="34">
        <f>(L49+R49)*0.06</f>
      </c>
      <c r="V49" s="34">
        <f>T49-U49</f>
      </c>
      <c r="W49" s="34">
        <f>I49</f>
      </c>
      <c r="X49" s="34">
        <f>(L49+R49)*1.06</f>
      </c>
      <c r="Y49" s="34">
        <f>P49</f>
      </c>
      <c r="Z49" s="34">
        <v>20</v>
      </c>
      <c r="AA49" s="34">
        <f>(L49+R49)-Y49-Z49</f>
      </c>
      <c r="AB49" s="2">
        <f>AA49/2</f>
      </c>
      <c r="AC49" s="2">
        <f>AA49/2</f>
      </c>
    </row>
    <row r="50">
      <c r="A50" s="1">
        <v>48</v>
      </c>
      <c r="B50" s="35" t="str">
        <v>魏娟</v>
      </c>
      <c r="C50" s="35" t="str">
        <v>TV1N1625387352751046656</v>
      </c>
      <c r="D50" s="5" t="str">
        <v>中国</v>
      </c>
      <c r="E50" s="5" t="str">
        <v>北京</v>
      </c>
      <c r="F50" s="5" t="str">
        <v>美国-EVUS</v>
      </c>
      <c r="G50" s="5" t="str">
        <v>商务</v>
      </c>
      <c r="H50" s="5" t="str">
        <v>已出签</v>
      </c>
      <c r="I50" s="34">
        <v>0</v>
      </c>
      <c r="J50" s="6"/>
      <c r="L50" s="34">
        <v>100</v>
      </c>
      <c r="M50" s="34">
        <v>18</v>
      </c>
      <c r="N50" s="5" t="str">
        <v>快递费</v>
      </c>
      <c r="P50" s="34">
        <v>18</v>
      </c>
      <c r="R50" s="34">
        <f>M50*1.06</f>
      </c>
      <c r="S50" s="34">
        <f>I50+L50+R50</f>
      </c>
      <c r="T50" s="34">
        <f>I50+(L50+R50)*1.06</f>
      </c>
      <c r="U50" s="34">
        <f>(L50+R50)*0.06</f>
      </c>
      <c r="V50" s="34">
        <f>T50-U50</f>
      </c>
      <c r="W50" s="34">
        <f>I50</f>
      </c>
      <c r="X50" s="34">
        <f>(L50+R50)*1.06</f>
      </c>
      <c r="Y50" s="34">
        <f>P50</f>
      </c>
      <c r="Z50" s="34">
        <v>20</v>
      </c>
      <c r="AA50" s="34">
        <f>(L50+R50)-Y50-Z50</f>
      </c>
      <c r="AB50" s="2">
        <f>AA50/2</f>
      </c>
      <c r="AC50" s="2">
        <f>AA50/2</f>
      </c>
    </row>
    <row r="51">
      <c r="A51" s="1">
        <v>49</v>
      </c>
      <c r="B51" s="35" t="str">
        <v>邓德添</v>
      </c>
      <c r="C51" s="35" t="str">
        <v>TV1N1614089216161476608</v>
      </c>
      <c r="D51" s="5" t="str">
        <v>中国</v>
      </c>
      <c r="E51" s="5" t="str">
        <v>北京</v>
      </c>
      <c r="F51" s="5" t="str">
        <v>美国-EVUS</v>
      </c>
      <c r="G51" s="5" t="str">
        <v>商务</v>
      </c>
      <c r="H51" s="5" t="str">
        <v>已出签</v>
      </c>
      <c r="I51" s="34">
        <v>0</v>
      </c>
      <c r="J51" s="6"/>
      <c r="L51" s="34">
        <v>100</v>
      </c>
      <c r="M51" s="34">
        <v>13</v>
      </c>
      <c r="N51" s="5" t="str">
        <v>快递费</v>
      </c>
      <c r="P51" s="34">
        <v>13</v>
      </c>
      <c r="R51" s="34">
        <f>M51*1.06</f>
      </c>
      <c r="S51" s="34">
        <f>I51+L51+R51</f>
      </c>
      <c r="T51" s="34">
        <f>I51+(L51+R51)*1.06</f>
      </c>
      <c r="U51" s="34">
        <f>(L51+R51)*0.06</f>
      </c>
      <c r="V51" s="34">
        <f>T51-U51</f>
      </c>
      <c r="W51" s="34">
        <f>I51</f>
      </c>
      <c r="X51" s="34">
        <f>(L51+R51)*1.06</f>
      </c>
      <c r="Y51" s="34">
        <f>P51</f>
      </c>
      <c r="Z51" s="34">
        <v>20</v>
      </c>
      <c r="AA51" s="34">
        <f>(L51+R51)-Y51-Z51</f>
      </c>
      <c r="AB51" s="2">
        <f>AA51/2</f>
      </c>
      <c r="AC51" s="2">
        <f>AA51/2</f>
      </c>
    </row>
    <row r="52">
      <c r="A52" s="1">
        <v>50</v>
      </c>
      <c r="B52" s="35" t="str">
        <v>张奕</v>
      </c>
      <c r="C52" s="35" t="str">
        <v>TV1N1620266657909624832</v>
      </c>
      <c r="D52" s="5" t="str">
        <v>中国</v>
      </c>
      <c r="E52" s="5" t="str">
        <v>北京</v>
      </c>
      <c r="F52" s="5" t="str">
        <v>美国-EVUS</v>
      </c>
      <c r="G52" s="5" t="str">
        <v>商务</v>
      </c>
      <c r="H52" s="5" t="str">
        <v>已出签</v>
      </c>
      <c r="I52" s="34">
        <v>0</v>
      </c>
      <c r="J52" s="6"/>
      <c r="L52" s="34">
        <v>100</v>
      </c>
      <c r="M52" s="34">
        <v>18</v>
      </c>
      <c r="N52" s="5" t="str">
        <v>快递费</v>
      </c>
      <c r="P52" s="34">
        <v>18</v>
      </c>
      <c r="R52" s="34">
        <f>M52*1.06</f>
      </c>
      <c r="S52" s="34">
        <f>I52+L52+R52</f>
      </c>
      <c r="T52" s="34">
        <f>I52+(L52+R52)*1.06</f>
      </c>
      <c r="U52" s="34">
        <f>(L52+R52)*0.06</f>
      </c>
      <c r="V52" s="34">
        <f>T52-U52</f>
      </c>
      <c r="W52" s="34">
        <f>I52</f>
      </c>
      <c r="X52" s="34">
        <f>(L52+R52)*1.06</f>
      </c>
      <c r="Y52" s="34">
        <f>P52</f>
      </c>
      <c r="Z52" s="34">
        <v>20</v>
      </c>
      <c r="AA52" s="34">
        <f>(L52+R52)-Y52-Z52</f>
      </c>
      <c r="AB52" s="2">
        <f>AA52/2</f>
      </c>
      <c r="AC52" s="2">
        <f>AA52/2</f>
      </c>
    </row>
    <row customHeight="true" ht="19" r="53">
      <c r="A53" s="1">
        <v>51</v>
      </c>
      <c r="B53" s="35" t="str">
        <v>邝也青青</v>
      </c>
      <c r="C53" s="35" t="str">
        <v>TV1N1620655698429652992</v>
      </c>
      <c r="D53" s="5" t="str">
        <v>中国</v>
      </c>
      <c r="E53" s="5" t="str">
        <v>北京</v>
      </c>
      <c r="F53" s="5" t="str">
        <v>美国-EVUS</v>
      </c>
      <c r="G53" s="5" t="str">
        <v>商务</v>
      </c>
      <c r="H53" s="5" t="str">
        <v>已出签</v>
      </c>
      <c r="I53" s="34">
        <v>0</v>
      </c>
      <c r="J53" s="6"/>
      <c r="L53" s="34">
        <v>100</v>
      </c>
      <c r="M53" s="34">
        <v>15</v>
      </c>
      <c r="N53" s="5" t="str">
        <v>快递费</v>
      </c>
      <c r="P53" s="34">
        <v>15</v>
      </c>
      <c r="R53" s="34">
        <f>M53*1.06</f>
      </c>
      <c r="S53" s="34">
        <f>I53+L53+R53</f>
      </c>
      <c r="T53" s="34">
        <f>I53+(L53+R53)*1.06</f>
      </c>
      <c r="U53" s="34">
        <f>(L53+R53)*0.06</f>
      </c>
      <c r="V53" s="34">
        <f>T53-U53</f>
      </c>
      <c r="W53" s="34">
        <f>I53</f>
      </c>
      <c r="X53" s="34">
        <f>(L53+R53)*1.06</f>
      </c>
      <c r="Y53" s="34">
        <f>P53</f>
      </c>
      <c r="Z53" s="34">
        <v>20</v>
      </c>
      <c r="AA53" s="34">
        <f>(L53+R53)-Y53-Z53</f>
      </c>
      <c r="AB53" s="2">
        <f>AA53/2</f>
      </c>
      <c r="AC53" s="2">
        <f>AA53/2</f>
      </c>
    </row>
    <row customHeight="true" ht="19" r="54">
      <c r="A54" s="1">
        <v>52</v>
      </c>
      <c r="B54" s="35" t="str">
        <v>任锴锴</v>
      </c>
      <c r="C54" s="35" t="str">
        <v>TV1N1625387352751046656</v>
      </c>
      <c r="D54" s="5" t="str">
        <v>中国</v>
      </c>
      <c r="E54" s="5" t="str">
        <v>北京</v>
      </c>
      <c r="F54" s="5" t="str">
        <v>美国-EVUS</v>
      </c>
      <c r="G54" s="5" t="str">
        <v>商务</v>
      </c>
      <c r="H54" s="5" t="str">
        <v>已出签</v>
      </c>
      <c r="I54" s="34">
        <v>0</v>
      </c>
      <c r="J54" s="6"/>
      <c r="L54" s="34">
        <v>100</v>
      </c>
      <c r="M54" s="34">
        <v>0</v>
      </c>
      <c r="N54" s="5"/>
      <c r="P54" s="34">
        <v>0</v>
      </c>
      <c r="R54" s="34">
        <f>M54*1.06</f>
      </c>
      <c r="S54" s="34">
        <f>I54+L54+R54</f>
      </c>
      <c r="T54" s="34">
        <f>I54+(L54+R54)*1.06</f>
      </c>
      <c r="U54" s="34">
        <f>(L54+R54)*0.06</f>
      </c>
      <c r="V54" s="34">
        <f>T54-U54</f>
      </c>
      <c r="W54" s="34">
        <f>I54</f>
      </c>
      <c r="X54" s="34">
        <f>(L54+R54)*1.06</f>
      </c>
      <c r="Y54" s="34">
        <f>P54</f>
      </c>
      <c r="Z54" s="34">
        <v>20</v>
      </c>
      <c r="AA54" s="34">
        <f>(L54+R54)-Y54-Z54</f>
      </c>
      <c r="AB54" s="2">
        <f>AA54/2</f>
      </c>
      <c r="AC54" s="2">
        <f>AA54/2</f>
      </c>
    </row>
    <row customHeight="true" ht="19" r="55">
      <c r="A55" s="1">
        <v>53</v>
      </c>
      <c r="B55" s="35" t="str">
        <v>边鹏</v>
      </c>
      <c r="C55" s="55" t="str">
        <v>TV1N1622413794218819584</v>
      </c>
      <c r="D55" s="5" t="str">
        <v>中国</v>
      </c>
      <c r="E55" s="5" t="str">
        <v>北京</v>
      </c>
      <c r="F55" s="5" t="str">
        <v>美国-EVUS</v>
      </c>
      <c r="G55" s="5" t="str">
        <v>商务</v>
      </c>
      <c r="H55" s="5" t="str">
        <v>已出签</v>
      </c>
      <c r="I55" s="34">
        <v>0</v>
      </c>
      <c r="J55" s="6"/>
      <c r="L55" s="34">
        <v>100</v>
      </c>
      <c r="M55" s="34">
        <v>15</v>
      </c>
      <c r="N55" s="5" t="str">
        <v>快递费</v>
      </c>
      <c r="P55" s="34">
        <v>15</v>
      </c>
      <c r="R55" s="34">
        <f>M55*1.06</f>
      </c>
      <c r="S55" s="34">
        <f>I55+L55+R55</f>
      </c>
      <c r="T55" s="34">
        <f>I55+(L55+R55)*1.06</f>
      </c>
      <c r="U55" s="34">
        <f>(L55+R55)*0.06</f>
      </c>
      <c r="V55" s="34">
        <f>T55-U55</f>
      </c>
      <c r="W55" s="34">
        <f>I55</f>
      </c>
      <c r="X55" s="34">
        <f>(L55+R55)*1.06</f>
      </c>
      <c r="Y55" s="34">
        <f>P55</f>
      </c>
      <c r="Z55" s="34">
        <v>20</v>
      </c>
      <c r="AA55" s="34">
        <f>(L55+R55)-Y55-Z55</f>
      </c>
      <c r="AB55" s="2">
        <f>AA55/2</f>
      </c>
      <c r="AC55" s="2">
        <f>AA55/2</f>
      </c>
    </row>
    <row customHeight="true" ht="19" r="56">
      <c r="A56" s="1">
        <v>54</v>
      </c>
      <c r="B56" s="35" t="str">
        <v>孙尚杰</v>
      </c>
      <c r="C56" s="55" t="str">
        <v>TV1N1627566973152247808</v>
      </c>
      <c r="D56" s="5" t="str">
        <v>中国</v>
      </c>
      <c r="E56" s="5" t="str">
        <v>北京</v>
      </c>
      <c r="F56" s="5" t="str">
        <v>美国-EVUS</v>
      </c>
      <c r="G56" s="5" t="str">
        <v>商务</v>
      </c>
      <c r="H56" s="5" t="str">
        <v>已出签</v>
      </c>
      <c r="I56" s="34">
        <v>0</v>
      </c>
      <c r="J56" s="6"/>
      <c r="L56" s="34">
        <v>100</v>
      </c>
      <c r="M56" s="34">
        <v>15</v>
      </c>
      <c r="N56" s="5" t="str">
        <v>快递费</v>
      </c>
      <c r="P56" s="34">
        <v>15</v>
      </c>
      <c r="R56" s="34">
        <f>M56*1.06</f>
      </c>
      <c r="S56" s="34">
        <f>I56+L56+R56</f>
      </c>
      <c r="T56" s="34">
        <f>I56+(L56+R56)*1.06</f>
      </c>
      <c r="U56" s="34">
        <f>(L56+R56)*0.06</f>
      </c>
      <c r="V56" s="34">
        <f>T56-U56</f>
      </c>
      <c r="W56" s="34">
        <f>I56</f>
      </c>
      <c r="X56" s="34">
        <f>(L56+R56)*1.06</f>
      </c>
      <c r="Y56" s="34">
        <f>P56</f>
      </c>
      <c r="Z56" s="34">
        <v>20</v>
      </c>
      <c r="AA56" s="34">
        <f>(L56+R56)-Y56-Z56</f>
      </c>
      <c r="AB56" s="2">
        <f>AA56/2</f>
      </c>
      <c r="AC56" s="2">
        <f>AA56/2</f>
      </c>
    </row>
    <row customHeight="true" ht="19" r="57">
      <c r="A57" s="1">
        <v>55</v>
      </c>
      <c r="B57" s="35" t="str">
        <v>李明利</v>
      </c>
      <c r="C57" s="35" t="str">
        <v>TV1N1628299494156496896</v>
      </c>
      <c r="D57" s="5" t="str">
        <v>中国</v>
      </c>
      <c r="E57" s="5" t="str">
        <v>北京</v>
      </c>
      <c r="F57" s="5" t="str">
        <v>美国-EVUS</v>
      </c>
      <c r="G57" s="5" t="str">
        <v>商务</v>
      </c>
      <c r="H57" s="5" t="str">
        <v>已出签</v>
      </c>
      <c r="I57" s="34">
        <v>0</v>
      </c>
      <c r="J57" s="6"/>
      <c r="L57" s="34">
        <v>100</v>
      </c>
      <c r="M57" s="34">
        <v>15</v>
      </c>
      <c r="N57" s="5" t="str">
        <v>快递费</v>
      </c>
      <c r="P57" s="34">
        <v>15</v>
      </c>
      <c r="R57" s="34">
        <f>M57*1.06</f>
      </c>
      <c r="S57" s="34">
        <f>I57+L57+R57</f>
      </c>
      <c r="T57" s="34">
        <f>I57+(L57+R57)*1.06</f>
      </c>
      <c r="U57" s="34">
        <f>(L57+R57)*0.06</f>
      </c>
      <c r="V57" s="34">
        <f>T57-U57</f>
      </c>
      <c r="W57" s="34">
        <f>I57</f>
      </c>
      <c r="X57" s="34">
        <f>(L57+R57)*1.06</f>
      </c>
      <c r="Y57" s="34">
        <f>P57</f>
      </c>
      <c r="Z57" s="34">
        <v>20</v>
      </c>
      <c r="AA57" s="34">
        <f>(L57+R57)-Y57-Z57</f>
      </c>
      <c r="AB57" s="2">
        <f>AA57/2</f>
      </c>
      <c r="AC57" s="2">
        <f>AA57/2</f>
      </c>
    </row>
    <row customHeight="true" ht="19" r="58">
      <c r="A58" s="1">
        <v>56</v>
      </c>
      <c r="B58" s="35" t="str">
        <v>徐潇</v>
      </c>
      <c r="C58" s="35" t="str">
        <v>TV1N1620270874615316480</v>
      </c>
      <c r="D58" s="5" t="str">
        <v>中国</v>
      </c>
      <c r="E58" s="5" t="str">
        <v>北京</v>
      </c>
      <c r="F58" s="5" t="str">
        <v>美国-EVUS</v>
      </c>
      <c r="G58" s="5" t="str">
        <v>商务</v>
      </c>
      <c r="H58" s="5" t="str">
        <v>已出签</v>
      </c>
      <c r="I58" s="34">
        <v>0</v>
      </c>
      <c r="J58" s="6"/>
      <c r="L58" s="34">
        <v>100</v>
      </c>
      <c r="M58" s="34">
        <v>15</v>
      </c>
      <c r="N58" s="5" t="str">
        <v>快递费</v>
      </c>
      <c r="P58" s="34">
        <v>15</v>
      </c>
      <c r="R58" s="34">
        <f>M58*1.06</f>
      </c>
      <c r="S58" s="34">
        <f>I58+L58+R58</f>
      </c>
      <c r="T58" s="34">
        <f>I58+(L58+R58)*1.06</f>
      </c>
      <c r="U58" s="34">
        <f>(L58+R58)*0.06</f>
      </c>
      <c r="V58" s="34">
        <f>T58-U58</f>
      </c>
      <c r="W58" s="34">
        <f>I58</f>
      </c>
      <c r="X58" s="34">
        <f>(L58+R58)*1.06</f>
      </c>
      <c r="Y58" s="34">
        <f>P58</f>
      </c>
      <c r="Z58" s="34">
        <v>20</v>
      </c>
      <c r="AA58" s="34">
        <f>(L58+R58)-Y58-Z58</f>
      </c>
      <c r="AB58" s="2">
        <f>AA58/2</f>
      </c>
      <c r="AC58" s="2">
        <f>AA58/2</f>
      </c>
    </row>
    <row customHeight="true" ht="19" r="59">
      <c r="A59" s="1">
        <v>57</v>
      </c>
      <c r="B59" s="35" t="str">
        <v>沈丝雨</v>
      </c>
      <c r="C59" s="35" t="str">
        <v>TV1N1627942595858849792</v>
      </c>
      <c r="D59" s="5" t="str">
        <v>中国</v>
      </c>
      <c r="E59" s="5" t="str">
        <v>北京</v>
      </c>
      <c r="F59" s="5" t="str">
        <v>美国-EVUS</v>
      </c>
      <c r="G59" s="5" t="str">
        <v>商务</v>
      </c>
      <c r="H59" s="5" t="str">
        <v>已出签</v>
      </c>
      <c r="I59" s="34">
        <v>0</v>
      </c>
      <c r="J59" s="6"/>
      <c r="L59" s="34">
        <v>100</v>
      </c>
      <c r="M59" s="34">
        <v>15</v>
      </c>
      <c r="N59" s="5" t="str">
        <v>快递费</v>
      </c>
      <c r="P59" s="34">
        <v>15</v>
      </c>
      <c r="R59" s="34">
        <f>M59*1.06</f>
      </c>
      <c r="S59" s="34">
        <f>I59+L59+R59</f>
      </c>
      <c r="T59" s="34">
        <f>I59+(L59+R59)*1.06</f>
      </c>
      <c r="U59" s="34">
        <f>(L59+R59)*0.06</f>
      </c>
      <c r="V59" s="34">
        <f>T59-U59</f>
      </c>
      <c r="W59" s="34">
        <f>I59</f>
      </c>
      <c r="X59" s="34">
        <f>(L59+R59)*1.06</f>
      </c>
      <c r="Y59" s="34">
        <f>P59</f>
      </c>
      <c r="Z59" s="34">
        <v>20</v>
      </c>
      <c r="AA59" s="34">
        <f>(L59+R59)-Y59-Z59</f>
      </c>
      <c r="AB59" s="2">
        <f>AA59/2</f>
      </c>
      <c r="AC59" s="2">
        <f>AA59/2</f>
      </c>
    </row>
    <row customHeight="true" ht="19" r="60">
      <c r="A60" s="1">
        <v>58</v>
      </c>
      <c r="B60" s="35" t="str">
        <v>程若琳</v>
      </c>
      <c r="C60" s="35" t="str">
        <v>TV1N1615545857302364160</v>
      </c>
      <c r="D60" s="5" t="str">
        <v>中国</v>
      </c>
      <c r="E60" s="5" t="str">
        <v>北京</v>
      </c>
      <c r="F60" s="5" t="str">
        <v>美国-EVUS</v>
      </c>
      <c r="G60" s="5" t="str">
        <v>商务</v>
      </c>
      <c r="H60" s="5" t="str">
        <v>已出签</v>
      </c>
      <c r="I60" s="34">
        <v>0</v>
      </c>
      <c r="J60" s="6"/>
      <c r="L60" s="34">
        <v>100</v>
      </c>
      <c r="M60" s="34">
        <v>15</v>
      </c>
      <c r="N60" s="5" t="str">
        <v>快递费</v>
      </c>
      <c r="P60" s="34">
        <v>15</v>
      </c>
      <c r="R60" s="34">
        <f>M60*1.06</f>
      </c>
      <c r="S60" s="34">
        <f>I60+L60+R60</f>
      </c>
      <c r="T60" s="34">
        <f>I60+(L60+R60)*1.06</f>
      </c>
      <c r="U60" s="34">
        <f>(L60+R60)*0.06</f>
      </c>
      <c r="V60" s="34">
        <f>T60-U60</f>
      </c>
      <c r="W60" s="34">
        <f>I60</f>
      </c>
      <c r="X60" s="34">
        <f>(L60+R60)*1.06</f>
      </c>
      <c r="Y60" s="34">
        <f>P60</f>
      </c>
      <c r="Z60" s="34">
        <v>20</v>
      </c>
      <c r="AA60" s="34">
        <f>(L60+R60)-Y60-Z60</f>
      </c>
      <c r="AB60" s="2">
        <f>AA60/2</f>
      </c>
      <c r="AC60" s="2">
        <f>AA60/2</f>
      </c>
    </row>
    <row customHeight="true" ht="19" r="61">
      <c r="A61" s="1">
        <v>59</v>
      </c>
      <c r="B61" s="35" t="str">
        <v>官兵</v>
      </c>
      <c r="C61" s="35" t="str">
        <v>TV1N1625387352751046656</v>
      </c>
      <c r="D61" s="5" t="str">
        <v>中国</v>
      </c>
      <c r="E61" s="5" t="str">
        <v>北京</v>
      </c>
      <c r="F61" s="5" t="str">
        <v>美国-EVUS</v>
      </c>
      <c r="G61" s="5" t="str">
        <v>商务</v>
      </c>
      <c r="H61" s="5" t="str">
        <v>已出签</v>
      </c>
      <c r="I61" s="34">
        <v>0</v>
      </c>
      <c r="J61" s="6"/>
      <c r="L61" s="34">
        <v>100</v>
      </c>
      <c r="M61" s="34">
        <v>15</v>
      </c>
      <c r="N61" s="5" t="str">
        <v>快递费</v>
      </c>
      <c r="P61" s="34">
        <v>15</v>
      </c>
      <c r="R61" s="34">
        <f>M61*1.06</f>
      </c>
      <c r="S61" s="34">
        <f>I61+L61+R61</f>
      </c>
      <c r="T61" s="34">
        <f>I61+(L61+R61)*1.06</f>
      </c>
      <c r="U61" s="34">
        <f>(L61+R61)*0.06</f>
      </c>
      <c r="V61" s="34">
        <f>T61-U61</f>
      </c>
      <c r="W61" s="34">
        <f>I61</f>
      </c>
      <c r="X61" s="34">
        <f>(L61+R61)*1.06</f>
      </c>
      <c r="Y61" s="34">
        <f>P61</f>
      </c>
      <c r="Z61" s="34">
        <v>20</v>
      </c>
      <c r="AA61" s="34">
        <f>(L61+R61)-Y61-Z61</f>
      </c>
      <c r="AB61" s="2">
        <f>AA61/2</f>
      </c>
      <c r="AC61" s="2">
        <f>AA61/2</f>
      </c>
    </row>
    <row customHeight="true" ht="19" r="62">
      <c r="A62" s="1">
        <v>60</v>
      </c>
      <c r="B62" s="35" t="str">
        <v>潘靖</v>
      </c>
      <c r="C62" s="35" t="str">
        <v>TV1N1622794717741428736</v>
      </c>
      <c r="D62" s="5" t="str">
        <v>中国</v>
      </c>
      <c r="E62" s="5" t="str">
        <v>北京</v>
      </c>
      <c r="F62" s="5" t="str">
        <v>美国-EVUS</v>
      </c>
      <c r="G62" s="5" t="str">
        <v>商务</v>
      </c>
      <c r="H62" s="5" t="str">
        <v>已出签</v>
      </c>
      <c r="I62" s="34">
        <v>0</v>
      </c>
      <c r="J62" s="6"/>
      <c r="L62" s="34">
        <v>100</v>
      </c>
      <c r="M62" s="34">
        <v>18</v>
      </c>
      <c r="N62" s="5" t="str">
        <v>快递费</v>
      </c>
      <c r="P62" s="34">
        <v>18</v>
      </c>
      <c r="R62" s="34">
        <f>M62*1.06</f>
      </c>
      <c r="S62" s="34">
        <f>I62+L62+R62</f>
      </c>
      <c r="T62" s="34">
        <f>I62+(L62+R62)*1.06</f>
      </c>
      <c r="U62" s="34">
        <f>(L62+R62)*0.06</f>
      </c>
      <c r="V62" s="34">
        <f>T62-U62</f>
      </c>
      <c r="W62" s="34">
        <f>I62</f>
      </c>
      <c r="X62" s="34">
        <f>(L62+R62)*1.06</f>
      </c>
      <c r="Y62" s="34">
        <f>P62</f>
      </c>
      <c r="Z62" s="34">
        <v>20</v>
      </c>
      <c r="AA62" s="34">
        <f>(L62+R62)-Y62-Z62</f>
      </c>
      <c r="AB62" s="2">
        <f>AA62/2</f>
      </c>
      <c r="AC62" s="2">
        <f>AA62/2</f>
      </c>
    </row>
    <row customHeight="true" ht="19" r="63">
      <c r="A63" s="1">
        <v>61</v>
      </c>
      <c r="B63" s="35" t="str">
        <v>邹仕晗</v>
      </c>
      <c r="C63" s="35" t="str">
        <v>TV1N1625358890854211584</v>
      </c>
      <c r="D63" s="5" t="str">
        <v>中国</v>
      </c>
      <c r="E63" s="5" t="str">
        <v>北京</v>
      </c>
      <c r="F63" s="5" t="str">
        <v>美国-EVUS</v>
      </c>
      <c r="G63" s="5" t="str">
        <v>商务</v>
      </c>
      <c r="H63" s="5" t="str">
        <v>已出签</v>
      </c>
      <c r="I63" s="34">
        <v>0</v>
      </c>
      <c r="J63" s="6"/>
      <c r="L63" s="34">
        <v>100</v>
      </c>
      <c r="M63" s="34">
        <v>18</v>
      </c>
      <c r="N63" s="5" t="str">
        <v>快递费</v>
      </c>
      <c r="P63" s="34">
        <v>18</v>
      </c>
      <c r="R63" s="34">
        <f>M63*1.06</f>
      </c>
      <c r="S63" s="34">
        <f>I63+L63+R63</f>
      </c>
      <c r="T63" s="34">
        <f>I63+(L63+R63)*1.06</f>
      </c>
      <c r="U63" s="34">
        <f>(L63+R63)*0.06</f>
      </c>
      <c r="V63" s="34">
        <f>T63-U63</f>
      </c>
      <c r="W63" s="34">
        <f>I63</f>
      </c>
      <c r="X63" s="34">
        <f>(L63+R63)*1.06</f>
      </c>
      <c r="Y63" s="34">
        <f>P63</f>
      </c>
      <c r="Z63" s="34">
        <v>20</v>
      </c>
      <c r="AA63" s="34">
        <f>(L63+R63)-Y63-Z63</f>
      </c>
      <c r="AB63" s="2">
        <f>AA63/2</f>
      </c>
      <c r="AC63" s="2">
        <f>AA63/2</f>
      </c>
    </row>
    <row customHeight="true" ht="19" r="64">
      <c r="A64" s="1">
        <v>62</v>
      </c>
      <c r="B64" s="35" t="str">
        <v>张丽丽</v>
      </c>
      <c r="C64" s="35" t="str">
        <v>TV1N1634082755210645504</v>
      </c>
      <c r="D64" s="5" t="str">
        <v>中国</v>
      </c>
      <c r="E64" s="5" t="str">
        <v>北京</v>
      </c>
      <c r="F64" s="5" t="str">
        <v>美国-EVUS</v>
      </c>
      <c r="G64" s="5" t="str">
        <v>商务</v>
      </c>
      <c r="H64" s="5" t="str">
        <v>已出签</v>
      </c>
      <c r="I64" s="34">
        <v>0</v>
      </c>
      <c r="J64" s="6"/>
      <c r="L64" s="34">
        <v>100</v>
      </c>
      <c r="M64" s="34">
        <v>15</v>
      </c>
      <c r="N64" s="5" t="str">
        <v>快递费</v>
      </c>
      <c r="P64" s="34">
        <v>15</v>
      </c>
      <c r="R64" s="34">
        <f>M64*1.06</f>
      </c>
      <c r="S64" s="34">
        <f>I64+L64+R64</f>
      </c>
      <c r="T64" s="34">
        <f>I64+(L64+R64)*1.06</f>
      </c>
      <c r="U64" s="34">
        <f>(L64+R64)*0.06</f>
      </c>
      <c r="V64" s="34">
        <f>T64-U64</f>
      </c>
      <c r="W64" s="34">
        <f>I64</f>
      </c>
      <c r="X64" s="34">
        <f>(L64+R64)*1.06</f>
      </c>
      <c r="Y64" s="34">
        <f>P64</f>
      </c>
      <c r="Z64" s="34">
        <v>20</v>
      </c>
      <c r="AA64" s="34">
        <f>(L64+R64)-Y64-Z64</f>
      </c>
      <c r="AB64" s="2">
        <f>AA64/2</f>
      </c>
      <c r="AC64" s="2">
        <f>AA64/2</f>
      </c>
    </row>
    <row r="65">
      <c r="A65" s="1">
        <v>63</v>
      </c>
      <c r="B65" s="35" t="str">
        <v>周瑾</v>
      </c>
      <c r="C65" s="35" t="str">
        <v>TV1N1628263315495284736</v>
      </c>
      <c r="D65" s="5" t="str">
        <v>中国</v>
      </c>
      <c r="E65" s="5" t="str">
        <v>北京</v>
      </c>
      <c r="F65" s="5" t="str">
        <v>美国</v>
      </c>
      <c r="G65" s="5" t="str">
        <v>商务</v>
      </c>
      <c r="H65" s="5" t="str">
        <v>已出签</v>
      </c>
      <c r="I65" s="34">
        <v>0</v>
      </c>
      <c r="J65" s="6"/>
      <c r="L65" s="34">
        <v>0</v>
      </c>
      <c r="M65" s="34">
        <v>18</v>
      </c>
      <c r="N65" s="5" t="str">
        <v>快递费</v>
      </c>
      <c r="P65" s="34">
        <v>18</v>
      </c>
      <c r="R65" s="34">
        <f>M65*1.06</f>
      </c>
      <c r="S65" s="34">
        <f>I65+L65+R65</f>
      </c>
      <c r="T65" s="34">
        <f>I65+(L65+R65)*1.06</f>
      </c>
      <c r="U65" s="34">
        <f>(L65+R65)*0.06</f>
      </c>
      <c r="V65" s="34">
        <f>T65-U65</f>
      </c>
      <c r="W65" s="34">
        <f>I65</f>
      </c>
      <c r="X65" s="34">
        <f>(L65+R65)*1.06</f>
      </c>
      <c r="Y65" s="34">
        <f>P65</f>
      </c>
      <c r="Z65" s="34">
        <v>0</v>
      </c>
      <c r="AA65" s="34">
        <f>(L65+R65)-Y65-Z65</f>
      </c>
      <c r="AB65" s="2">
        <f>AA65/2</f>
      </c>
      <c r="AC65" s="2">
        <f>AA65/2</f>
      </c>
    </row>
    <row r="66">
      <c r="A66" s="1">
        <v>64</v>
      </c>
      <c r="B66" s="35" t="str">
        <v>赵萌</v>
      </c>
      <c r="C66" s="35" t="str">
        <v>TV1N1614457864181141504</v>
      </c>
      <c r="D66" s="5" t="str">
        <v>中国</v>
      </c>
      <c r="E66" s="5" t="str">
        <v>北京</v>
      </c>
      <c r="F66" s="5" t="str">
        <v>美国-EVUS</v>
      </c>
      <c r="G66" s="5" t="str">
        <v>商务</v>
      </c>
      <c r="H66" s="5" t="str">
        <v>已出签</v>
      </c>
      <c r="I66" s="34">
        <v>0</v>
      </c>
      <c r="J66" s="6"/>
      <c r="L66" s="34">
        <v>100</v>
      </c>
      <c r="M66" s="34">
        <v>0</v>
      </c>
      <c r="N66" s="5" t="str">
        <v>快递费</v>
      </c>
      <c r="P66" s="34">
        <v>0</v>
      </c>
      <c r="R66" s="34">
        <f>M66*1.06</f>
      </c>
      <c r="S66" s="34">
        <f>I66+L66+R66</f>
      </c>
      <c r="T66" s="34">
        <f>I66+(L66+R66)*1.06</f>
      </c>
      <c r="U66" s="34">
        <f>(L66+R66)*0.06</f>
      </c>
      <c r="V66" s="34">
        <f>T66-U66</f>
      </c>
      <c r="W66" s="34">
        <f>I66</f>
      </c>
      <c r="X66" s="34">
        <f>(L66+R66)*1.06</f>
      </c>
      <c r="Y66" s="34">
        <f>P66</f>
      </c>
      <c r="Z66" s="34">
        <v>20</v>
      </c>
      <c r="AA66" s="34">
        <f>(L66+R66)-Y66-Z66</f>
      </c>
      <c r="AB66" s="2">
        <f>AA66/2</f>
      </c>
      <c r="AC66" s="2">
        <f>AA66/2</f>
      </c>
    </row>
    <row r="67">
      <c r="A67" s="1">
        <v>65</v>
      </c>
      <c r="B67" s="35" t="str">
        <v>汪晓凡</v>
      </c>
      <c r="C67" s="35" t="str">
        <v>TV1N1619543060110921728</v>
      </c>
      <c r="D67" s="5" t="str">
        <v>中国</v>
      </c>
      <c r="E67" s="5" t="str">
        <v>北京</v>
      </c>
      <c r="F67" s="5" t="str">
        <v>美国-EVUS</v>
      </c>
      <c r="G67" s="5" t="str">
        <v>商务</v>
      </c>
      <c r="H67" s="5" t="str">
        <v>已出签</v>
      </c>
      <c r="I67" s="34">
        <v>0</v>
      </c>
      <c r="J67" s="6"/>
      <c r="L67" s="34">
        <v>0</v>
      </c>
      <c r="M67" s="34">
        <v>18</v>
      </c>
      <c r="N67" s="5" t="str">
        <v>快递费</v>
      </c>
      <c r="P67" s="34">
        <v>18</v>
      </c>
      <c r="R67" s="34">
        <f>M67*1.06</f>
      </c>
      <c r="S67" s="34">
        <f>I67+L67+R67</f>
      </c>
      <c r="T67" s="34">
        <f>I67+(L67+R67)*1.06</f>
      </c>
      <c r="U67" s="34">
        <f>(L67+R67)*0.06</f>
      </c>
      <c r="V67" s="34">
        <f>T67-U67</f>
      </c>
      <c r="W67" s="34">
        <f>I67</f>
      </c>
      <c r="X67" s="34">
        <f>(L67+R67)*1.06</f>
      </c>
      <c r="Y67" s="34">
        <f>P67</f>
      </c>
      <c r="Z67" s="34">
        <v>0</v>
      </c>
      <c r="AA67" s="34">
        <f>(L67+R67)-Y67-Z67</f>
      </c>
      <c r="AB67" s="2">
        <f>AA67/2</f>
      </c>
      <c r="AC67" s="2">
        <f>AA67/2</f>
      </c>
    </row>
    <row r="68">
      <c r="A68" s="1">
        <v>66</v>
      </c>
      <c r="B68" s="35" t="str">
        <v>徐凯</v>
      </c>
      <c r="C68" s="35" t="str">
        <v>TV1N1613189788932313088</v>
      </c>
      <c r="D68" s="5" t="str">
        <v>中国</v>
      </c>
      <c r="E68" s="5" t="str">
        <v>北京</v>
      </c>
      <c r="F68" s="5" t="str">
        <v>美国-EVUS</v>
      </c>
      <c r="G68" s="5" t="str">
        <v>商务</v>
      </c>
      <c r="H68" s="5" t="str">
        <v>已出签</v>
      </c>
      <c r="I68" s="34">
        <v>0</v>
      </c>
      <c r="J68" s="6"/>
      <c r="L68" s="34">
        <v>0</v>
      </c>
      <c r="M68" s="34">
        <v>15</v>
      </c>
      <c r="N68" s="5" t="str">
        <v>快递费</v>
      </c>
      <c r="P68" s="34">
        <v>15</v>
      </c>
      <c r="R68" s="34">
        <f>M68*1.06</f>
      </c>
      <c r="S68" s="34">
        <f>I68+L68+R68</f>
      </c>
      <c r="T68" s="34">
        <f>I68+(L68+R68)*1.06</f>
      </c>
      <c r="U68" s="34">
        <f>(L68+R68)*0.06</f>
      </c>
      <c r="V68" s="34">
        <f>T68-U68</f>
      </c>
      <c r="W68" s="34">
        <f>I68</f>
      </c>
      <c r="X68" s="34">
        <f>(L68+R68)*1.06</f>
      </c>
      <c r="Y68" s="34">
        <f>P68</f>
      </c>
      <c r="Z68" s="34">
        <v>0</v>
      </c>
      <c r="AA68" s="34">
        <f>(L68+R68)-Y68-Z68</f>
      </c>
      <c r="AB68" s="2">
        <f>AA68/2</f>
      </c>
      <c r="AC68" s="2">
        <f>AA68/2</f>
      </c>
    </row>
    <row r="69">
      <c r="A69" s="1">
        <v>67</v>
      </c>
      <c r="B69" s="35" t="str">
        <v>周怡多</v>
      </c>
      <c r="C69" s="35" t="str">
        <v>TV1N1613377877030010880</v>
      </c>
      <c r="D69" s="5" t="str">
        <v>中国</v>
      </c>
      <c r="E69" s="5" t="str">
        <v>北京</v>
      </c>
      <c r="F69" s="5" t="str">
        <v>美国-EVUS</v>
      </c>
      <c r="G69" s="5" t="str">
        <v>商务</v>
      </c>
      <c r="H69" s="5" t="str">
        <v>已出签</v>
      </c>
      <c r="I69" s="34">
        <v>0</v>
      </c>
      <c r="J69" s="6"/>
      <c r="L69" s="34">
        <v>0</v>
      </c>
      <c r="M69" s="34">
        <v>15</v>
      </c>
      <c r="N69" s="5" t="str">
        <v>快递费</v>
      </c>
      <c r="P69" s="34">
        <v>15</v>
      </c>
      <c r="R69" s="34">
        <f>M69*1.06</f>
      </c>
      <c r="S69" s="34">
        <f>I69+L69+R69</f>
      </c>
      <c r="T69" s="34">
        <f>I69+(L69+R69)*1.06</f>
      </c>
      <c r="U69" s="34">
        <f>(L69+R69)*0.06</f>
      </c>
      <c r="V69" s="34">
        <f>T69-U69</f>
      </c>
      <c r="W69" s="34">
        <f>I69</f>
      </c>
      <c r="X69" s="34">
        <f>(L69+R69)*1.06</f>
      </c>
      <c r="Y69" s="34">
        <f>P69</f>
      </c>
      <c r="Z69" s="34">
        <v>0</v>
      </c>
      <c r="AA69" s="34">
        <f>(L69+R69)-Y69-Z69</f>
      </c>
      <c r="AB69" s="2">
        <f>AA69/2</f>
      </c>
      <c r="AC69" s="2">
        <f>AA69/2</f>
      </c>
    </row>
    <row r="70">
      <c r="A70" s="1">
        <v>68</v>
      </c>
      <c r="B70" s="35" t="str">
        <v>李彬</v>
      </c>
      <c r="C70" s="35" t="str">
        <v>TV1N1616003178239361024</v>
      </c>
      <c r="D70" s="5" t="str">
        <v>中国</v>
      </c>
      <c r="E70" s="5" t="str">
        <v>北京</v>
      </c>
      <c r="F70" s="5" t="str">
        <v>美国-EVUS</v>
      </c>
      <c r="G70" s="5" t="str">
        <v>商务</v>
      </c>
      <c r="H70" s="5" t="str">
        <v>已出签</v>
      </c>
      <c r="I70" s="34">
        <v>0</v>
      </c>
      <c r="J70" s="6"/>
      <c r="L70" s="34">
        <v>0</v>
      </c>
      <c r="M70" s="34">
        <v>15</v>
      </c>
      <c r="N70" s="5" t="str">
        <v>快递费</v>
      </c>
      <c r="P70" s="34">
        <v>15</v>
      </c>
      <c r="R70" s="34">
        <f>M70*1.06</f>
      </c>
      <c r="S70" s="34">
        <f>I70+L70+R70</f>
      </c>
      <c r="T70" s="34">
        <f>I70+(L70+R70)*1.06</f>
      </c>
      <c r="U70" s="34">
        <f>(L70+R70)*0.06</f>
      </c>
      <c r="V70" s="34">
        <f>T70-U70</f>
      </c>
      <c r="W70" s="34">
        <f>I70</f>
      </c>
      <c r="X70" s="34">
        <f>(L70+R70)*1.06</f>
      </c>
      <c r="Y70" s="34">
        <f>P70</f>
      </c>
      <c r="Z70" s="34">
        <v>0</v>
      </c>
      <c r="AA70" s="34">
        <f>(L70+R70)-Y70-Z70</f>
      </c>
      <c r="AB70" s="2">
        <f>AA70/2</f>
      </c>
      <c r="AC70" s="2">
        <f>AA70/2</f>
      </c>
    </row>
    <row r="71">
      <c r="A71" s="1">
        <v>69</v>
      </c>
      <c r="B71" s="35" t="str">
        <v>麻伶毅</v>
      </c>
      <c r="C71" s="35" t="str">
        <v>TV1N1610863839859400704</v>
      </c>
      <c r="D71" s="5" t="str">
        <v>中国</v>
      </c>
      <c r="E71" s="5" t="str">
        <v>北京</v>
      </c>
      <c r="F71" s="5" t="str">
        <v>美国-EVUS</v>
      </c>
      <c r="G71" s="5" t="str">
        <v>商务</v>
      </c>
      <c r="H71" s="5" t="str">
        <v>已出签</v>
      </c>
      <c r="I71" s="34">
        <v>0</v>
      </c>
      <c r="J71" s="6"/>
      <c r="L71" s="34">
        <v>0</v>
      </c>
      <c r="M71" s="34">
        <v>15</v>
      </c>
      <c r="N71" s="5" t="str">
        <v>快递费</v>
      </c>
      <c r="P71" s="34">
        <v>15</v>
      </c>
      <c r="R71" s="34">
        <f>M71*1.06</f>
      </c>
      <c r="S71" s="34">
        <f>I71+L71+R71</f>
      </c>
      <c r="T71" s="34">
        <f>I71+(L71+R71)*1.06</f>
      </c>
      <c r="U71" s="34">
        <f>(L71+R71)*0.06</f>
      </c>
      <c r="V71" s="34">
        <f>T71-U71</f>
      </c>
      <c r="W71" s="34">
        <f>I71</f>
      </c>
      <c r="X71" s="34">
        <f>(L71+R71)*1.06</f>
      </c>
      <c r="Y71" s="34">
        <f>P71</f>
      </c>
      <c r="Z71" s="34">
        <v>0</v>
      </c>
      <c r="AA71" s="34">
        <f>(L71+R71)-Y71-Z71</f>
      </c>
      <c r="AB71" s="2">
        <f>AA71/2</f>
      </c>
      <c r="AC71" s="2">
        <f>AA71/2</f>
      </c>
    </row>
    <row r="72">
      <c r="A72" s="1">
        <v>70</v>
      </c>
      <c r="B72" s="35" t="str">
        <v>刘晚林</v>
      </c>
      <c r="C72" s="35" t="str">
        <v>TV1N1600697613446516736</v>
      </c>
      <c r="D72" s="5" t="str">
        <v>中国</v>
      </c>
      <c r="E72" s="5" t="str">
        <v>北京</v>
      </c>
      <c r="F72" s="5" t="str">
        <v>美国-EVUS</v>
      </c>
      <c r="G72" s="5" t="str">
        <v>商务</v>
      </c>
      <c r="H72" s="5" t="str">
        <v>已出签</v>
      </c>
      <c r="I72" s="34">
        <v>0</v>
      </c>
      <c r="J72" s="6"/>
      <c r="L72" s="34">
        <v>0</v>
      </c>
      <c r="M72" s="34">
        <v>15</v>
      </c>
      <c r="N72" s="5" t="str">
        <v>快递费</v>
      </c>
      <c r="P72" s="34">
        <v>15</v>
      </c>
      <c r="R72" s="34">
        <f>M72*1.06</f>
      </c>
      <c r="S72" s="34">
        <f>I72+L72+R72</f>
      </c>
      <c r="T72" s="34">
        <f>I72+(L72+R72)*1.06</f>
      </c>
      <c r="U72" s="34">
        <f>(L72+R72)*0.06</f>
      </c>
      <c r="V72" s="34">
        <f>T72-U72</f>
      </c>
      <c r="W72" s="34">
        <f>I72</f>
      </c>
      <c r="X72" s="34">
        <f>(L72+R72)*1.06</f>
      </c>
      <c r="Y72" s="34">
        <f>P72</f>
      </c>
      <c r="Z72" s="34">
        <v>0</v>
      </c>
      <c r="AA72" s="34">
        <f>(L72+R72)-Y72-Z72</f>
      </c>
      <c r="AB72" s="2">
        <f>AA72/2</f>
      </c>
      <c r="AC72" s="2">
        <f>AA72/2</f>
      </c>
    </row>
    <row r="73">
      <c r="A73" s="1">
        <v>71</v>
      </c>
      <c r="B73" s="35" t="str">
        <v>张文倩</v>
      </c>
      <c r="C73" s="35" t="str">
        <v>TV1N1603168962601754624</v>
      </c>
      <c r="D73" s="5" t="str">
        <v>中国</v>
      </c>
      <c r="E73" s="5" t="str">
        <v>北京</v>
      </c>
      <c r="F73" s="5" t="str">
        <v>美国-EVUS</v>
      </c>
      <c r="G73" s="5" t="str">
        <v>商务</v>
      </c>
      <c r="H73" s="5" t="str">
        <v>已出签</v>
      </c>
      <c r="I73" s="34">
        <v>0</v>
      </c>
      <c r="J73" s="6"/>
      <c r="L73" s="34">
        <v>0</v>
      </c>
      <c r="M73" s="34">
        <v>15</v>
      </c>
      <c r="N73" s="5" t="str">
        <v>快递费</v>
      </c>
      <c r="P73" s="34">
        <v>15</v>
      </c>
      <c r="R73" s="34">
        <f>M73*1.06</f>
      </c>
      <c r="S73" s="34">
        <f>I73+L73+R73</f>
      </c>
      <c r="T73" s="34">
        <f>I73+(L73+R73)*1.06</f>
      </c>
      <c r="U73" s="34">
        <f>(L73+R73)*0.06</f>
      </c>
      <c r="V73" s="34">
        <f>T73-U73</f>
      </c>
      <c r="W73" s="34">
        <f>I73</f>
      </c>
      <c r="X73" s="34">
        <f>(L73+R73)*1.06</f>
      </c>
      <c r="Y73" s="34">
        <f>P73</f>
      </c>
      <c r="Z73" s="34">
        <v>0</v>
      </c>
      <c r="AA73" s="34">
        <f>(L73+R73)-Y73-Z73</f>
      </c>
      <c r="AB73" s="2">
        <f>AA73/2</f>
      </c>
      <c r="AC73" s="2">
        <f>AA73/2</f>
      </c>
    </row>
    <row r="74">
      <c r="A74" s="1">
        <v>72</v>
      </c>
      <c r="B74" s="35" t="str">
        <v>赵伟</v>
      </c>
      <c r="C74" s="55" t="str">
        <v>TV1N1626108758513971200</v>
      </c>
      <c r="D74" s="5" t="str">
        <v>中国</v>
      </c>
      <c r="E74" s="5" t="str">
        <v>北京</v>
      </c>
      <c r="F74" s="5" t="str">
        <v>美国-EVUS</v>
      </c>
      <c r="G74" s="5" t="str">
        <v>商务</v>
      </c>
      <c r="H74" s="5" t="str">
        <v>已出签</v>
      </c>
      <c r="I74" s="34">
        <v>0</v>
      </c>
      <c r="J74" s="6"/>
      <c r="L74" s="34">
        <v>100</v>
      </c>
      <c r="M74" s="34">
        <v>13</v>
      </c>
      <c r="N74" s="5" t="str">
        <v>快递费</v>
      </c>
      <c r="P74" s="34">
        <v>13</v>
      </c>
      <c r="R74" s="34">
        <f>M74*1.06</f>
      </c>
      <c r="S74" s="34">
        <f>I74+L74+R74</f>
      </c>
      <c r="T74" s="34">
        <f>I74+(L74+R74)*1.06</f>
      </c>
      <c r="U74" s="34">
        <f>(L74+R74)*0.06</f>
      </c>
      <c r="V74" s="34">
        <f>T74-U74</f>
      </c>
      <c r="W74" s="34">
        <f>I74</f>
      </c>
      <c r="X74" s="34">
        <f>(L74+R74)*1.06</f>
      </c>
      <c r="Y74" s="34">
        <f>P74</f>
      </c>
      <c r="Z74" s="34">
        <v>20</v>
      </c>
      <c r="AA74" s="34">
        <f>(L74+R74)-Y74-Z74</f>
      </c>
      <c r="AB74" s="2">
        <f>AA74/2</f>
      </c>
      <c r="AC74" s="2">
        <f>AA74/2</f>
      </c>
    </row>
    <row r="75">
      <c r="A75" s="1">
        <v>73</v>
      </c>
      <c r="B75" s="35" t="str">
        <v>丛进东</v>
      </c>
      <c r="C75" s="35" t="str">
        <v>TV1N1619246776489639936</v>
      </c>
      <c r="D75" s="5" t="str">
        <v>中国</v>
      </c>
      <c r="E75" s="5" t="str">
        <v>北京</v>
      </c>
      <c r="F75" s="5" t="str">
        <v>美国-EVUS</v>
      </c>
      <c r="G75" s="5" t="str">
        <v>商务</v>
      </c>
      <c r="H75" s="5" t="str">
        <v>已出签</v>
      </c>
      <c r="I75" s="34">
        <v>0</v>
      </c>
      <c r="J75" s="6"/>
      <c r="L75" s="34">
        <v>0</v>
      </c>
      <c r="M75" s="34">
        <v>18</v>
      </c>
      <c r="N75" s="5" t="str">
        <v>快递费</v>
      </c>
      <c r="P75" s="34" t="str">
        <v>·18</v>
      </c>
      <c r="R75" s="34">
        <f>M75*1.06</f>
      </c>
      <c r="S75" s="34">
        <f>I75+L75+R75</f>
      </c>
      <c r="T75" s="34">
        <f>I75+(L75+R75)*1.06</f>
      </c>
      <c r="U75" s="34">
        <f>(L75+R75)*0.06</f>
      </c>
      <c r="V75" s="34">
        <f>T75-U75</f>
      </c>
      <c r="W75" s="34">
        <f>I75</f>
      </c>
      <c r="X75" s="34">
        <f>(L75+R75)*1.06</f>
      </c>
      <c r="Y75" s="34">
        <v>18</v>
      </c>
      <c r="Z75" s="34">
        <v>0</v>
      </c>
      <c r="AA75" s="34">
        <f>(L75+R75)-Y75-Z75</f>
      </c>
      <c r="AB75" s="2">
        <f>AA75/2</f>
      </c>
      <c r="AC75" s="2">
        <f>AA75/2</f>
      </c>
    </row>
    <row r="76">
      <c r="A76" s="1">
        <v>74</v>
      </c>
      <c r="B76" s="55" t="str">
        <v>周娅</v>
      </c>
      <c r="C76" s="35" t="str" xml:space="preserve">
        <v> TV1N1640550946137268224</v>
      </c>
      <c r="D76" s="5" t="str">
        <v>中国</v>
      </c>
      <c r="E76" s="5" t="str">
        <v>北京</v>
      </c>
      <c r="F76" s="5" t="str">
        <v>印尼-落地签</v>
      </c>
      <c r="G76" s="5" t="str">
        <v>商务</v>
      </c>
      <c r="H76" s="5" t="str">
        <v>已出签</v>
      </c>
      <c r="I76" s="5">
        <v>241.79</v>
      </c>
      <c r="J76" s="6"/>
      <c r="L76" s="34">
        <v>100</v>
      </c>
      <c r="M76" s="34">
        <v>0</v>
      </c>
      <c r="N76" s="5"/>
      <c r="P76" s="34">
        <v>0</v>
      </c>
      <c r="R76" s="2">
        <f>M76*1.06</f>
      </c>
      <c r="S76" s="2">
        <f>I76+L76+R76</f>
      </c>
      <c r="T76" s="2">
        <f>I76+(L76+R76)*1.06</f>
      </c>
      <c r="U76" s="2">
        <f>(R76+L76)*0.06</f>
      </c>
      <c r="V76" s="2">
        <f>T76-U76</f>
      </c>
      <c r="W76" s="1">
        <f>I76</f>
      </c>
      <c r="X76" s="2">
        <f>(R76+L76)*1.06</f>
      </c>
      <c r="Y76" s="2">
        <f>P76</f>
      </c>
      <c r="Z76" s="34">
        <v>20</v>
      </c>
      <c r="AA76" s="2">
        <f>(L76+R76)-Y76-Z76</f>
      </c>
      <c r="AB76" s="2">
        <f>AA76/2</f>
      </c>
      <c r="AC76" s="2">
        <f>AA76/2</f>
      </c>
    </row>
    <row r="77">
      <c r="A77" s="1">
        <v>75</v>
      </c>
      <c r="B77" s="55" t="str" xml:space="preserve">
        <v> jose luis torres Santos </v>
      </c>
      <c r="C77" s="35" t="str">
        <v>TV1N1641085370989821952</v>
      </c>
      <c r="D77" s="5" t="str">
        <v>中国</v>
      </c>
      <c r="E77" s="5" t="str">
        <v>北京</v>
      </c>
      <c r="F77" s="5" t="str">
        <v>印尼-落地签</v>
      </c>
      <c r="G77" s="5" t="str">
        <v>商务</v>
      </c>
      <c r="H77" s="5" t="str">
        <v>已出签</v>
      </c>
      <c r="I77" s="5">
        <v>241.79</v>
      </c>
      <c r="J77" s="6"/>
      <c r="L77" s="34">
        <v>100</v>
      </c>
      <c r="M77" s="34">
        <v>0</v>
      </c>
      <c r="N77" s="5"/>
      <c r="P77" s="34">
        <v>0</v>
      </c>
      <c r="R77" s="2">
        <f>M77*1.06</f>
      </c>
      <c r="S77" s="2">
        <f>I77+L77+R77</f>
      </c>
      <c r="T77" s="2">
        <f>I77+(L77+R77)*1.06</f>
      </c>
      <c r="U77" s="2">
        <f>(R77+L77)*0.06</f>
      </c>
      <c r="V77" s="2">
        <f>T77-U77</f>
      </c>
      <c r="W77" s="1">
        <f>I77</f>
      </c>
      <c r="X77" s="2">
        <f>(R77+L77)*1.06</f>
      </c>
      <c r="Y77" s="2">
        <f>P77</f>
      </c>
      <c r="Z77" s="34">
        <v>20</v>
      </c>
      <c r="AA77" s="2">
        <f>(L77+R77)-Y77-Z77</f>
      </c>
      <c r="AB77" s="2">
        <f>AA77/2</f>
      </c>
      <c r="AC77" s="2">
        <f>AA77/2</f>
      </c>
    </row>
    <row r="78">
      <c r="A78" s="1">
        <v>76</v>
      </c>
      <c r="B78" s="55" t="str">
        <v>李静</v>
      </c>
      <c r="C78" s="35" t="str">
        <v>TV1N1640322166672101376</v>
      </c>
      <c r="D78" s="5" t="str">
        <v>中国</v>
      </c>
      <c r="E78" s="5" t="str">
        <v>北京</v>
      </c>
      <c r="F78" s="5" t="str">
        <v>印尼-落地签</v>
      </c>
      <c r="G78" s="5" t="str">
        <v>商务</v>
      </c>
      <c r="H78" s="5" t="str">
        <v>已出签</v>
      </c>
      <c r="I78" s="5">
        <v>241.79</v>
      </c>
      <c r="J78" s="6"/>
      <c r="L78" s="34">
        <v>100</v>
      </c>
      <c r="M78" s="34">
        <v>0</v>
      </c>
      <c r="N78" s="5"/>
      <c r="P78" s="34">
        <v>0</v>
      </c>
      <c r="R78" s="2">
        <f>M78*1.06</f>
      </c>
      <c r="S78" s="2">
        <f>I78+L78+R78</f>
      </c>
      <c r="T78" s="2">
        <f>I78+(L78+R78)*1.06</f>
      </c>
      <c r="U78" s="2">
        <f>(R78+L78)*0.06</f>
      </c>
      <c r="V78" s="2">
        <f>T78-U78</f>
      </c>
      <c r="W78" s="1">
        <f>I78</f>
      </c>
      <c r="X78" s="2">
        <f>(R78+L78)*1.06</f>
      </c>
      <c r="Y78" s="2">
        <f>P78</f>
      </c>
      <c r="Z78" s="34">
        <v>20</v>
      </c>
      <c r="AA78" s="2">
        <f>(L78+R78)-Y78-Z78</f>
      </c>
      <c r="AB78" s="2">
        <f>AA78/2</f>
      </c>
      <c r="AC78" s="2">
        <f>AA78/2</f>
      </c>
    </row>
    <row r="79">
      <c r="A79" s="1">
        <v>77</v>
      </c>
      <c r="B79" s="55" t="str">
        <v>郭林娜</v>
      </c>
      <c r="C79" s="35" t="str">
        <v>TV1N1641708696141742080</v>
      </c>
      <c r="D79" s="5" t="str">
        <v>中国</v>
      </c>
      <c r="E79" s="5" t="str">
        <v>北京</v>
      </c>
      <c r="F79" s="5" t="str">
        <v>印尼-落地签</v>
      </c>
      <c r="G79" s="5" t="str">
        <v>商务</v>
      </c>
      <c r="H79" s="5" t="str">
        <v>已出签</v>
      </c>
      <c r="I79" s="5">
        <v>241.79</v>
      </c>
      <c r="J79" s="6"/>
      <c r="L79" s="34">
        <v>100</v>
      </c>
      <c r="M79" s="34">
        <v>0</v>
      </c>
      <c r="N79" s="5"/>
      <c r="P79" s="34">
        <v>0</v>
      </c>
      <c r="R79" s="2">
        <f>M79*1.06</f>
      </c>
      <c r="S79" s="2">
        <f>I79+L79+R79</f>
      </c>
      <c r="T79" s="2">
        <f>I79+(L79+R79)*1.06</f>
      </c>
      <c r="U79" s="2">
        <f>(R79+L79)*0.06</f>
      </c>
      <c r="V79" s="2">
        <f>T79-U79</f>
      </c>
      <c r="W79" s="1">
        <f>I79</f>
      </c>
      <c r="X79" s="2">
        <f>(R79+L79)*1.06</f>
      </c>
      <c r="Y79" s="2">
        <f>P79</f>
      </c>
      <c r="Z79" s="34">
        <v>20</v>
      </c>
      <c r="AA79" s="2">
        <f>(L79+R79)-Y79-Z79</f>
      </c>
      <c r="AB79" s="2">
        <f>AA79/2</f>
      </c>
      <c r="AC79" s="2">
        <f>AA79/2</f>
      </c>
    </row>
    <row r="80">
      <c r="A80" s="1">
        <v>78</v>
      </c>
      <c r="B80" s="55" t="str">
        <v>李抒彦</v>
      </c>
      <c r="C80" s="35" t="str" xml:space="preserve">
        <v> TV1N1641364120042307584</v>
      </c>
      <c r="D80" s="5" t="str">
        <v>中国</v>
      </c>
      <c r="E80" s="5" t="str">
        <v>北京</v>
      </c>
      <c r="F80" s="5" t="str">
        <v>印尼-落地签</v>
      </c>
      <c r="G80" s="5" t="str">
        <v>商务</v>
      </c>
      <c r="H80" s="5" t="str">
        <v>已出签</v>
      </c>
      <c r="I80" s="5">
        <v>241.79</v>
      </c>
      <c r="J80" s="6"/>
      <c r="L80" s="34">
        <v>100</v>
      </c>
      <c r="M80" s="34">
        <v>0</v>
      </c>
      <c r="N80" s="5"/>
      <c r="P80" s="34">
        <v>0</v>
      </c>
      <c r="R80" s="2">
        <f>M80*1.06</f>
      </c>
      <c r="S80" s="2">
        <f>I80+L80+R80</f>
      </c>
      <c r="T80" s="2">
        <f>I80+(L80+R80)*1.06</f>
      </c>
      <c r="U80" s="2">
        <f>(R80+L80)*0.06</f>
      </c>
      <c r="V80" s="2">
        <f>T80-U80</f>
      </c>
      <c r="W80" s="1">
        <f>I80</f>
      </c>
      <c r="X80" s="2">
        <f>(R80+L80)*1.06</f>
      </c>
      <c r="Y80" s="2">
        <f>P80</f>
      </c>
      <c r="Z80" s="34">
        <v>20</v>
      </c>
      <c r="AA80" s="2">
        <f>(L80+R80)-Y80-Z80</f>
      </c>
      <c r="AB80" s="2">
        <f>AA80/2</f>
      </c>
      <c r="AC80" s="2">
        <f>AA80/2</f>
      </c>
    </row>
    <row r="81">
      <c r="A81" s="1">
        <v>79</v>
      </c>
      <c r="B81" s="55" t="str">
        <v>宋晓芸</v>
      </c>
      <c r="C81" s="35" t="str" xml:space="preserve">
        <v> TV1N1640970238037155840</v>
      </c>
      <c r="D81" s="5" t="str">
        <v>中国</v>
      </c>
      <c r="E81" s="5" t="str">
        <v>北京</v>
      </c>
      <c r="F81" s="5" t="str">
        <v>印尼-落地签</v>
      </c>
      <c r="G81" s="5" t="str">
        <v>商务</v>
      </c>
      <c r="H81" s="5" t="str">
        <v>已出签</v>
      </c>
      <c r="I81" s="5">
        <v>241.79</v>
      </c>
      <c r="J81" s="6"/>
      <c r="L81" s="34">
        <v>100</v>
      </c>
      <c r="M81" s="34">
        <v>0</v>
      </c>
      <c r="N81" s="5"/>
      <c r="P81" s="34">
        <v>0</v>
      </c>
      <c r="R81" s="2">
        <f>M81*1.06</f>
      </c>
      <c r="S81" s="2">
        <f>I81+L81+R81</f>
      </c>
      <c r="T81" s="2">
        <f>I81+(L81+R81)*1.06</f>
      </c>
      <c r="U81" s="2">
        <f>(R81+L81)*0.06</f>
      </c>
      <c r="V81" s="2">
        <f>T81-U81</f>
      </c>
      <c r="W81" s="1">
        <f>I81</f>
      </c>
      <c r="X81" s="2">
        <f>(R81+L81)*1.06</f>
      </c>
      <c r="Y81" s="2">
        <f>P81</f>
      </c>
      <c r="Z81" s="34">
        <v>20</v>
      </c>
      <c r="AA81" s="2">
        <f>(L81+R81)-Y81-Z81</f>
      </c>
      <c r="AB81" s="2">
        <f>AA81/2</f>
      </c>
      <c r="AC81" s="2">
        <f>AA81/2</f>
      </c>
    </row>
    <row r="82">
      <c r="A82" s="1">
        <v>80</v>
      </c>
      <c r="B82" s="55" t="str">
        <v>周瑾</v>
      </c>
      <c r="C82" s="35" t="str">
        <v>TV1N1638022154357202944</v>
      </c>
      <c r="D82" s="5" t="str">
        <v>中国</v>
      </c>
      <c r="E82" s="5" t="str">
        <v>北京</v>
      </c>
      <c r="F82" s="5" t="str">
        <v>印尼-落地签</v>
      </c>
      <c r="G82" s="5" t="str">
        <v>商务</v>
      </c>
      <c r="H82" s="5" t="str">
        <v>已出签</v>
      </c>
      <c r="I82" s="5">
        <v>241.79</v>
      </c>
      <c r="J82" s="6"/>
      <c r="L82" s="34">
        <v>100</v>
      </c>
      <c r="M82" s="34">
        <v>0</v>
      </c>
      <c r="N82" s="5"/>
      <c r="P82" s="34">
        <v>0</v>
      </c>
      <c r="R82" s="2">
        <f>M82*1.06</f>
      </c>
      <c r="S82" s="2">
        <f>I82+L82+R82</f>
      </c>
      <c r="T82" s="2">
        <f>I82+(L82+R82)*1.06</f>
      </c>
      <c r="U82" s="2">
        <f>(R82+L82)*0.06</f>
      </c>
      <c r="V82" s="2">
        <f>T82-U82</f>
      </c>
      <c r="W82" s="1">
        <f>I82</f>
      </c>
      <c r="X82" s="2">
        <f>(R82+L82)*1.06</f>
      </c>
      <c r="Y82" s="2">
        <f>P82</f>
      </c>
      <c r="Z82" s="34">
        <v>20</v>
      </c>
      <c r="AA82" s="2">
        <f>(L82+R82)-Y82-Z82</f>
      </c>
      <c r="AB82" s="2">
        <f>AA82/2</f>
      </c>
      <c r="AC82" s="2">
        <f>AA82/2</f>
      </c>
    </row>
    <row r="83">
      <c r="A83" s="1">
        <v>81</v>
      </c>
      <c r="B83" s="55" t="str">
        <v>冯璐</v>
      </c>
      <c r="C83" s="35" t="str" xml:space="preserve">
        <v> TV1N1641328007785353216</v>
      </c>
      <c r="D83" s="5" t="str">
        <v>中国</v>
      </c>
      <c r="E83" s="5" t="str">
        <v>北京</v>
      </c>
      <c r="F83" s="5" t="str">
        <v>印尼-落地签</v>
      </c>
      <c r="G83" s="5" t="str">
        <v>商务</v>
      </c>
      <c r="H83" s="5" t="str">
        <v>已出签</v>
      </c>
      <c r="I83" s="5">
        <v>241.79</v>
      </c>
      <c r="J83" s="6"/>
      <c r="L83" s="34">
        <v>100</v>
      </c>
      <c r="M83" s="34">
        <v>0</v>
      </c>
      <c r="N83" s="5"/>
      <c r="P83" s="34">
        <v>0</v>
      </c>
      <c r="R83" s="2">
        <f>M83*1.06</f>
      </c>
      <c r="S83" s="2">
        <f>I83+L83+R83</f>
      </c>
      <c r="T83" s="2">
        <f>I83+(L83+R83)*1.06</f>
      </c>
      <c r="U83" s="2">
        <f>(R83+L83)*0.06</f>
      </c>
      <c r="V83" s="2">
        <f>T83-U83</f>
      </c>
      <c r="W83" s="1">
        <f>I83</f>
      </c>
      <c r="X83" s="2">
        <f>(R83+L83)*1.06</f>
      </c>
      <c r="Y83" s="2">
        <f>P83</f>
      </c>
      <c r="Z83" s="34">
        <v>20</v>
      </c>
      <c r="AA83" s="2">
        <f>(L83+R83)-Y83-Z83</f>
      </c>
      <c r="AB83" s="2">
        <f>AA83/2</f>
      </c>
      <c r="AC83" s="2">
        <f>AA83/2</f>
      </c>
    </row>
    <row r="84">
      <c r="A84" s="1">
        <v>82</v>
      </c>
      <c r="B84" s="55" t="str">
        <v>侯文杰</v>
      </c>
      <c r="C84" s="35" t="str">
        <v>TV1N1641276077373538304</v>
      </c>
      <c r="D84" s="5" t="str">
        <v>中国</v>
      </c>
      <c r="E84" s="5" t="str">
        <v>北京</v>
      </c>
      <c r="F84" s="5" t="str">
        <v>印尼-落地签</v>
      </c>
      <c r="G84" s="5" t="str">
        <v>商务</v>
      </c>
      <c r="H84" s="5" t="str">
        <v>已出签</v>
      </c>
      <c r="I84" s="5">
        <v>241.79</v>
      </c>
      <c r="J84" s="6"/>
      <c r="L84" s="34">
        <v>100</v>
      </c>
      <c r="M84" s="34">
        <v>0</v>
      </c>
      <c r="N84" s="5"/>
      <c r="P84" s="34">
        <v>0</v>
      </c>
      <c r="R84" s="2">
        <f>M84*1.06</f>
      </c>
      <c r="S84" s="2">
        <f>I84+L84+R84</f>
      </c>
      <c r="T84" s="2">
        <f>I84+(L84+R84)*1.06</f>
      </c>
      <c r="U84" s="2">
        <f>(R84+L84)*0.06</f>
      </c>
      <c r="V84" s="2">
        <f>T84-U84</f>
      </c>
      <c r="W84" s="1">
        <f>I84</f>
      </c>
      <c r="X84" s="2">
        <f>(R84+L84)*1.06</f>
      </c>
      <c r="Y84" s="2">
        <f>P84</f>
      </c>
      <c r="Z84" s="34">
        <v>20</v>
      </c>
      <c r="AA84" s="2">
        <f>(L84+R84)-Y84-Z84</f>
      </c>
      <c r="AB84" s="2">
        <f>AA84/2</f>
      </c>
      <c r="AC84" s="2">
        <f>AA84/2</f>
      </c>
    </row>
    <row r="85">
      <c r="A85" s="1">
        <v>83</v>
      </c>
      <c r="B85" s="55" t="str">
        <v>余思妍</v>
      </c>
      <c r="C85" s="35" t="str">
        <v>TV1N1639138841513091072</v>
      </c>
      <c r="D85" s="5" t="str">
        <v>中国</v>
      </c>
      <c r="E85" s="5" t="str">
        <v>北京</v>
      </c>
      <c r="F85" s="5" t="str">
        <v>印尼-落地签</v>
      </c>
      <c r="G85" s="5" t="str">
        <v>商务</v>
      </c>
      <c r="H85" s="5" t="str">
        <v>已出签</v>
      </c>
      <c r="I85" s="5">
        <v>242.21</v>
      </c>
      <c r="J85" s="6"/>
      <c r="L85" s="34">
        <v>100</v>
      </c>
      <c r="M85" s="34">
        <v>0</v>
      </c>
      <c r="N85" s="5"/>
      <c r="P85" s="34">
        <v>0</v>
      </c>
      <c r="R85" s="2">
        <f>M85*1.06</f>
      </c>
      <c r="S85" s="2">
        <f>I85+L85+R85</f>
      </c>
      <c r="T85" s="2">
        <f>I85+(L85+R85)*1.06</f>
      </c>
      <c r="U85" s="2">
        <f>(R85+L85)*0.06</f>
      </c>
      <c r="V85" s="2">
        <f>T85-U85</f>
      </c>
      <c r="W85" s="1">
        <f>I85</f>
      </c>
      <c r="X85" s="2">
        <f>(R85+L85)*1.06</f>
      </c>
      <c r="Y85" s="2">
        <f>P85</f>
      </c>
      <c r="Z85" s="34">
        <v>20</v>
      </c>
      <c r="AA85" s="2">
        <f>(L85+R85)-Y85-Z85</f>
      </c>
      <c r="AB85" s="2">
        <f>AA85/2</f>
      </c>
      <c r="AC85" s="2">
        <f>AA85/2</f>
      </c>
    </row>
    <row r="86">
      <c r="A86" s="1">
        <v>84</v>
      </c>
      <c r="B86" s="55" t="str">
        <v>王晓晖</v>
      </c>
      <c r="C86" s="35" t="str">
        <v>TV1N1640929681722146816</v>
      </c>
      <c r="D86" s="5" t="str">
        <v>中国</v>
      </c>
      <c r="E86" s="5" t="str">
        <v>北京</v>
      </c>
      <c r="F86" s="5" t="str">
        <v>印尼-落地签</v>
      </c>
      <c r="G86" s="5" t="str">
        <v>商务</v>
      </c>
      <c r="H86" s="5" t="str">
        <v>已出签</v>
      </c>
      <c r="I86" s="5">
        <v>242.21</v>
      </c>
      <c r="J86" s="6"/>
      <c r="L86" s="34">
        <v>100</v>
      </c>
      <c r="M86" s="34">
        <v>0</v>
      </c>
      <c r="N86" s="5"/>
      <c r="P86" s="34">
        <v>0</v>
      </c>
      <c r="R86" s="2">
        <f>M86*1.06</f>
      </c>
      <c r="S86" s="2">
        <f>I86+L86+R86</f>
      </c>
      <c r="T86" s="2">
        <f>I86+(L86+R86)*1.06</f>
      </c>
      <c r="U86" s="2">
        <f>(R86+L86)*0.06</f>
      </c>
      <c r="V86" s="2">
        <f>T86-U86</f>
      </c>
      <c r="W86" s="1">
        <f>I86</f>
      </c>
      <c r="X86" s="2">
        <f>(R86+L86)*1.06</f>
      </c>
      <c r="Y86" s="2">
        <f>P86</f>
      </c>
      <c r="Z86" s="34">
        <v>20</v>
      </c>
      <c r="AA86" s="2">
        <f>(L86+R86)-Y86-Z86</f>
      </c>
      <c r="AB86" s="2">
        <f>AA86/2</f>
      </c>
      <c r="AC86" s="2">
        <f>AA86/2</f>
      </c>
    </row>
    <row r="87">
      <c r="A87" s="1">
        <v>85</v>
      </c>
      <c r="B87" s="55" t="str">
        <v>刘璇忆</v>
      </c>
      <c r="C87" s="35" t="str" xml:space="preserve">
        <v> TV1N1639116202362937344</v>
      </c>
      <c r="D87" s="5" t="str">
        <v>中国</v>
      </c>
      <c r="E87" s="5" t="str">
        <v>北京</v>
      </c>
      <c r="F87" s="5" t="str">
        <v>印尼-落地签</v>
      </c>
      <c r="G87" s="5" t="str">
        <v>商务</v>
      </c>
      <c r="H87" s="5" t="str">
        <v>已出签</v>
      </c>
      <c r="I87" s="5">
        <v>242.21</v>
      </c>
      <c r="J87" s="6"/>
      <c r="L87" s="34">
        <v>100</v>
      </c>
      <c r="M87" s="34">
        <v>0</v>
      </c>
      <c r="N87" s="5"/>
      <c r="P87" s="34">
        <v>0</v>
      </c>
      <c r="R87" s="2">
        <f>M87*1.06</f>
      </c>
      <c r="S87" s="2">
        <f>I87+L87+R87</f>
      </c>
      <c r="T87" s="2">
        <f>I87+(L87+R87)*1.06</f>
      </c>
      <c r="U87" s="2">
        <f>(R87+L87)*0.06</f>
      </c>
      <c r="V87" s="2">
        <f>T87-U87</f>
      </c>
      <c r="W87" s="1">
        <f>I87</f>
      </c>
      <c r="X87" s="2">
        <f>(R87+L87)*1.06</f>
      </c>
      <c r="Y87" s="2">
        <f>P87</f>
      </c>
      <c r="Z87" s="34">
        <v>20</v>
      </c>
      <c r="AA87" s="2">
        <f>(L87+R87)-Y87-Z87</f>
      </c>
      <c r="AB87" s="2">
        <f>AA87/2</f>
      </c>
      <c r="AC87" s="2">
        <f>AA87/2</f>
      </c>
    </row>
    <row r="88">
      <c r="A88" s="1">
        <v>86</v>
      </c>
      <c r="B88" s="35" t="str">
        <v>袁璐</v>
      </c>
      <c r="C88" s="35" t="str">
        <v>TV1N1638372309216395264</v>
      </c>
      <c r="D88" s="5" t="str">
        <v>中国</v>
      </c>
      <c r="E88" s="5" t="str">
        <v>北京</v>
      </c>
      <c r="F88" s="5" t="str">
        <v>英国</v>
      </c>
      <c r="G88" s="5" t="str">
        <v>商务</v>
      </c>
      <c r="H88" s="5" t="str">
        <v>已出签</v>
      </c>
      <c r="I88" s="34">
        <v>877</v>
      </c>
      <c r="J88" s="6"/>
      <c r="L88" s="34">
        <v>400</v>
      </c>
      <c r="M88" s="34">
        <v>8473</v>
      </c>
      <c r="N88" s="5" t="str">
        <v>北京24小时加急+邮寄</v>
      </c>
      <c r="P88" s="34">
        <v>8473</v>
      </c>
      <c r="R88" s="34">
        <f>M88*1.06</f>
      </c>
      <c r="S88" s="34">
        <f>I88+L88+R88</f>
      </c>
      <c r="T88" s="34">
        <f>I88+(L88+R88)*1.06</f>
      </c>
      <c r="U88" s="34">
        <f>(L88+R88)*0.06</f>
      </c>
      <c r="V88" s="34">
        <f>T88-U88</f>
      </c>
      <c r="W88" s="34">
        <f>I88</f>
      </c>
      <c r="X88" s="34">
        <f>(L88+R88)*1.06</f>
      </c>
      <c r="Y88" s="34">
        <f>P88</f>
      </c>
      <c r="Z88" s="34">
        <v>60</v>
      </c>
      <c r="AA88" s="34">
        <f>(L88+R88)-Y88-Z88</f>
      </c>
      <c r="AB88" s="34">
        <f>AA88/2</f>
      </c>
      <c r="AC88" s="34">
        <f>AA88/2</f>
      </c>
    </row>
    <row r="89">
      <c r="A89" s="1">
        <v>87</v>
      </c>
      <c r="B89" t="str">
        <v>林曦彤</v>
      </c>
      <c r="C89" s="35" t="str">
        <v>TV1N1631498122526670848</v>
      </c>
      <c r="D89" s="5" t="str">
        <v>中国</v>
      </c>
      <c r="E89" s="5" t="str">
        <v>广州</v>
      </c>
      <c r="F89" s="5" t="str">
        <v>西班牙</v>
      </c>
      <c r="G89" s="5" t="str">
        <v>商务</v>
      </c>
      <c r="H89" s="5" t="str">
        <v>已出签</v>
      </c>
      <c r="I89" s="34">
        <v>589</v>
      </c>
      <c r="J89" s="6"/>
      <c r="L89" s="34">
        <v>400</v>
      </c>
      <c r="M89" s="34">
        <v>188</v>
      </c>
      <c r="N89" s="5" t="str">
        <v>快递18+服务中心费用170</v>
      </c>
      <c r="P89" s="34">
        <v>188</v>
      </c>
      <c r="R89" s="34">
        <f>M89*1.06</f>
      </c>
      <c r="S89" s="34">
        <f>I89+L89+R89</f>
      </c>
      <c r="T89" s="34">
        <f>I89+(L89+R89)*1.06</f>
      </c>
      <c r="U89" s="34">
        <f>(L89+R89)*0.06</f>
      </c>
      <c r="V89" s="34">
        <f>T89-U89</f>
      </c>
      <c r="W89" s="34">
        <f>I89</f>
      </c>
      <c r="X89" s="34">
        <f>(L89+R89)*1.06</f>
      </c>
      <c r="Y89" s="34">
        <f>P89</f>
      </c>
      <c r="Z89" s="34">
        <v>60</v>
      </c>
      <c r="AA89" s="34">
        <f>(L89+R89)-Y89-Z89</f>
      </c>
      <c r="AB89" s="34">
        <f>AA89/2</f>
      </c>
      <c r="AC89" s="34">
        <f>AA89/2</f>
      </c>
    </row>
    <row r="90">
      <c r="A90" s="1">
        <v>88</v>
      </c>
      <c r="B90" s="35" t="str">
        <v>张彩</v>
      </c>
      <c r="C90" s="6" t="str">
        <v>TV1N1610629519383117824</v>
      </c>
      <c r="D90" s="5" t="str">
        <v>中国</v>
      </c>
      <c r="E90" s="5" t="str">
        <v>北京</v>
      </c>
      <c r="F90" s="5" t="str">
        <v>美国-EVUS</v>
      </c>
      <c r="G90" s="5" t="str">
        <v>商务</v>
      </c>
      <c r="H90" s="5" t="str">
        <v>已出签</v>
      </c>
      <c r="I90" s="34">
        <v>0</v>
      </c>
      <c r="J90" s="6"/>
      <c r="L90" s="34">
        <v>100</v>
      </c>
      <c r="M90" s="34">
        <v>15</v>
      </c>
      <c r="N90" s="5" t="str">
        <v>快递费</v>
      </c>
      <c r="P90" s="34">
        <v>15</v>
      </c>
      <c r="R90" s="34">
        <f>M90*1.06</f>
      </c>
      <c r="S90" s="34">
        <f>I90+L90+R90</f>
      </c>
      <c r="T90" s="34">
        <f>I90+(L90+R90)*1.06</f>
      </c>
      <c r="U90" s="34">
        <f>(L90+R90)*0.06</f>
      </c>
      <c r="V90" s="34">
        <f>T90-U90</f>
      </c>
      <c r="W90" s="34">
        <f>I90</f>
      </c>
      <c r="X90" s="34">
        <f>(L90+R90)*1.06</f>
      </c>
      <c r="Y90" s="34">
        <f>P90</f>
      </c>
      <c r="Z90" s="34">
        <v>20</v>
      </c>
      <c r="AA90" s="34">
        <f>(L90+R90)-Y90-Z90</f>
      </c>
      <c r="AB90" s="34">
        <f>AA90/2</f>
      </c>
      <c r="AC90" s="34">
        <f>AA90/2</f>
      </c>
    </row>
    <row r="91">
      <c r="A91" s="1">
        <v>89</v>
      </c>
      <c r="B91" s="35" t="str">
        <v>张娜娜</v>
      </c>
      <c r="C91" s="83" t="str">
        <v>TV1N1615230718078304256</v>
      </c>
      <c r="D91" s="5" t="str">
        <v>中国</v>
      </c>
      <c r="E91" s="5" t="str">
        <v>北京</v>
      </c>
      <c r="F91" s="5" t="str">
        <v>美国-EVUS</v>
      </c>
      <c r="G91" s="5" t="str">
        <v>商务</v>
      </c>
      <c r="H91" s="5" t="str">
        <v>已出签</v>
      </c>
      <c r="I91" s="34">
        <v>0</v>
      </c>
      <c r="J91" s="6"/>
      <c r="L91" s="34">
        <v>100</v>
      </c>
      <c r="M91" s="34">
        <v>15</v>
      </c>
      <c r="N91" s="5" t="str">
        <v>快递费</v>
      </c>
      <c r="P91" s="34">
        <v>15</v>
      </c>
      <c r="R91" s="34">
        <f>M91*1.06</f>
      </c>
      <c r="S91" s="34">
        <f>I91+L91+R91</f>
      </c>
      <c r="T91" s="34">
        <f>I91+(L91+R91)*1.06</f>
      </c>
      <c r="U91" s="34">
        <f>(L91+R91)*0.06</f>
      </c>
      <c r="V91" s="34">
        <f>T91-U91</f>
      </c>
      <c r="W91" s="34">
        <f>I91</f>
      </c>
      <c r="X91" s="34">
        <f>(L91+R91)*1.06</f>
      </c>
      <c r="Y91" s="34">
        <f>P91</f>
      </c>
      <c r="Z91" s="34">
        <v>20</v>
      </c>
      <c r="AA91" s="34">
        <f>(L91+R91)-Y91-Z91</f>
      </c>
      <c r="AB91" s="34">
        <f>AA91/2</f>
      </c>
      <c r="AC91" s="34">
        <f>AA91/2</f>
      </c>
    </row>
    <row r="92">
      <c r="A92" s="1">
        <v>90</v>
      </c>
      <c r="B92" s="35" t="str">
        <v>王昊</v>
      </c>
      <c r="C92" s="6" t="str">
        <v>TV1N1587643774421291008</v>
      </c>
      <c r="D92" s="5" t="str">
        <v>中国</v>
      </c>
      <c r="E92" s="5" t="str">
        <v>北京</v>
      </c>
      <c r="F92" s="5" t="str">
        <v>美国-EVUS</v>
      </c>
      <c r="G92" s="5" t="str">
        <v>商务</v>
      </c>
      <c r="H92" s="5" t="str">
        <v>已出签</v>
      </c>
      <c r="I92" s="34">
        <v>0</v>
      </c>
      <c r="J92" s="6"/>
      <c r="L92" s="34">
        <v>100</v>
      </c>
      <c r="M92" s="34">
        <v>18</v>
      </c>
      <c r="N92" s="5" t="str">
        <v>快递费</v>
      </c>
      <c r="P92" s="34">
        <v>18</v>
      </c>
      <c r="R92" s="34">
        <f>M92*1.06</f>
      </c>
      <c r="S92" s="34">
        <f>I92+L92+R92</f>
      </c>
      <c r="T92" s="34">
        <f>I92+(L92+R92)*1.06</f>
      </c>
      <c r="U92" s="34">
        <f>(L92+R92)*0.06</f>
      </c>
      <c r="V92" s="34">
        <f>T92-U92</f>
      </c>
      <c r="W92" s="34">
        <f>I92</f>
      </c>
      <c r="X92" s="34">
        <f>(L92+R92)*1.06</f>
      </c>
      <c r="Y92" s="34">
        <f>P92</f>
      </c>
      <c r="Z92" s="34">
        <v>20</v>
      </c>
      <c r="AA92" s="34">
        <f>(L92+R92)-Y92-Z92</f>
      </c>
      <c r="AB92" s="34">
        <f>AA92/2</f>
      </c>
      <c r="AC92" s="34">
        <f>AA92/2</f>
      </c>
    </row>
    <row r="93">
      <c r="A93" s="1">
        <v>91</v>
      </c>
      <c r="B93" s="35" t="str">
        <v>吴雨果</v>
      </c>
      <c r="C93" s="83" t="str">
        <v>TV1N1619654416822714368</v>
      </c>
      <c r="D93" s="5" t="str">
        <v>中国</v>
      </c>
      <c r="E93" s="5" t="str">
        <v>北京</v>
      </c>
      <c r="F93" s="5" t="str">
        <v>美国-EVUS</v>
      </c>
      <c r="G93" s="5" t="str">
        <v>商务</v>
      </c>
      <c r="H93" s="5" t="str">
        <v>已出签</v>
      </c>
      <c r="I93" s="34">
        <v>0</v>
      </c>
      <c r="J93" s="6"/>
      <c r="L93" s="34">
        <v>100</v>
      </c>
      <c r="M93" s="34">
        <v>15</v>
      </c>
      <c r="N93" s="5" t="str">
        <v>快递费</v>
      </c>
      <c r="P93" s="34">
        <v>15</v>
      </c>
      <c r="R93" s="34">
        <f>M93*1.06</f>
      </c>
      <c r="S93" s="34">
        <f>I93+L93+R93</f>
      </c>
      <c r="T93" s="34">
        <f>I93+(L93+R93)*1.06</f>
      </c>
      <c r="U93" s="34">
        <f>(L93+R93)*0.06</f>
      </c>
      <c r="V93" s="34">
        <f>T93-U93</f>
      </c>
      <c r="W93" s="34">
        <f>I93</f>
      </c>
      <c r="X93" s="34">
        <f>(L93+R93)*1.06</f>
      </c>
      <c r="Y93" s="34">
        <f>P93</f>
      </c>
      <c r="Z93" s="34">
        <v>20</v>
      </c>
      <c r="AA93" s="34">
        <f>(L93+R93)-Y93-Z93</f>
      </c>
      <c r="AB93" s="34">
        <f>AA93/2</f>
      </c>
      <c r="AC93" s="34">
        <f>AA93/2</f>
      </c>
    </row>
    <row r="94">
      <c r="A94" s="1">
        <v>92</v>
      </c>
      <c r="B94" s="35" t="str">
        <v>严秉昊</v>
      </c>
      <c r="C94" s="6" t="str">
        <v>TV1N1613831198605754368</v>
      </c>
      <c r="D94" s="5" t="str">
        <v>中国</v>
      </c>
      <c r="E94" s="5" t="str">
        <v>北京</v>
      </c>
      <c r="F94" s="5" t="str">
        <v>美国-EVUS</v>
      </c>
      <c r="G94" s="5" t="str">
        <v>商务</v>
      </c>
      <c r="H94" s="5" t="str">
        <v>已出签</v>
      </c>
      <c r="I94" s="34">
        <v>0</v>
      </c>
      <c r="J94" s="6"/>
      <c r="L94" s="34">
        <v>100</v>
      </c>
      <c r="M94" s="34">
        <v>15</v>
      </c>
      <c r="N94" s="5" t="str">
        <v>快递费</v>
      </c>
      <c r="P94" s="34">
        <v>15</v>
      </c>
      <c r="R94" s="34">
        <f>M94*1.06</f>
      </c>
      <c r="S94" s="34">
        <f>I94+L94+R94</f>
      </c>
      <c r="T94" s="34">
        <f>I94+(L94+R94)*1.06</f>
      </c>
      <c r="U94" s="34">
        <f>(L94+R94)*0.06</f>
      </c>
      <c r="V94" s="34">
        <f>T94-U94</f>
      </c>
      <c r="W94" s="34">
        <f>I94</f>
      </c>
      <c r="X94" s="34">
        <f>(L94+R94)*1.06</f>
      </c>
      <c r="Y94" s="34">
        <f>P94</f>
      </c>
      <c r="Z94" s="34">
        <v>20</v>
      </c>
      <c r="AA94" s="34">
        <f>(L94+R94)-Y94-Z94</f>
      </c>
      <c r="AB94" s="34">
        <f>AA94/2</f>
      </c>
      <c r="AC94" s="34">
        <f>AA94/2</f>
      </c>
    </row>
    <row r="95">
      <c r="A95" s="1">
        <v>93</v>
      </c>
      <c r="B95" s="35" t="str">
        <v>陈旭东</v>
      </c>
      <c r="C95" s="6" t="str">
        <v>TV1N1625011345585618944</v>
      </c>
      <c r="D95" s="5" t="str">
        <v>中国</v>
      </c>
      <c r="E95" s="5" t="str">
        <v>北京</v>
      </c>
      <c r="F95" s="5" t="str">
        <v>美国-EVUS</v>
      </c>
      <c r="G95" s="5" t="str">
        <v>商务</v>
      </c>
      <c r="H95" s="5" t="str">
        <v>已出签</v>
      </c>
      <c r="I95" s="34">
        <v>0</v>
      </c>
      <c r="J95" s="6"/>
      <c r="L95" s="34">
        <v>100</v>
      </c>
      <c r="M95" s="34">
        <v>15</v>
      </c>
      <c r="N95" s="5" t="str">
        <v>快递费</v>
      </c>
      <c r="P95" s="34">
        <v>15</v>
      </c>
      <c r="R95" s="34">
        <f>M95*1.06</f>
      </c>
      <c r="S95" s="34">
        <f>I95+L95+R95</f>
      </c>
      <c r="T95" s="34">
        <f>I95+(L95+R95)*1.06</f>
      </c>
      <c r="U95" s="34">
        <f>(L95+R95)*0.06</f>
      </c>
      <c r="V95" s="34">
        <f>T95-U95</f>
      </c>
      <c r="W95" s="34">
        <f>I95</f>
      </c>
      <c r="X95" s="34">
        <f>(L95+R95)*1.06</f>
      </c>
      <c r="Y95" s="34">
        <f>P95</f>
      </c>
      <c r="Z95" s="34">
        <v>20</v>
      </c>
      <c r="AA95" s="34">
        <f>(L95+R95)-Y95-Z95</f>
      </c>
      <c r="AB95" s="34">
        <f>AA95/2</f>
      </c>
      <c r="AC95" s="34">
        <f>AA95/2</f>
      </c>
    </row>
    <row r="96">
      <c r="A96" s="1">
        <v>94</v>
      </c>
      <c r="B96" s="35" t="str">
        <v>梁浩森</v>
      </c>
      <c r="C96" s="6" t="str">
        <v>TV1N1627609411904323584</v>
      </c>
      <c r="D96" s="5" t="str">
        <v>中国</v>
      </c>
      <c r="E96" s="5" t="str">
        <v>北京</v>
      </c>
      <c r="F96" s="5" t="str">
        <v>美国-EVUS</v>
      </c>
      <c r="G96" s="5" t="str">
        <v>商务</v>
      </c>
      <c r="H96" s="5" t="str">
        <v>已出签</v>
      </c>
      <c r="I96" s="34">
        <v>0</v>
      </c>
      <c r="J96" s="6"/>
      <c r="L96" s="34">
        <v>100</v>
      </c>
      <c r="M96" s="34">
        <v>18</v>
      </c>
      <c r="N96" s="5" t="str">
        <v>快递费</v>
      </c>
      <c r="P96" s="34">
        <v>18</v>
      </c>
      <c r="R96" s="34">
        <f>M96*1.06</f>
      </c>
      <c r="S96" s="34">
        <f>I96+L96+R96</f>
      </c>
      <c r="T96" s="34">
        <f>I96+(L96+R96)*1.06</f>
      </c>
      <c r="U96" s="34">
        <f>(L96+R96)*0.06</f>
      </c>
      <c r="V96" s="34">
        <f>T96-U96</f>
      </c>
      <c r="W96" s="34">
        <f>I96</f>
      </c>
      <c r="X96" s="34">
        <f>(L96+R96)*1.06</f>
      </c>
      <c r="Y96" s="34">
        <f>P96</f>
      </c>
      <c r="Z96" s="34">
        <v>20</v>
      </c>
      <c r="AA96" s="34">
        <f>(L96+R96)-Y96-Z96</f>
      </c>
      <c r="AB96" s="34">
        <f>AA96/2</f>
      </c>
      <c r="AC96" s="34">
        <f>AA96/2</f>
      </c>
    </row>
    <row r="97">
      <c r="A97" s="1">
        <v>95</v>
      </c>
      <c r="B97" s="35" t="str">
        <v>杨晓璇</v>
      </c>
      <c r="C97" s="6" t="str">
        <v>TV1N1620711056179146752</v>
      </c>
      <c r="D97" s="5" t="str">
        <v>中国</v>
      </c>
      <c r="E97" s="5" t="str">
        <v>北京</v>
      </c>
      <c r="F97" s="5" t="str">
        <v>美国-EVUS</v>
      </c>
      <c r="G97" s="5" t="str">
        <v>商务</v>
      </c>
      <c r="H97" s="5" t="str">
        <v>已出签</v>
      </c>
      <c r="I97" s="34">
        <v>0</v>
      </c>
      <c r="J97" s="6"/>
      <c r="L97" s="34">
        <v>100</v>
      </c>
      <c r="M97" s="34">
        <v>15</v>
      </c>
      <c r="N97" s="5" t="str">
        <v>快递费</v>
      </c>
      <c r="P97" s="34">
        <v>15</v>
      </c>
      <c r="R97" s="34">
        <f>M97*1.06</f>
      </c>
      <c r="S97" s="34">
        <f>I97+L97+R97</f>
      </c>
      <c r="T97" s="34">
        <f>I97+(L97+R97)*1.06</f>
      </c>
      <c r="U97" s="34">
        <f>(L97+R97)*0.06</f>
      </c>
      <c r="V97" s="34">
        <f>T97-U97</f>
      </c>
      <c r="W97" s="34">
        <f>I97</f>
      </c>
      <c r="X97" s="34">
        <f>(L97+R97)*1.06</f>
      </c>
      <c r="Y97" s="34">
        <f>P97</f>
      </c>
      <c r="Z97" s="34">
        <v>20</v>
      </c>
      <c r="AA97" s="34">
        <f>(L97+R97)-Y97-Z97</f>
      </c>
      <c r="AB97" s="34">
        <f>AA97/2</f>
      </c>
      <c r="AC97" s="34">
        <f>AA97/2</f>
      </c>
    </row>
    <row r="98">
      <c r="A98" s="1">
        <v>96</v>
      </c>
      <c r="B98" s="35" t="str">
        <v>邵熠</v>
      </c>
      <c r="C98" s="6" t="str">
        <v>TV1N1615243039886585856</v>
      </c>
      <c r="D98" s="5" t="str">
        <v>中国</v>
      </c>
      <c r="E98" s="5" t="str">
        <v>北京</v>
      </c>
      <c r="F98" s="5" t="str">
        <v>美国-EVUS</v>
      </c>
      <c r="G98" s="5" t="str">
        <v>商务</v>
      </c>
      <c r="H98" s="5" t="str">
        <v>已出签</v>
      </c>
      <c r="I98" s="34">
        <v>0</v>
      </c>
      <c r="J98" s="6"/>
      <c r="L98" s="34">
        <v>100</v>
      </c>
      <c r="M98" s="34">
        <v>18</v>
      </c>
      <c r="N98" s="5" t="str">
        <v>快递费</v>
      </c>
      <c r="P98" s="34">
        <v>18</v>
      </c>
      <c r="R98" s="34">
        <f>M98*1.06</f>
      </c>
      <c r="S98" s="34">
        <f>I98+L98+R98</f>
      </c>
      <c r="T98" s="34">
        <f>I98+(L98+R98)*1.06</f>
      </c>
      <c r="U98" s="34">
        <f>(L98+R98)*0.06</f>
      </c>
      <c r="V98" s="34">
        <f>T98-U98</f>
      </c>
      <c r="W98" s="34">
        <f>I98</f>
      </c>
      <c r="X98" s="34">
        <f>(L98+R98)*1.06</f>
      </c>
      <c r="Y98" s="34">
        <f>P98</f>
      </c>
      <c r="Z98" s="34">
        <v>20</v>
      </c>
      <c r="AA98" s="34">
        <f>(L98+R98)-Y98-Z98</f>
      </c>
      <c r="AB98" s="34">
        <f>AA98/2</f>
      </c>
      <c r="AC98" s="34">
        <f>AA98/2</f>
      </c>
    </row>
    <row r="99">
      <c r="A99" s="1">
        <v>97</v>
      </c>
      <c r="B99" s="35" t="str">
        <v>韩雨琪</v>
      </c>
      <c r="C99" s="6" t="str">
        <v>TV1N1602917040443502592</v>
      </c>
      <c r="D99" s="5" t="str">
        <v>中国</v>
      </c>
      <c r="E99" s="5" t="str">
        <v>北京</v>
      </c>
      <c r="F99" s="5" t="str">
        <v>美国-EVUS</v>
      </c>
      <c r="G99" s="5" t="str">
        <v>商务</v>
      </c>
      <c r="H99" s="5" t="str">
        <v>已出签</v>
      </c>
      <c r="I99" s="34">
        <v>0</v>
      </c>
      <c r="J99" s="6"/>
      <c r="L99" s="34">
        <v>100</v>
      </c>
      <c r="M99" s="34">
        <v>18</v>
      </c>
      <c r="N99" s="5" t="str">
        <v>快递费</v>
      </c>
      <c r="P99" s="34">
        <v>18</v>
      </c>
      <c r="R99" s="34">
        <f>M99*1.06</f>
      </c>
      <c r="S99" s="34">
        <f>I99+L99+R99</f>
      </c>
      <c r="T99" s="34">
        <f>I99+(L99+R99)*1.06</f>
      </c>
      <c r="U99" s="34">
        <f>(L99+R99)*0.06</f>
      </c>
      <c r="V99" s="34">
        <f>T99-U99</f>
      </c>
      <c r="W99" s="34">
        <f>I99</f>
      </c>
      <c r="X99" s="34">
        <f>(L99+R99)*1.06</f>
      </c>
      <c r="Y99" s="34">
        <f>P99</f>
      </c>
      <c r="Z99" s="34">
        <v>20</v>
      </c>
      <c r="AA99" s="34">
        <f>(L99+R99)-Y99-Z99</f>
      </c>
      <c r="AB99" s="34">
        <f>AA99/2</f>
      </c>
      <c r="AC99" s="34">
        <f>AA99/2</f>
      </c>
    </row>
    <row r="100">
      <c r="A100" s="1">
        <v>98</v>
      </c>
      <c r="B100" s="35" t="str">
        <v>潘嘉晨</v>
      </c>
      <c r="C100" s="6" t="str">
        <v>TV1N1621426024721645568</v>
      </c>
      <c r="D100" s="5" t="str">
        <v>中国</v>
      </c>
      <c r="E100" s="5" t="str">
        <v>北京</v>
      </c>
      <c r="F100" s="5" t="str">
        <v>美国-EVUS</v>
      </c>
      <c r="G100" s="5" t="str">
        <v>商务</v>
      </c>
      <c r="H100" s="5" t="str">
        <v>已出签</v>
      </c>
      <c r="I100" s="34">
        <v>0</v>
      </c>
      <c r="J100" s="6"/>
      <c r="L100" s="34">
        <v>100</v>
      </c>
      <c r="M100" s="34">
        <v>18</v>
      </c>
      <c r="N100" s="5" t="str">
        <v>快递费</v>
      </c>
      <c r="P100" s="34">
        <v>18</v>
      </c>
      <c r="R100" s="34">
        <f>M100*1.06</f>
      </c>
      <c r="S100" s="34">
        <f>I100+L100+R100</f>
      </c>
      <c r="T100" s="34">
        <f>I100+(L100+R100)*1.06</f>
      </c>
      <c r="U100" s="34">
        <f>(L100+R100)*0.06</f>
      </c>
      <c r="V100" s="34">
        <f>T100-U100</f>
      </c>
      <c r="W100" s="34">
        <f>I100</f>
      </c>
      <c r="X100" s="34">
        <f>(L100+R100)*1.06</f>
      </c>
      <c r="Y100" s="34">
        <f>P100</f>
      </c>
      <c r="Z100" s="34">
        <v>20</v>
      </c>
      <c r="AA100" s="34">
        <f>(L100+R100)-Y100-Z100</f>
      </c>
      <c r="AB100" s="34">
        <f>AA100/2</f>
      </c>
      <c r="AC100" s="34">
        <f>AA100/2</f>
      </c>
    </row>
    <row r="101">
      <c r="A101" s="1">
        <v>99</v>
      </c>
      <c r="B101" s="35" t="str">
        <v>张骏琳</v>
      </c>
      <c r="C101" s="6" t="str">
        <v>TV1N1625463199063322624</v>
      </c>
      <c r="D101" s="5" t="str">
        <v>中国</v>
      </c>
      <c r="E101" s="5" t="str">
        <v>北京</v>
      </c>
      <c r="F101" s="5" t="str">
        <v>美国-EVUS</v>
      </c>
      <c r="G101" s="5" t="str">
        <v>商务</v>
      </c>
      <c r="H101" s="5" t="str">
        <v>已出签</v>
      </c>
      <c r="I101" s="34">
        <v>0</v>
      </c>
      <c r="J101" s="6"/>
      <c r="L101" s="34">
        <v>100</v>
      </c>
      <c r="M101" s="34">
        <v>15</v>
      </c>
      <c r="N101" s="5" t="str">
        <v>快递费</v>
      </c>
      <c r="P101" s="34">
        <v>15</v>
      </c>
      <c r="R101" s="34">
        <f>M101*1.06</f>
      </c>
      <c r="S101" s="34">
        <f>I101+L101+R101</f>
      </c>
      <c r="T101" s="34">
        <f>I101+(L101+R101)*1.06</f>
      </c>
      <c r="U101" s="34">
        <f>(L101+R101)*0.06</f>
      </c>
      <c r="V101" s="34">
        <f>T101-U101</f>
      </c>
      <c r="W101" s="34">
        <f>I101</f>
      </c>
      <c r="X101" s="34">
        <f>(L101+R101)*1.06</f>
      </c>
      <c r="Y101" s="34">
        <f>P101</f>
      </c>
      <c r="Z101" s="34">
        <v>20</v>
      </c>
      <c r="AA101" s="34">
        <f>(L101+R101)-Y101-Z101</f>
      </c>
      <c r="AB101" s="34">
        <f>AA101/2</f>
      </c>
      <c r="AC101" s="34">
        <f>AA101/2</f>
      </c>
    </row>
    <row r="102">
      <c r="A102" s="1">
        <v>100</v>
      </c>
      <c r="B102" s="55" t="str">
        <v>喻仲斌</v>
      </c>
      <c r="C102" s="6" t="str">
        <v>TV1N1614184624116310016</v>
      </c>
      <c r="D102" s="5" t="str">
        <v>中国</v>
      </c>
      <c r="E102" s="5" t="str">
        <v>北京</v>
      </c>
      <c r="F102" s="5" t="str">
        <v>美国-EVUS</v>
      </c>
      <c r="G102" s="5" t="str">
        <v>商务</v>
      </c>
      <c r="H102" s="5" t="str">
        <v>已出签</v>
      </c>
      <c r="I102" s="34">
        <v>0</v>
      </c>
      <c r="J102" s="6"/>
      <c r="L102" s="34">
        <v>0</v>
      </c>
      <c r="M102" s="34">
        <v>15</v>
      </c>
      <c r="N102" s="5" t="str">
        <v>快递费</v>
      </c>
      <c r="P102" s="34">
        <v>15</v>
      </c>
      <c r="R102" s="34">
        <f>M102*1.06</f>
      </c>
      <c r="S102" s="34">
        <f>I102+L102+R102</f>
      </c>
      <c r="T102" s="34">
        <f>I102+(L102+R102)*1.06</f>
      </c>
      <c r="U102" s="34">
        <f>(L102+R102)*0.06</f>
      </c>
      <c r="V102" s="34">
        <f>T102-U102</f>
      </c>
      <c r="W102" s="34">
        <f>I102</f>
      </c>
      <c r="X102" s="34">
        <f>(L102+R102)*1.06</f>
      </c>
      <c r="Y102" s="34">
        <f>P102</f>
      </c>
      <c r="Z102" s="34">
        <v>0</v>
      </c>
      <c r="AA102" s="34">
        <f>(L102+R102)-Y102-Z102</f>
      </c>
      <c r="AB102" s="34">
        <f>AA102/2</f>
      </c>
      <c r="AC102" s="34">
        <f>AA102/2</f>
      </c>
    </row>
    <row r="103">
      <c r="A103" s="1">
        <v>101</v>
      </c>
      <c r="B103" s="55" t="str">
        <v>王禹</v>
      </c>
      <c r="C103" s="83" t="str">
        <v>TV1N1638739479444193280</v>
      </c>
      <c r="D103" s="48" t="str">
        <v>中国</v>
      </c>
      <c r="E103" s="48" t="str">
        <v>上海</v>
      </c>
      <c r="F103" s="48" t="str">
        <v>西班牙加急预约</v>
      </c>
      <c r="G103" s="5" t="str">
        <v>商务</v>
      </c>
      <c r="H103" s="5" t="str">
        <v>已出签</v>
      </c>
      <c r="I103" s="34">
        <v>0</v>
      </c>
      <c r="J103" s="6"/>
      <c r="L103" s="34">
        <v>0</v>
      </c>
      <c r="M103" s="34">
        <v>380</v>
      </c>
      <c r="N103" s="5" t="str">
        <v>代缴费</v>
      </c>
      <c r="P103" s="34">
        <v>300</v>
      </c>
      <c r="R103" s="34">
        <f>M103*1.06</f>
      </c>
      <c r="S103" s="34">
        <f>I103+L103+R103</f>
      </c>
      <c r="T103" s="34">
        <f>I103+(L103+R103)*1.06</f>
      </c>
      <c r="U103" s="34">
        <f>(L103+R103)*0.06</f>
      </c>
      <c r="V103" s="34">
        <f>T103-U103</f>
      </c>
      <c r="W103" s="34">
        <f>I103</f>
      </c>
      <c r="X103" s="34">
        <f>(L103+R103)*1.06</f>
      </c>
      <c r="Y103" s="34">
        <f>P103</f>
      </c>
      <c r="Z103" s="34">
        <v>0</v>
      </c>
      <c r="AA103" s="34">
        <f>(L103+R103)-Y103-Z103</f>
      </c>
      <c r="AB103" s="34">
        <f>AA103/2</f>
      </c>
      <c r="AC103" s="34">
        <f>AA103/2</f>
      </c>
    </row>
    <row r="104">
      <c r="A104" s="1">
        <v>102</v>
      </c>
      <c r="B104" s="55" t="str">
        <v>王秉慧</v>
      </c>
      <c r="C104" s="83" t="str">
        <v>TV1N1635474679477850112</v>
      </c>
      <c r="D104" s="48" t="str">
        <v>中国</v>
      </c>
      <c r="E104" s="48" t="str">
        <v>上海</v>
      </c>
      <c r="F104" s="48" t="str">
        <v>西班牙加急预约</v>
      </c>
      <c r="G104" s="5" t="str">
        <v>商务</v>
      </c>
      <c r="H104" s="5" t="str">
        <v>已出签</v>
      </c>
      <c r="I104" s="34">
        <v>0</v>
      </c>
      <c r="J104" s="6"/>
      <c r="L104" s="34">
        <v>0</v>
      </c>
      <c r="M104" s="34">
        <v>380</v>
      </c>
      <c r="N104" s="5" t="str">
        <v>代缴费</v>
      </c>
      <c r="P104" s="34">
        <v>300</v>
      </c>
      <c r="R104" s="34">
        <f>M104*1.06</f>
      </c>
      <c r="S104" s="34">
        <f>I104+L104+R104</f>
      </c>
      <c r="T104" s="34">
        <f>I104+(L104+R104)*1.06</f>
      </c>
      <c r="U104" s="34">
        <f>(L104+R104)*0.06</f>
      </c>
      <c r="V104" s="34">
        <f>T104-U104</f>
      </c>
      <c r="W104" s="34">
        <f>I104</f>
      </c>
      <c r="X104" s="34">
        <f>(L104+R104)*1.06</f>
      </c>
      <c r="Y104" s="34">
        <f>P104</f>
      </c>
      <c r="Z104" s="34">
        <v>0</v>
      </c>
      <c r="AA104" s="34">
        <f>(L104+R104)-Y104-Z104</f>
      </c>
      <c r="AB104" s="34">
        <f>AA104/2</f>
      </c>
      <c r="AC104" s="34">
        <f>AA104/2</f>
      </c>
    </row>
    <row r="105">
      <c r="A105" s="1">
        <v>103</v>
      </c>
      <c r="B105" s="55" t="str">
        <v>Fiona Jane Geddes</v>
      </c>
      <c r="C105" s="35" t="str">
        <v>TV1N1642755733918416896</v>
      </c>
      <c r="D105" s="5" t="str">
        <v>中国</v>
      </c>
      <c r="E105" s="5" t="str">
        <v>北京</v>
      </c>
      <c r="F105" s="5" t="str">
        <v>印尼-落地签</v>
      </c>
      <c r="G105" s="5" t="str">
        <v>商务</v>
      </c>
      <c r="H105" s="5" t="str">
        <v>已出签</v>
      </c>
      <c r="I105" s="5">
        <v>242.21</v>
      </c>
      <c r="J105" s="6"/>
      <c r="L105" s="34">
        <v>100</v>
      </c>
      <c r="M105" s="34">
        <v>0</v>
      </c>
      <c r="N105" s="5"/>
      <c r="P105" s="34">
        <v>0</v>
      </c>
      <c r="R105" s="2">
        <f>M105*1.06</f>
      </c>
      <c r="S105" s="2">
        <f>I105+L105+R105</f>
      </c>
      <c r="T105" s="2">
        <f>I105+(L105+R105)*1.06</f>
      </c>
      <c r="U105" s="2">
        <f>(R105+L105)*0.06</f>
      </c>
      <c r="V105" s="2">
        <f>T105-U105</f>
      </c>
      <c r="W105" s="1">
        <f>I105</f>
      </c>
      <c r="X105" s="2">
        <f>(R105+L105)*1.06</f>
      </c>
      <c r="Y105" s="2">
        <f>P105</f>
      </c>
      <c r="Z105" s="34">
        <v>20</v>
      </c>
      <c r="AA105" s="2">
        <f>(L105+R105)-Y105-Z105</f>
      </c>
      <c r="AB105" s="2">
        <f>AA105/2</f>
      </c>
      <c r="AC105" s="2">
        <f>AA105/2</f>
      </c>
    </row>
    <row r="106">
      <c r="A106" s="1">
        <v>104</v>
      </c>
      <c r="B106" s="55" t="str">
        <v>周剑乔</v>
      </c>
      <c r="C106" s="35" t="str">
        <v>TV1N1641343207368310784</v>
      </c>
      <c r="D106" s="5" t="str">
        <v>中国</v>
      </c>
      <c r="E106" s="5" t="str">
        <v>北京</v>
      </c>
      <c r="F106" s="5" t="str">
        <v>印尼-落地签</v>
      </c>
      <c r="G106" s="5" t="str">
        <v>商务</v>
      </c>
      <c r="H106" s="5" t="str">
        <v>已出签</v>
      </c>
      <c r="I106" s="5">
        <v>244.11</v>
      </c>
      <c r="J106" s="6"/>
      <c r="L106" s="34">
        <v>100</v>
      </c>
      <c r="M106" s="34">
        <v>0</v>
      </c>
      <c r="N106" s="5"/>
      <c r="P106" s="34">
        <v>0</v>
      </c>
      <c r="R106" s="2">
        <f>M106*1.06</f>
      </c>
      <c r="S106" s="2">
        <f>I106+L106+R106</f>
      </c>
      <c r="T106" s="2">
        <f>I106+(L106+R106)*1.06</f>
      </c>
      <c r="U106" s="2">
        <f>(R106+L106)*0.06</f>
      </c>
      <c r="V106" s="2">
        <f>T106-U106</f>
      </c>
      <c r="W106" s="1">
        <f>I106</f>
      </c>
      <c r="X106" s="2">
        <f>(R106+L106)*1.06</f>
      </c>
      <c r="Y106" s="2">
        <f>P106</f>
      </c>
      <c r="Z106" s="34">
        <v>20</v>
      </c>
      <c r="AA106" s="2">
        <f>(L106+R106)-Y106-Z106</f>
      </c>
      <c r="AB106" s="2">
        <f>AA106/2</f>
      </c>
      <c r="AC106" s="2">
        <f>AA106/2</f>
      </c>
    </row>
    <row r="107">
      <c r="A107" s="1">
        <v>105</v>
      </c>
      <c r="B107" s="55" t="str">
        <v>林芷毓</v>
      </c>
      <c r="C107" s="35" t="str">
        <v>TV1N1642717159969873920</v>
      </c>
      <c r="D107" s="5" t="str">
        <v>中国</v>
      </c>
      <c r="E107" s="5" t="str">
        <v>北京</v>
      </c>
      <c r="F107" s="5" t="str">
        <v>印尼-落地签</v>
      </c>
      <c r="G107" s="5" t="str">
        <v>商务</v>
      </c>
      <c r="H107" s="5" t="str">
        <v>已出签</v>
      </c>
      <c r="I107" s="5">
        <v>244.11</v>
      </c>
      <c r="J107" s="6"/>
      <c r="L107" s="34">
        <v>100</v>
      </c>
      <c r="M107" s="34">
        <v>0</v>
      </c>
      <c r="N107" s="5"/>
      <c r="P107" s="34">
        <v>0</v>
      </c>
      <c r="R107" s="2">
        <f>M107*1.06</f>
      </c>
      <c r="S107" s="2">
        <f>I107+L107+R107</f>
      </c>
      <c r="T107" s="2">
        <f>I107+(L107+R107)*1.06</f>
      </c>
      <c r="U107" s="2">
        <f>(R107+L107)*0.06</f>
      </c>
      <c r="V107" s="2">
        <f>T107-U107</f>
      </c>
      <c r="W107" s="1">
        <f>I107</f>
      </c>
      <c r="X107" s="2">
        <f>(R107+L107)*1.06</f>
      </c>
      <c r="Y107" s="2">
        <f>P107</f>
      </c>
      <c r="Z107" s="34">
        <v>20</v>
      </c>
      <c r="AA107" s="2">
        <f>(L107+R107)-Y107-Z107</f>
      </c>
      <c r="AB107" s="2">
        <f>AA107/2</f>
      </c>
      <c r="AC107" s="2">
        <f>AA107/2</f>
      </c>
    </row>
    <row r="108">
      <c r="A108" s="1">
        <v>106</v>
      </c>
      <c r="B108" s="55" t="str">
        <v>陈凯</v>
      </c>
      <c r="C108" s="35" t="str">
        <v>TV1N1639248763147984896</v>
      </c>
      <c r="D108" s="5" t="str">
        <v>中国</v>
      </c>
      <c r="E108" s="5" t="str">
        <v>北京</v>
      </c>
      <c r="F108" s="5" t="str">
        <v>印尼-落地签</v>
      </c>
      <c r="G108" s="5" t="str">
        <v>商务</v>
      </c>
      <c r="H108" s="5" t="str">
        <v>已出签</v>
      </c>
      <c r="I108" s="5">
        <v>244.11</v>
      </c>
      <c r="J108" s="6"/>
      <c r="L108" s="34">
        <v>100</v>
      </c>
      <c r="M108" s="34">
        <v>0</v>
      </c>
      <c r="N108" s="5"/>
      <c r="P108" s="34">
        <v>0</v>
      </c>
      <c r="R108" s="2">
        <f>M108*1.06</f>
      </c>
      <c r="S108" s="2">
        <f>I108+L108+R108</f>
      </c>
      <c r="T108" s="2">
        <f>I108+(L108+R108)*1.06</f>
      </c>
      <c r="U108" s="2">
        <f>(R108+L108)*0.06</f>
      </c>
      <c r="V108" s="2">
        <f>T108-U108</f>
      </c>
      <c r="W108" s="1">
        <f>I108</f>
      </c>
      <c r="X108" s="2">
        <f>(R108+L108)*1.06</f>
      </c>
      <c r="Y108" s="2">
        <f>P108</f>
      </c>
      <c r="Z108" s="34">
        <v>20</v>
      </c>
      <c r="AA108" s="2">
        <f>(L108+R108)-Y108-Z108</f>
      </c>
      <c r="AB108" s="2">
        <f>AA108/2</f>
      </c>
      <c r="AC108" s="2">
        <f>AA108/2</f>
      </c>
    </row>
    <row r="109">
      <c r="A109" s="1">
        <v>107</v>
      </c>
      <c r="B109" s="55" t="str">
        <v>牛元农</v>
      </c>
      <c r="C109" s="35" t="str">
        <v>TV1N1640925105405202432</v>
      </c>
      <c r="D109" s="5" t="str">
        <v>中国</v>
      </c>
      <c r="E109" s="5" t="str">
        <v>北京</v>
      </c>
      <c r="F109" s="5" t="str">
        <v>印尼-落地签</v>
      </c>
      <c r="G109" s="5" t="str">
        <v>商务</v>
      </c>
      <c r="H109" s="5" t="str">
        <v>已出签</v>
      </c>
      <c r="I109" s="5">
        <v>244.11</v>
      </c>
      <c r="J109" s="6"/>
      <c r="L109" s="34">
        <v>100</v>
      </c>
      <c r="M109" s="34">
        <v>0</v>
      </c>
      <c r="N109" s="5"/>
      <c r="P109" s="34">
        <v>0</v>
      </c>
      <c r="R109" s="2">
        <f>M109*1.06</f>
      </c>
      <c r="S109" s="2">
        <f>I109+L109+R109</f>
      </c>
      <c r="T109" s="2">
        <f>I109+(L109+R109)*1.06</f>
      </c>
      <c r="U109" s="2">
        <f>(R109+L109)*0.06</f>
      </c>
      <c r="V109" s="2">
        <f>T109-U109</f>
      </c>
      <c r="W109" s="1">
        <f>I109</f>
      </c>
      <c r="X109" s="2">
        <f>(R109+L109)*1.06</f>
      </c>
      <c r="Y109" s="2">
        <f>P109</f>
      </c>
      <c r="Z109" s="34">
        <v>20</v>
      </c>
      <c r="AA109" s="2">
        <f>(L109+R109)-Y109-Z109</f>
      </c>
      <c r="AB109" s="2">
        <f>AA109/2</f>
      </c>
      <c r="AC109" s="2">
        <f>AA109/2</f>
      </c>
    </row>
    <row r="110">
      <c r="A110" s="1">
        <v>108</v>
      </c>
      <c r="B110" s="55" t="str">
        <v>崔益飞</v>
      </c>
      <c r="C110" s="35" t="str" xml:space="preserve">
        <v> TV1N1641720500381208576</v>
      </c>
      <c r="D110" s="5" t="str">
        <v>中国</v>
      </c>
      <c r="E110" s="5" t="str">
        <v>北京</v>
      </c>
      <c r="F110" s="5" t="str">
        <v>印尼-落地签</v>
      </c>
      <c r="G110" s="5" t="str">
        <v>商务</v>
      </c>
      <c r="H110" s="5" t="str">
        <v>已出签</v>
      </c>
      <c r="I110" s="5">
        <v>244.11</v>
      </c>
      <c r="J110" s="6"/>
      <c r="L110" s="34">
        <v>100</v>
      </c>
      <c r="M110" s="34">
        <v>0</v>
      </c>
      <c r="N110" s="5"/>
      <c r="P110" s="34">
        <v>0</v>
      </c>
      <c r="R110" s="2">
        <f>M110*1.06</f>
      </c>
      <c r="S110" s="2">
        <f>I110+L110+R110</f>
      </c>
      <c r="T110" s="2">
        <f>I110+(L110+R110)*1.06</f>
      </c>
      <c r="U110" s="2">
        <f>(R110+L110)*0.06</f>
      </c>
      <c r="V110" s="2">
        <f>T110-U110</f>
      </c>
      <c r="W110" s="1">
        <f>I110</f>
      </c>
      <c r="X110" s="2">
        <f>(R110+L110)*1.06</f>
      </c>
      <c r="Y110" s="2">
        <f>P110</f>
      </c>
      <c r="Z110" s="34">
        <v>20</v>
      </c>
      <c r="AA110" s="2">
        <f>(L110+R110)-Y110-Z110</f>
      </c>
      <c r="AB110" s="2">
        <f>AA110/2</f>
      </c>
      <c r="AC110" s="2">
        <f>AA110/2</f>
      </c>
    </row>
    <row r="111">
      <c r="A111" s="1">
        <v>109</v>
      </c>
      <c r="B111" s="55" t="str">
        <v>刘子鉴</v>
      </c>
      <c r="C111" s="35" t="str">
        <v>TV1N1639951579428610048</v>
      </c>
      <c r="D111" s="5" t="str">
        <v>中国</v>
      </c>
      <c r="E111" s="5" t="str">
        <v>北京</v>
      </c>
      <c r="F111" s="5" t="str">
        <v>印尼-落地签</v>
      </c>
      <c r="G111" s="5" t="str">
        <v>商务</v>
      </c>
      <c r="H111" s="5" t="str">
        <v>已出签</v>
      </c>
      <c r="I111" s="5">
        <v>244.11</v>
      </c>
      <c r="J111" s="6"/>
      <c r="L111" s="34">
        <v>100</v>
      </c>
      <c r="M111" s="34">
        <v>0</v>
      </c>
      <c r="N111" s="5"/>
      <c r="P111" s="34">
        <v>0</v>
      </c>
      <c r="R111" s="2">
        <f>M111*1.06</f>
      </c>
      <c r="S111" s="2">
        <f>I111+L111+R111</f>
      </c>
      <c r="T111" s="2">
        <f>I111+(L111+R111)*1.06</f>
      </c>
      <c r="U111" s="2">
        <f>(R111+L111)*0.06</f>
      </c>
      <c r="V111" s="2">
        <f>T111-U111</f>
      </c>
      <c r="W111" s="1">
        <f>I111</f>
      </c>
      <c r="X111" s="2">
        <f>(R111+L111)*1.06</f>
      </c>
      <c r="Y111" s="2">
        <f>P111</f>
      </c>
      <c r="Z111" s="34">
        <v>20</v>
      </c>
      <c r="AA111" s="2">
        <f>(L111+R111)-Y111-Z111</f>
      </c>
      <c r="AB111" s="2">
        <f>AA111/2</f>
      </c>
      <c r="AC111" s="2">
        <f>AA111/2</f>
      </c>
    </row>
    <row r="112">
      <c r="A112" s="1">
        <v>110</v>
      </c>
      <c r="B112" s="55" t="str">
        <v>李雯琦</v>
      </c>
      <c r="C112" s="35" t="str">
        <v>TV1N1640273105571110912</v>
      </c>
      <c r="D112" s="5" t="str">
        <v>中国</v>
      </c>
      <c r="E112" s="5" t="str">
        <v>北京</v>
      </c>
      <c r="F112" s="5" t="str">
        <v>印尼-落地签</v>
      </c>
      <c r="G112" s="5" t="str">
        <v>商务</v>
      </c>
      <c r="H112" s="5" t="str">
        <v>已出签</v>
      </c>
      <c r="I112" s="5">
        <v>244.11</v>
      </c>
      <c r="J112" s="6"/>
      <c r="L112" s="34">
        <v>100</v>
      </c>
      <c r="M112" s="34">
        <v>0</v>
      </c>
      <c r="N112" s="5"/>
      <c r="P112" s="34">
        <v>0</v>
      </c>
      <c r="R112" s="2">
        <f>M112*1.06</f>
      </c>
      <c r="S112" s="2">
        <f>I112+L112+R112</f>
      </c>
      <c r="T112" s="2">
        <f>I112+(L112+R112)*1.06</f>
      </c>
      <c r="U112" s="2">
        <f>(R112+L112)*0.06</f>
      </c>
      <c r="V112" s="2">
        <f>T112-U112</f>
      </c>
      <c r="W112" s="1">
        <f>I112</f>
      </c>
      <c r="X112" s="2">
        <f>(R112+L112)*1.06</f>
      </c>
      <c r="Y112" s="2">
        <f>P112</f>
      </c>
      <c r="Z112" s="34">
        <v>20</v>
      </c>
      <c r="AA112" s="2">
        <f>(L112+R112)-Y112-Z112</f>
      </c>
      <c r="AB112" s="2">
        <f>AA112/2</f>
      </c>
      <c r="AC112" s="2">
        <f>AA112/2</f>
      </c>
    </row>
    <row r="113">
      <c r="A113" s="1">
        <v>111</v>
      </c>
      <c r="B113" s="55" t="str">
        <v>周紫薇-二次申请</v>
      </c>
      <c r="C113" s="35" t="str">
        <v>TV1N1641998784616648704</v>
      </c>
      <c r="D113" s="5" t="str">
        <v>中国</v>
      </c>
      <c r="E113" s="5" t="str">
        <v>北京</v>
      </c>
      <c r="F113" s="5" t="str">
        <v>印尼-落地签</v>
      </c>
      <c r="G113" s="5" t="str">
        <v>商务</v>
      </c>
      <c r="H113" s="5" t="str">
        <v>已出签</v>
      </c>
      <c r="I113" s="5">
        <v>243.96</v>
      </c>
      <c r="J113" s="6"/>
      <c r="L113" s="34">
        <v>100</v>
      </c>
      <c r="M113" s="34">
        <v>0</v>
      </c>
      <c r="N113" s="5"/>
      <c r="P113" s="34">
        <v>0</v>
      </c>
      <c r="R113" s="2">
        <f>M113*1.06</f>
      </c>
      <c r="S113" s="2">
        <f>I113+L113+R113</f>
      </c>
      <c r="T113" s="2">
        <f>I113+(L113+R113)*1.06</f>
      </c>
      <c r="U113" s="2">
        <f>(R113+L113)*0.06</f>
      </c>
      <c r="V113" s="2">
        <f>T113-U113</f>
      </c>
      <c r="W113" s="1">
        <f>I113</f>
      </c>
      <c r="X113" s="2">
        <f>(R113+L113)*1.06</f>
      </c>
      <c r="Y113" s="2">
        <f>P113</f>
      </c>
      <c r="Z113" s="34">
        <v>20</v>
      </c>
      <c r="AA113" s="2">
        <f>(L113+R113)-Y113-Z113</f>
      </c>
      <c r="AB113" s="2">
        <f>AA113/2</f>
      </c>
      <c r="AC113" s="2">
        <f>AA113/2</f>
      </c>
    </row>
    <row r="114">
      <c r="A114" s="1">
        <v>112</v>
      </c>
      <c r="B114" s="35" t="str">
        <v>竺佳宁</v>
      </c>
      <c r="C114" s="35" t="str">
        <v>TV1N1641698181600284672</v>
      </c>
      <c r="D114" s="5" t="str">
        <v>中国</v>
      </c>
      <c r="E114" s="5" t="str">
        <v>上海</v>
      </c>
      <c r="F114" s="5" t="str">
        <v>英国</v>
      </c>
      <c r="G114" s="5" t="str">
        <v>商务</v>
      </c>
      <c r="H114" s="5" t="str">
        <v>已出签</v>
      </c>
      <c r="I114" s="34">
        <v>877</v>
      </c>
      <c r="J114" s="6"/>
      <c r="L114" s="34">
        <v>400</v>
      </c>
      <c r="M114" s="34">
        <v>2303</v>
      </c>
      <c r="N114" s="5" t="str">
        <v>上海5工加急+邮寄</v>
      </c>
      <c r="P114" s="34">
        <v>2303</v>
      </c>
      <c r="R114" s="34">
        <f>M114*1.06</f>
      </c>
      <c r="S114" s="34">
        <f>I114+L114+R114</f>
      </c>
      <c r="T114" s="34">
        <f>I114+(L114+R114)*1.06</f>
      </c>
      <c r="U114" s="34">
        <f>(L114+R114)*0.06</f>
      </c>
      <c r="V114" s="34">
        <f>T114-U114</f>
      </c>
      <c r="W114" s="34">
        <f>I114</f>
      </c>
      <c r="X114" s="34">
        <f>(L114+R114)*1.06</f>
      </c>
      <c r="Y114" s="34">
        <f>P114</f>
      </c>
      <c r="Z114" s="34">
        <v>60</v>
      </c>
      <c r="AA114" s="34">
        <f>(L114+R114)-Y114-Z114</f>
      </c>
      <c r="AB114" s="34">
        <f>AA114/2</f>
      </c>
      <c r="AC114" s="34">
        <f>AA114/2</f>
      </c>
    </row>
    <row r="115">
      <c r="A115" s="1">
        <v>113</v>
      </c>
      <c r="B115" s="35" t="str">
        <v>杨撒博雅</v>
      </c>
      <c r="C115" s="35" t="str">
        <v>TV1N1641754009497849856</v>
      </c>
      <c r="D115" s="5" t="str">
        <v>中国</v>
      </c>
      <c r="E115" s="5" t="str">
        <v>北京</v>
      </c>
      <c r="F115" s="5" t="str">
        <v>英国</v>
      </c>
      <c r="G115" s="5" t="str">
        <v>商务</v>
      </c>
      <c r="H115" s="5" t="str">
        <v>已出签</v>
      </c>
      <c r="I115" s="34">
        <v>884</v>
      </c>
      <c r="J115" s="6"/>
      <c r="L115" s="34">
        <v>400</v>
      </c>
      <c r="M115" s="34">
        <v>2303</v>
      </c>
      <c r="N115" s="5" t="str">
        <v>北京5工加急+邮寄</v>
      </c>
      <c r="P115" s="34">
        <v>2303</v>
      </c>
      <c r="R115" s="34">
        <f>M115*1.06</f>
      </c>
      <c r="S115" s="34">
        <f>I115+L115+R115</f>
      </c>
      <c r="T115" s="34">
        <f>I115+(L115+R115)*1.06</f>
      </c>
      <c r="U115" s="34">
        <f>(L115+R115)*0.06</f>
      </c>
      <c r="V115" s="34">
        <f>T115-U115</f>
      </c>
      <c r="W115" s="34">
        <f>I115</f>
      </c>
      <c r="X115" s="34">
        <f>(L115+R115)*1.06</f>
      </c>
      <c r="Y115" s="34">
        <f>P115</f>
      </c>
      <c r="Z115" s="34">
        <v>60</v>
      </c>
      <c r="AA115" s="34">
        <f>(L115+R115)-Y115-Z115</f>
      </c>
      <c r="AB115" s="34">
        <f>AA115/2</f>
      </c>
      <c r="AC115" s="34">
        <f>AA115/2</f>
      </c>
    </row>
    <row r="116">
      <c r="A116" s="1">
        <v>114</v>
      </c>
      <c r="B116" s="35" t="str">
        <v>张贻棣</v>
      </c>
      <c r="C116" s="35" t="str">
        <v>TV1N1640237986390953984</v>
      </c>
      <c r="D116" s="5" t="str">
        <v>中国</v>
      </c>
      <c r="E116" s="5" t="str">
        <v>深圳</v>
      </c>
      <c r="F116" s="5" t="str">
        <v>英国</v>
      </c>
      <c r="G116" s="5" t="str">
        <v>商务</v>
      </c>
      <c r="H116" s="5" t="str">
        <v>已出签</v>
      </c>
      <c r="I116" s="34">
        <v>877</v>
      </c>
      <c r="J116" s="6"/>
      <c r="L116" s="34">
        <v>400</v>
      </c>
      <c r="M116" s="34">
        <v>2303</v>
      </c>
      <c r="N116" s="5" t="str">
        <v>深圳5工加急+邮寄</v>
      </c>
      <c r="P116" s="34">
        <v>2303</v>
      </c>
      <c r="R116" s="34">
        <f>M116*1.06</f>
      </c>
      <c r="S116" s="34">
        <f>I116+L116+R116</f>
      </c>
      <c r="T116" s="34">
        <f>I116+(L116+R116)*1.06</f>
      </c>
      <c r="U116" s="34">
        <f>(L116+R116)*0.06</f>
      </c>
      <c r="V116" s="34">
        <f>T116-U116</f>
      </c>
      <c r="W116" s="34">
        <f>I116</f>
      </c>
      <c r="X116" s="34">
        <f>(L116+R116)*1.06</f>
      </c>
      <c r="Y116" s="34">
        <f>P116</f>
      </c>
      <c r="Z116" s="34">
        <v>60</v>
      </c>
      <c r="AA116" s="34">
        <f>(L116+R116)-Y116-Z116</f>
      </c>
      <c r="AB116" s="34">
        <f>AA116/2</f>
      </c>
      <c r="AC116" s="34">
        <f>AA116/2</f>
      </c>
    </row>
    <row r="117">
      <c r="A117" s="1">
        <v>115</v>
      </c>
      <c r="B117" s="35" t="str">
        <v>许皓靓</v>
      </c>
      <c r="C117" s="35" t="str">
        <v>TV1N1610914286238351360</v>
      </c>
      <c r="D117" s="5" t="str">
        <v>中国</v>
      </c>
      <c r="E117" s="5" t="str">
        <v>上海</v>
      </c>
      <c r="F117" s="5" t="str">
        <v>英国</v>
      </c>
      <c r="G117" s="5" t="str">
        <v>商务</v>
      </c>
      <c r="H117" s="5" t="str">
        <v>已出签</v>
      </c>
      <c r="I117" s="34">
        <v>877</v>
      </c>
      <c r="J117" s="6"/>
      <c r="L117" s="34">
        <v>400</v>
      </c>
      <c r="M117" s="34">
        <v>2303</v>
      </c>
      <c r="N117" s="5" t="str">
        <v>上海5工加急+邮寄</v>
      </c>
      <c r="P117" s="34">
        <v>2303</v>
      </c>
      <c r="R117" s="34">
        <f>M117*1.06</f>
      </c>
      <c r="S117" s="34">
        <f>I117+L117+R117</f>
      </c>
      <c r="T117" s="34">
        <f>I117+(L117+R117)*1.06</f>
      </c>
      <c r="U117" s="34">
        <f>(L117+R117)*0.06</f>
      </c>
      <c r="V117" s="34">
        <f>T117-U117</f>
      </c>
      <c r="W117" s="34">
        <f>I117</f>
      </c>
      <c r="X117" s="34">
        <f>(L117+R117)*1.06</f>
      </c>
      <c r="Y117" s="34">
        <f>P117</f>
      </c>
      <c r="Z117" s="34">
        <v>60</v>
      </c>
      <c r="AA117" s="34">
        <f>(L117+R117)-Y117-Z117</f>
      </c>
      <c r="AB117" s="34">
        <f>AA117/2</f>
      </c>
      <c r="AC117" s="34">
        <f>AA117/2</f>
      </c>
    </row>
    <row r="118">
      <c r="A118" s="1">
        <v>116</v>
      </c>
      <c r="B118" s="35" t="str">
        <v>唐鋆</v>
      </c>
      <c r="C118" s="35" t="str">
        <v>TV1N1640956185428377600</v>
      </c>
      <c r="D118" s="5" t="str">
        <v>中国</v>
      </c>
      <c r="E118" s="5" t="str">
        <v>上海</v>
      </c>
      <c r="F118" s="5" t="str">
        <v>英国</v>
      </c>
      <c r="G118" s="5" t="str">
        <v>商务</v>
      </c>
      <c r="H118" s="5" t="str">
        <v>已出签</v>
      </c>
      <c r="I118" s="34">
        <v>877</v>
      </c>
      <c r="J118" s="6"/>
      <c r="L118" s="34">
        <v>400</v>
      </c>
      <c r="M118" s="34">
        <v>2303</v>
      </c>
      <c r="N118" s="5" t="str">
        <v>上海5工加急+邮寄</v>
      </c>
      <c r="P118" s="34">
        <v>2303</v>
      </c>
      <c r="R118" s="34">
        <f>M118*1.06</f>
      </c>
      <c r="S118" s="34">
        <f>I118+L118+R118</f>
      </c>
      <c r="T118" s="34">
        <f>I118+(L118+R118)*1.06</f>
      </c>
      <c r="U118" s="34">
        <f>(L118+R118)*0.06</f>
      </c>
      <c r="V118" s="34">
        <f>T118-U118</f>
      </c>
      <c r="W118" s="34">
        <f>I118</f>
      </c>
      <c r="X118" s="34">
        <f>(L118+R118)*1.06</f>
      </c>
      <c r="Y118" s="34">
        <f>P118</f>
      </c>
      <c r="Z118" s="34">
        <v>60</v>
      </c>
      <c r="AA118" s="34">
        <f>(L118+R118)-Y118-Z118</f>
      </c>
      <c r="AB118" s="34">
        <f>AA118/2</f>
      </c>
      <c r="AC118" s="34">
        <f>AA118/2</f>
      </c>
    </row>
    <row r="119">
      <c r="A119" s="1">
        <v>117</v>
      </c>
      <c r="B119" s="35" t="str">
        <v>裴韬</v>
      </c>
      <c r="C119" s="35" t="str">
        <v>TV1N1638701280504283136</v>
      </c>
      <c r="D119" s="5" t="str">
        <v>中国</v>
      </c>
      <c r="E119" s="5" t="str">
        <v>上海</v>
      </c>
      <c r="F119" s="5" t="str">
        <v>英国</v>
      </c>
      <c r="G119" s="5" t="str">
        <v>商务</v>
      </c>
      <c r="H119" s="5" t="str">
        <v>已出签</v>
      </c>
      <c r="I119" s="34">
        <v>877</v>
      </c>
      <c r="J119" s="6"/>
      <c r="L119" s="34">
        <v>400</v>
      </c>
      <c r="M119" s="34">
        <v>92</v>
      </c>
      <c r="N119" s="5" t="str">
        <v>邮寄</v>
      </c>
      <c r="P119" s="34">
        <v>92</v>
      </c>
      <c r="R119" s="34">
        <f>M119*1.06</f>
      </c>
      <c r="S119" s="34">
        <f>I119+L119+R119</f>
      </c>
      <c r="T119" s="34">
        <f>I119+(L119+R119)*1.06</f>
      </c>
      <c r="U119" s="34">
        <f>(L119+R119)*0.06</f>
      </c>
      <c r="V119" s="34">
        <f>T119-U119</f>
      </c>
      <c r="W119" s="34">
        <f>I119</f>
      </c>
      <c r="X119" s="34">
        <f>(L119+R119)*1.06</f>
      </c>
      <c r="Y119" s="34">
        <f>P119</f>
      </c>
      <c r="Z119" s="34">
        <v>60</v>
      </c>
      <c r="AA119" s="34">
        <f>(L119+R119)-Y119-Z119</f>
      </c>
      <c r="AB119" s="34">
        <f>AA119/2</f>
      </c>
      <c r="AC119" s="34">
        <f>AA119/2</f>
      </c>
    </row>
    <row r="120">
      <c r="A120" s="1">
        <v>118</v>
      </c>
      <c r="B120" s="35" t="str">
        <v>林亚云</v>
      </c>
      <c r="C120" s="35" t="str">
        <v>TV1N1642840479449055232</v>
      </c>
      <c r="D120" s="5" t="str">
        <v>中国</v>
      </c>
      <c r="E120" s="5" t="str">
        <v>上海</v>
      </c>
      <c r="F120" s="5" t="str">
        <v>英国</v>
      </c>
      <c r="G120" s="5" t="str">
        <v>商务</v>
      </c>
      <c r="H120" s="5" t="str">
        <v>已出签</v>
      </c>
      <c r="I120" s="34">
        <v>884</v>
      </c>
      <c r="J120" s="6"/>
      <c r="L120" s="34">
        <v>400</v>
      </c>
      <c r="M120" s="34">
        <v>2303</v>
      </c>
      <c r="N120" s="5" t="str">
        <v>上海5工加急+邮寄</v>
      </c>
      <c r="P120" s="34">
        <v>2303</v>
      </c>
      <c r="R120" s="34">
        <f>M120*1.06</f>
      </c>
      <c r="S120" s="34">
        <f>I120+L120+R120</f>
      </c>
      <c r="T120" s="34">
        <f>I120+(L120+R120)*1.06</f>
      </c>
      <c r="U120" s="34">
        <f>(L120+R120)*0.06</f>
      </c>
      <c r="V120" s="34">
        <f>T120-U120</f>
      </c>
      <c r="W120" s="34">
        <f>I120</f>
      </c>
      <c r="X120" s="34">
        <f>(L120+R120)*1.06</f>
      </c>
      <c r="Y120" s="34">
        <f>P120</f>
      </c>
      <c r="Z120" s="34">
        <v>60</v>
      </c>
      <c r="AA120" s="34">
        <f>(L120+R120)-Y120-Z120</f>
      </c>
      <c r="AB120" s="34">
        <f>AA120/2</f>
      </c>
      <c r="AC120" s="34">
        <f>AA120/2</f>
      </c>
    </row>
    <row r="121">
      <c r="A121" s="1">
        <v>119</v>
      </c>
      <c r="B121" s="35" t="str">
        <v>容元元</v>
      </c>
      <c r="C121" s="35" t="str">
        <v>TV1N1641313196770951168</v>
      </c>
      <c r="D121" s="5" t="str">
        <v>中国</v>
      </c>
      <c r="E121" s="5" t="str">
        <v>北京</v>
      </c>
      <c r="F121" s="5" t="str">
        <v>英国</v>
      </c>
      <c r="G121" s="5" t="str">
        <v>商务</v>
      </c>
      <c r="H121" s="5" t="str">
        <v>已出签</v>
      </c>
      <c r="I121" s="34">
        <v>884</v>
      </c>
      <c r="J121" s="6"/>
      <c r="L121" s="34">
        <v>400</v>
      </c>
      <c r="M121" s="34">
        <v>2284</v>
      </c>
      <c r="N121" s="5" t="str">
        <v>北京5工加急+邮寄</v>
      </c>
      <c r="P121" s="34">
        <v>2284</v>
      </c>
      <c r="R121" s="34">
        <f>M121*1.06</f>
      </c>
      <c r="S121" s="34">
        <f>I121+L121+R121</f>
      </c>
      <c r="T121" s="34">
        <f>I121+(L121+R121)*1.06</f>
      </c>
      <c r="U121" s="34">
        <f>(L121+R121)*0.06</f>
      </c>
      <c r="V121" s="34">
        <f>T121-U121</f>
      </c>
      <c r="W121" s="34">
        <f>I121</f>
      </c>
      <c r="X121" s="34">
        <f>(L121+R121)*1.06</f>
      </c>
      <c r="Y121" s="34">
        <f>P121</f>
      </c>
      <c r="Z121" s="34">
        <v>60</v>
      </c>
      <c r="AA121" s="34">
        <f>(L121+R121)-Y121-Z121</f>
      </c>
      <c r="AB121" s="34">
        <f>AA121/2</f>
      </c>
      <c r="AC121" s="34">
        <f>AA121/2</f>
      </c>
    </row>
    <row r="122">
      <c r="A122" s="1">
        <v>120</v>
      </c>
      <c r="B122" s="35" t="str">
        <v>周婧仪</v>
      </c>
      <c r="C122" s="35" t="str">
        <v>TV1N1635999529233686528</v>
      </c>
      <c r="D122" s="5" t="str">
        <v>中国</v>
      </c>
      <c r="E122" s="5" t="str">
        <v>北京</v>
      </c>
      <c r="F122" s="5" t="str">
        <v>巴西</v>
      </c>
      <c r="G122" s="5" t="str">
        <v>商务</v>
      </c>
      <c r="H122" s="5" t="str">
        <v>已出签</v>
      </c>
      <c r="I122" s="34">
        <v>920</v>
      </c>
      <c r="J122" s="6"/>
      <c r="L122" s="34">
        <v>400</v>
      </c>
      <c r="M122" s="34">
        <v>538</v>
      </c>
      <c r="N122" s="5" t="str">
        <v>加急费380+服务中心费158</v>
      </c>
      <c r="P122" s="34">
        <v>458</v>
      </c>
      <c r="Q122" s="39"/>
      <c r="R122" s="34">
        <f>M122*1.06</f>
      </c>
      <c r="S122" s="34">
        <f>I122+L122+R122</f>
      </c>
      <c r="T122" s="34">
        <f>I122+(L122+R122)*1.06</f>
      </c>
      <c r="U122" s="34">
        <f>(L122+R122)*0.06</f>
      </c>
      <c r="V122" s="34">
        <f>T122-U122</f>
      </c>
      <c r="W122" s="34">
        <f>I122</f>
      </c>
      <c r="X122" s="34">
        <f>(L122+R122)*1.06</f>
      </c>
      <c r="Y122" s="34">
        <f>P122</f>
      </c>
      <c r="Z122" s="34">
        <v>60</v>
      </c>
      <c r="AA122" s="34">
        <f>(L122+R122)-Y122-Z122</f>
      </c>
      <c r="AB122" s="34">
        <f>AA122/2</f>
      </c>
      <c r="AC122" s="34">
        <f>AA122/2</f>
      </c>
      <c r="AD122" s="39"/>
    </row>
    <row r="123">
      <c r="A123" s="1">
        <v>121</v>
      </c>
      <c r="B123" s="35" t="str">
        <v>曾海鹏</v>
      </c>
      <c r="C123" s="35" t="str">
        <v>TV1N1614235250598572032</v>
      </c>
      <c r="D123" s="5" t="str">
        <v>中国</v>
      </c>
      <c r="E123" s="5" t="str">
        <v>北京</v>
      </c>
      <c r="F123" s="5" t="str">
        <v>巴西</v>
      </c>
      <c r="G123" s="5" t="str">
        <v>商务</v>
      </c>
      <c r="H123" s="5" t="str">
        <v>已出签</v>
      </c>
      <c r="I123" s="34">
        <v>920</v>
      </c>
      <c r="J123" s="6"/>
      <c r="L123" s="34">
        <v>400</v>
      </c>
      <c r="M123" s="34">
        <v>538</v>
      </c>
      <c r="N123" s="5" t="str">
        <v>加急费380+服务中心费158</v>
      </c>
      <c r="P123" s="34">
        <v>458</v>
      </c>
      <c r="Q123" s="39"/>
      <c r="R123" s="34">
        <f>M123*1.06</f>
      </c>
      <c r="S123" s="34">
        <f>I123+L123+R123</f>
      </c>
      <c r="T123" s="34">
        <f>I123+(L123+R123)*1.06</f>
      </c>
      <c r="U123" s="34">
        <f>(L123+R123)*0.06</f>
      </c>
      <c r="V123" s="34">
        <f>T123-U123</f>
      </c>
      <c r="W123" s="34">
        <f>I123</f>
      </c>
      <c r="X123" s="34">
        <f>(L123+R123)*1.06</f>
      </c>
      <c r="Y123" s="34">
        <f>P123</f>
      </c>
      <c r="Z123" s="34">
        <v>60</v>
      </c>
      <c r="AA123" s="34">
        <f>(L123+R123)-Y123-Z123</f>
      </c>
      <c r="AB123" s="34">
        <f>AA123/2</f>
      </c>
      <c r="AC123" s="34">
        <f>AA123/2</f>
      </c>
      <c r="AD123" s="39"/>
    </row>
    <row r="124">
      <c r="A124" s="1">
        <v>122</v>
      </c>
      <c r="B124" s="35" t="str">
        <v>张依然</v>
      </c>
      <c r="C124" s="35" t="str">
        <v>TV1N1638474758380015616</v>
      </c>
      <c r="D124" s="5" t="str">
        <v>中国</v>
      </c>
      <c r="E124" s="5" t="str">
        <v>广州</v>
      </c>
      <c r="F124" s="5" t="str">
        <v>西班牙</v>
      </c>
      <c r="G124" s="5" t="str">
        <v>商务</v>
      </c>
      <c r="H124" s="5" t="str">
        <v>已出签</v>
      </c>
      <c r="I124" s="34">
        <v>587</v>
      </c>
      <c r="J124" s="33"/>
      <c r="L124" s="34">
        <v>400</v>
      </c>
      <c r="M124" s="34">
        <v>187</v>
      </c>
      <c r="N124" s="5" t="str">
        <v>快递18+签证服务中心费用169</v>
      </c>
      <c r="P124" s="34">
        <v>187</v>
      </c>
      <c r="R124" s="34">
        <f>M124*1.06</f>
      </c>
      <c r="S124" s="34">
        <f>I124+L124+R124</f>
      </c>
      <c r="T124" s="34">
        <f>I124+(L124+R124)*1.06</f>
      </c>
      <c r="U124" s="34">
        <f>(L124+R124)*0.06</f>
      </c>
      <c r="V124" s="34">
        <f>T124-U124</f>
      </c>
      <c r="W124" s="34">
        <f>I124</f>
      </c>
      <c r="X124" s="34">
        <f>(L124+R124)*1.06</f>
      </c>
      <c r="Y124" s="34">
        <f>P124</f>
      </c>
      <c r="Z124" s="34">
        <v>60</v>
      </c>
      <c r="AA124" s="34">
        <f>(L124+R124)-Y124-Z124</f>
      </c>
      <c r="AB124" s="34">
        <f>AA124/2</f>
      </c>
      <c r="AC124" s="34">
        <f>AA124/2</f>
      </c>
    </row>
    <row customHeight="true" ht="19" r="125">
      <c r="A125" s="1">
        <v>123</v>
      </c>
      <c r="B125" s="35" t="str">
        <v>徐孟尧</v>
      </c>
      <c r="C125" s="35" t="str" xml:space="preserve">
        <v> TV1N1643081864324485120</v>
      </c>
      <c r="D125" s="5" t="str">
        <v>中国</v>
      </c>
      <c r="E125" s="5" t="str">
        <v>北京</v>
      </c>
      <c r="F125" s="5" t="str">
        <v>印尼-落地签</v>
      </c>
      <c r="G125" s="5" t="str">
        <v>商务</v>
      </c>
      <c r="H125" s="5" t="str">
        <v>已出签</v>
      </c>
      <c r="I125" s="5">
        <v>243.61</v>
      </c>
      <c r="J125" s="6"/>
      <c r="L125" s="34">
        <v>100</v>
      </c>
      <c r="M125" s="34">
        <v>0</v>
      </c>
      <c r="N125" s="5"/>
      <c r="P125" s="34">
        <v>0</v>
      </c>
      <c r="R125" s="2">
        <f>M125*1.06</f>
      </c>
      <c r="S125" s="2">
        <f>I125+L125+R125</f>
      </c>
      <c r="T125" s="2">
        <f>I125+(L125+R125)*1.06</f>
      </c>
      <c r="U125" s="2">
        <f>(R125+L125)*0.06</f>
      </c>
      <c r="V125" s="2">
        <f>T125-U125</f>
      </c>
      <c r="W125" s="1">
        <f>I125</f>
      </c>
      <c r="X125" s="2">
        <f>(R125+L125)*1.06</f>
      </c>
      <c r="Y125" s="2">
        <f>P125</f>
      </c>
      <c r="Z125" s="34">
        <v>20</v>
      </c>
      <c r="AA125" s="2">
        <f>(L125+R125)-Y125-Z125</f>
      </c>
      <c r="AB125" s="2">
        <f>AA125/2</f>
      </c>
      <c r="AC125" s="2">
        <f>AA125/2</f>
      </c>
    </row>
    <row customHeight="true" ht="19" r="126">
      <c r="A126" s="1">
        <v>124</v>
      </c>
      <c r="B126" s="35" t="str">
        <v>巩洪楼</v>
      </c>
      <c r="C126" s="35" t="str" xml:space="preserve">
        <v> TV1N1643106852867756032</v>
      </c>
      <c r="D126" s="5" t="str">
        <v>中国</v>
      </c>
      <c r="E126" s="5" t="str">
        <v>北京</v>
      </c>
      <c r="F126" s="5" t="str">
        <v>印尼-落地签</v>
      </c>
      <c r="G126" s="5" t="str">
        <v>商务</v>
      </c>
      <c r="H126" s="5" t="str">
        <v>已出签</v>
      </c>
      <c r="I126" s="5">
        <v>243.42</v>
      </c>
      <c r="J126" s="6"/>
      <c r="L126" s="34">
        <v>100</v>
      </c>
      <c r="M126" s="34">
        <v>0</v>
      </c>
      <c r="N126" s="5"/>
      <c r="P126" s="34">
        <v>0</v>
      </c>
      <c r="R126" s="2">
        <f>M126*1.06</f>
      </c>
      <c r="S126" s="2">
        <f>I126+L126+R126</f>
      </c>
      <c r="T126" s="2">
        <f>I126+(L126+R126)*1.06</f>
      </c>
      <c r="U126" s="2">
        <f>(R126+L126)*0.06</f>
      </c>
      <c r="V126" s="2">
        <f>T126-U126</f>
      </c>
      <c r="W126" s="1">
        <f>I126</f>
      </c>
      <c r="X126" s="2">
        <f>(R126+L126)*1.06</f>
      </c>
      <c r="Y126" s="2">
        <f>P126</f>
      </c>
      <c r="Z126" s="34">
        <v>20</v>
      </c>
      <c r="AA126" s="2">
        <f>(L126+R126)-Y126-Z126</f>
      </c>
      <c r="AB126" s="2">
        <f>AA126/2</f>
      </c>
      <c r="AC126" s="2">
        <f>AA126/2</f>
      </c>
    </row>
    <row customHeight="true" ht="19" r="127">
      <c r="A127" s="1">
        <v>125</v>
      </c>
      <c r="B127" s="35" t="str">
        <v>于洋</v>
      </c>
      <c r="C127" s="35" t="str">
        <v>TV1N1639113368359874560</v>
      </c>
      <c r="D127" s="5" t="str">
        <v>中国</v>
      </c>
      <c r="E127" s="5" t="str">
        <v>北京</v>
      </c>
      <c r="F127" s="5" t="str">
        <v>印尼-落地签</v>
      </c>
      <c r="G127" s="5" t="str">
        <v>商务</v>
      </c>
      <c r="H127" s="5" t="str">
        <v>已出签</v>
      </c>
      <c r="I127" s="5">
        <v>244.89</v>
      </c>
      <c r="J127" s="6"/>
      <c r="L127" s="34">
        <v>100</v>
      </c>
      <c r="M127" s="34">
        <v>0</v>
      </c>
      <c r="N127" s="5"/>
      <c r="P127" s="34">
        <v>0</v>
      </c>
      <c r="R127" s="2">
        <f>M127*1.06</f>
      </c>
      <c r="S127" s="2">
        <f>I127+L127+R127</f>
      </c>
      <c r="T127" s="2">
        <f>I127+(L127+R127)*1.06</f>
      </c>
      <c r="U127" s="2">
        <f>(R127+L127)*0.06</f>
      </c>
      <c r="V127" s="2">
        <f>T127-U127</f>
      </c>
      <c r="W127" s="1">
        <f>I127</f>
      </c>
      <c r="X127" s="2">
        <f>(R127+L127)*1.06</f>
      </c>
      <c r="Y127" s="2">
        <f>P127</f>
      </c>
      <c r="Z127" s="34">
        <v>20</v>
      </c>
      <c r="AA127" s="2">
        <f>(L127+R127)-Y127-Z127</f>
      </c>
      <c r="AB127" s="2">
        <f>AA127/2</f>
      </c>
      <c r="AC127" s="2">
        <f>AA127/2</f>
      </c>
    </row>
    <row customHeight="true" ht="19" r="128">
      <c r="A128" s="1">
        <v>126</v>
      </c>
      <c r="B128" s="35" t="str">
        <v>苏理煌</v>
      </c>
      <c r="C128" s="35" t="str">
        <v>TV1N1640562600891781120</v>
      </c>
      <c r="D128" s="5" t="str">
        <v>中国</v>
      </c>
      <c r="E128" s="5" t="str">
        <v>北京</v>
      </c>
      <c r="F128" s="5" t="str">
        <v>印尼-落地签</v>
      </c>
      <c r="G128" s="5" t="str">
        <v>商务</v>
      </c>
      <c r="H128" s="5" t="str">
        <v>已出签</v>
      </c>
      <c r="I128" s="5">
        <v>244.89</v>
      </c>
      <c r="J128" s="6"/>
      <c r="L128" s="34">
        <v>100</v>
      </c>
      <c r="M128" s="34">
        <v>0</v>
      </c>
      <c r="N128" s="5"/>
      <c r="P128" s="34">
        <v>0</v>
      </c>
      <c r="R128" s="2">
        <f>M128*1.06</f>
      </c>
      <c r="S128" s="2">
        <f>I128+L128+R128</f>
      </c>
      <c r="T128" s="2">
        <f>I128+(L128+R128)*1.06</f>
      </c>
      <c r="U128" s="2">
        <f>(R128+L128)*0.06</f>
      </c>
      <c r="V128" s="2">
        <f>T128-U128</f>
      </c>
      <c r="W128" s="1">
        <f>I128</f>
      </c>
      <c r="X128" s="2">
        <f>(R128+L128)*1.06</f>
      </c>
      <c r="Y128" s="2">
        <f>P128</f>
      </c>
      <c r="Z128" s="34">
        <v>20</v>
      </c>
      <c r="AA128" s="2">
        <f>(L128+R128)-Y128-Z128</f>
      </c>
      <c r="AB128" s="2">
        <f>AA128/2</f>
      </c>
      <c r="AC128" s="2">
        <f>AA128/2</f>
      </c>
    </row>
    <row customHeight="true" ht="19" r="129">
      <c r="A129" s="1">
        <v>127</v>
      </c>
      <c r="B129" s="35" t="str">
        <v>陈晗</v>
      </c>
      <c r="C129" s="35" t="str">
        <v>TV1N1639648069587730432</v>
      </c>
      <c r="D129" s="5" t="str">
        <v>中国</v>
      </c>
      <c r="E129" s="5" t="str">
        <v>北京</v>
      </c>
      <c r="F129" s="5" t="str">
        <v>印尼-落地签</v>
      </c>
      <c r="G129" s="5" t="str">
        <v>商务</v>
      </c>
      <c r="H129" s="5" t="str">
        <v>已出签</v>
      </c>
      <c r="I129" s="34">
        <v>239.8</v>
      </c>
      <c r="J129" s="6"/>
      <c r="L129" s="34">
        <v>100</v>
      </c>
      <c r="M129" s="34">
        <v>0</v>
      </c>
      <c r="N129" s="5"/>
      <c r="P129" s="34">
        <v>0</v>
      </c>
      <c r="R129" s="2">
        <f>M129*1.06</f>
      </c>
      <c r="S129" s="2">
        <f>I129+L129+R129</f>
      </c>
      <c r="T129" s="2">
        <f>I129+(L129+R129)*1.06</f>
      </c>
      <c r="U129" s="2">
        <f>(R129+L129)*0.06</f>
      </c>
      <c r="V129" s="2">
        <f>T129-U129</f>
      </c>
      <c r="W129" s="1">
        <f>I129</f>
      </c>
      <c r="X129" s="2">
        <f>(R129+L129)*1.06</f>
      </c>
      <c r="Y129" s="2">
        <f>P129</f>
      </c>
      <c r="Z129" s="34">
        <v>20</v>
      </c>
      <c r="AA129" s="2">
        <f>(L129+R129)-Y129-Z129</f>
      </c>
      <c r="AB129" s="2">
        <f>AA129/2</f>
      </c>
      <c r="AC129" s="2">
        <f>AA129/2</f>
      </c>
    </row>
    <row r="130">
      <c r="A130" s="1">
        <v>128</v>
      </c>
      <c r="B130" s="35" t="str">
        <v>郭泰章</v>
      </c>
      <c r="C130" s="35" t="str">
        <v>TV1N1643279554547187712</v>
      </c>
      <c r="D130" s="5" t="str">
        <v>中国</v>
      </c>
      <c r="E130" s="5" t="str">
        <v>北京</v>
      </c>
      <c r="F130" s="5" t="str">
        <v>印尼-落地签</v>
      </c>
      <c r="G130" s="5" t="str">
        <v>商务</v>
      </c>
      <c r="H130" s="5" t="str">
        <v>已出签</v>
      </c>
      <c r="I130" s="5">
        <v>244.89</v>
      </c>
      <c r="J130" s="6"/>
      <c r="L130" s="34">
        <v>100</v>
      </c>
      <c r="M130" s="34">
        <v>0</v>
      </c>
      <c r="N130" s="5"/>
      <c r="P130" s="34">
        <v>0</v>
      </c>
      <c r="R130" s="2">
        <f>M130*1.06</f>
      </c>
      <c r="S130" s="2">
        <f>I130+L130+R130</f>
      </c>
      <c r="T130" s="2">
        <f>I130+(L130+R130)*1.06</f>
      </c>
      <c r="U130" s="2">
        <f>(R130+L130)*0.06</f>
      </c>
      <c r="V130" s="2">
        <f>T130-U130</f>
      </c>
      <c r="W130" s="1">
        <f>I130</f>
      </c>
      <c r="X130" s="2">
        <f>(R130+L130)*1.06</f>
      </c>
      <c r="Y130" s="2">
        <f>P130</f>
      </c>
      <c r="Z130" s="34">
        <v>20</v>
      </c>
      <c r="AA130" s="2">
        <f>(L130+R130)-Y130-Z130</f>
      </c>
      <c r="AB130" s="2">
        <f>AA130/2</f>
      </c>
      <c r="AC130" s="2">
        <f>AA130/2</f>
      </c>
    </row>
    <row r="131">
      <c r="A131" s="1">
        <v>129</v>
      </c>
      <c r="B131" s="35" t="str">
        <v>周亮</v>
      </c>
      <c r="C131" s="35" t="str">
        <v>TV1N1639159339714314240</v>
      </c>
      <c r="D131" s="5" t="str">
        <v>中国</v>
      </c>
      <c r="E131" s="5" t="str">
        <v>北京</v>
      </c>
      <c r="F131" s="5" t="str">
        <v>印尼-落地签</v>
      </c>
      <c r="G131" s="5" t="str">
        <v>商务</v>
      </c>
      <c r="H131" s="5" t="str">
        <v>已出签</v>
      </c>
      <c r="I131" s="5">
        <v>244.89</v>
      </c>
      <c r="J131" s="6"/>
      <c r="L131" s="34">
        <v>100</v>
      </c>
      <c r="M131" s="34">
        <v>0</v>
      </c>
      <c r="N131" s="5"/>
      <c r="P131" s="34">
        <v>0</v>
      </c>
      <c r="R131" s="2">
        <f>M131*1.06</f>
      </c>
      <c r="S131" s="2">
        <f>I131+L131+R131</f>
      </c>
      <c r="T131" s="2">
        <f>I131+(L131+R131)*1.06</f>
      </c>
      <c r="U131" s="2">
        <f>(R131+L131)*0.06</f>
      </c>
      <c r="V131" s="2">
        <f>T131-U131</f>
      </c>
      <c r="W131" s="1">
        <f>I131</f>
      </c>
      <c r="X131" s="2">
        <f>(R131+L131)*1.06</f>
      </c>
      <c r="Y131" s="2">
        <f>P131</f>
      </c>
      <c r="Z131" s="34">
        <v>20</v>
      </c>
      <c r="AA131" s="2">
        <f>(L131+R131)-Y131-Z131</f>
      </c>
      <c r="AB131" s="2">
        <f>AA131/2</f>
      </c>
      <c r="AC131" s="2">
        <f>AA131/2</f>
      </c>
    </row>
    <row r="132">
      <c r="A132" s="1">
        <v>130</v>
      </c>
      <c r="B132" t="str">
        <v>Sea Yen Ong</v>
      </c>
      <c r="C132" s="35" t="str">
        <v>TV1N1640571455675662336</v>
      </c>
      <c r="D132" s="5" t="str">
        <v>中国</v>
      </c>
      <c r="E132" s="5" t="str">
        <v>北京</v>
      </c>
      <c r="F132" s="5" t="str">
        <v>印尼-落地签</v>
      </c>
      <c r="G132" s="5" t="str">
        <v>商务</v>
      </c>
      <c r="H132" s="5" t="str">
        <v>已出签</v>
      </c>
      <c r="I132" s="5">
        <v>247.99</v>
      </c>
      <c r="J132" s="6"/>
      <c r="L132" s="34">
        <v>100</v>
      </c>
      <c r="M132" s="34">
        <v>0</v>
      </c>
      <c r="N132" s="5"/>
      <c r="P132" s="34">
        <v>0</v>
      </c>
      <c r="R132" s="2">
        <f>M132*1.06</f>
      </c>
      <c r="S132" s="2">
        <f>I132+L132+R132</f>
      </c>
      <c r="T132" s="2">
        <f>I132+(L132+R132)*1.06</f>
      </c>
      <c r="U132" s="2">
        <f>(R132+L132)*0.06</f>
      </c>
      <c r="V132" s="2">
        <f>T132-U132</f>
      </c>
      <c r="W132" s="1">
        <f>I132</f>
      </c>
      <c r="X132" s="2">
        <f>(R132+L132)*1.06</f>
      </c>
      <c r="Y132" s="2">
        <f>P132</f>
      </c>
      <c r="Z132" s="34">
        <v>20</v>
      </c>
      <c r="AA132" s="2">
        <f>(L132+R132)-Y132-Z132</f>
      </c>
      <c r="AB132" s="2">
        <f>AA132/2</f>
      </c>
      <c r="AC132" s="2">
        <f>AA132/2</f>
      </c>
    </row>
    <row r="133">
      <c r="A133" s="1">
        <v>131</v>
      </c>
      <c r="B133" s="35" t="str">
        <v>李文玺</v>
      </c>
      <c r="C133" s="35" t="str">
        <v>TV1N1643241455301525504</v>
      </c>
      <c r="D133" s="5" t="str">
        <v>中国</v>
      </c>
      <c r="E133" s="5" t="str">
        <v>北京</v>
      </c>
      <c r="F133" s="5" t="str">
        <v>印尼-落地签</v>
      </c>
      <c r="G133" s="5" t="str">
        <v>商务</v>
      </c>
      <c r="H133" s="5" t="str">
        <v>已出签</v>
      </c>
      <c r="I133" s="67">
        <v>247.99</v>
      </c>
      <c r="J133" s="80"/>
      <c r="L133" s="34">
        <v>100</v>
      </c>
      <c r="M133" s="34">
        <v>0</v>
      </c>
      <c r="N133" s="5"/>
      <c r="P133" s="34">
        <v>0</v>
      </c>
      <c r="R133" s="2">
        <f>M133*1.06</f>
      </c>
      <c r="S133" s="2">
        <f>I133+L133+R133</f>
      </c>
      <c r="T133" s="2">
        <f>I133+(L133+R133)*1.06</f>
      </c>
      <c r="U133" s="2">
        <f>(R133+L133)*0.06</f>
      </c>
      <c r="V133" s="2">
        <f>T133-U133</f>
      </c>
      <c r="W133" s="1">
        <f>I133</f>
      </c>
      <c r="X133" s="2">
        <f>(R133+L133)*1.06</f>
      </c>
      <c r="Y133" s="2">
        <f>P133</f>
      </c>
      <c r="Z133" s="34">
        <v>20</v>
      </c>
      <c r="AA133" s="2">
        <f>(L133+R133)-Y133-Z133</f>
      </c>
      <c r="AB133" s="2">
        <f>AA133/2</f>
      </c>
      <c r="AC133" s="2">
        <f>AA133/2</f>
      </c>
    </row>
    <row r="134">
      <c r="A134" s="1">
        <v>132</v>
      </c>
      <c r="B134" s="35" t="str">
        <v>张任远</v>
      </c>
      <c r="C134" s="35" t="str">
        <v>TV1N1640977652979433472</v>
      </c>
      <c r="D134" s="5" t="str">
        <v>中国</v>
      </c>
      <c r="E134" s="5" t="str">
        <v>北京</v>
      </c>
      <c r="F134" s="5" t="str">
        <v>印尼-落地签</v>
      </c>
      <c r="G134" s="5" t="str">
        <v>商务</v>
      </c>
      <c r="H134" s="5" t="str">
        <v>已出签</v>
      </c>
      <c r="I134" s="5">
        <v>247.99</v>
      </c>
      <c r="J134" s="6"/>
      <c r="L134" s="34">
        <v>100</v>
      </c>
      <c r="M134" s="34">
        <v>0</v>
      </c>
      <c r="N134" s="5"/>
      <c r="P134" s="34">
        <v>0</v>
      </c>
      <c r="R134" s="2">
        <f>M134*1.06</f>
      </c>
      <c r="S134" s="2">
        <f>I134+L134+R134</f>
      </c>
      <c r="T134" s="2">
        <f>I134+(L134+R134)*1.06</f>
      </c>
      <c r="U134" s="2">
        <f>(R134+L134)*0.06</f>
      </c>
      <c r="V134" s="2">
        <f>T134-U134</f>
      </c>
      <c r="W134" s="1">
        <f>I134</f>
      </c>
      <c r="X134" s="2">
        <f>(R134+L134)*1.06</f>
      </c>
      <c r="Y134" s="2">
        <f>P134</f>
      </c>
      <c r="Z134" s="34">
        <v>20</v>
      </c>
      <c r="AA134" s="2">
        <f>(L134+R134)-Y134-Z134</f>
      </c>
      <c r="AB134" s="2">
        <f>AA134/2</f>
      </c>
      <c r="AC134" s="2">
        <f>AA134/2</f>
      </c>
    </row>
    <row r="135">
      <c r="A135" s="1">
        <v>133</v>
      </c>
      <c r="B135" s="35" t="str">
        <v>李智博</v>
      </c>
      <c r="C135" s="35" t="str">
        <v>TV1N1640206769637650432</v>
      </c>
      <c r="D135" s="5" t="str">
        <v>中国</v>
      </c>
      <c r="E135" s="5" t="str">
        <v>北京</v>
      </c>
      <c r="F135" s="5" t="str">
        <v>印尼-落地签</v>
      </c>
      <c r="G135" s="5" t="str">
        <v>商务</v>
      </c>
      <c r="H135" s="5" t="str">
        <v>已出签</v>
      </c>
      <c r="I135" s="5">
        <v>246.4</v>
      </c>
      <c r="J135" s="6"/>
      <c r="L135" s="34">
        <v>100</v>
      </c>
      <c r="M135" s="34">
        <v>0</v>
      </c>
      <c r="N135" s="5"/>
      <c r="P135" s="34">
        <v>0</v>
      </c>
      <c r="R135" s="2">
        <f>M135*1.06</f>
      </c>
      <c r="S135" s="2">
        <f>I135+L135+R135</f>
      </c>
      <c r="T135" s="2">
        <f>I135+(L135+R135)*1.06</f>
      </c>
      <c r="U135" s="2">
        <f>(R135+L135)*0.06</f>
      </c>
      <c r="V135" s="2">
        <f>T135-U135</f>
      </c>
      <c r="W135" s="1">
        <f>I135</f>
      </c>
      <c r="X135" s="2">
        <f>(R135+L135)*1.06</f>
      </c>
      <c r="Y135" s="2">
        <f>P135</f>
      </c>
      <c r="Z135" s="34">
        <v>20</v>
      </c>
      <c r="AA135" s="2">
        <f>(L135+R135)-Y135-Z135</f>
      </c>
      <c r="AB135" s="2">
        <f>AA135/2</f>
      </c>
      <c r="AC135" s="2">
        <f>AA135/2</f>
      </c>
    </row>
    <row r="136">
      <c r="A136" s="1">
        <v>134</v>
      </c>
      <c r="B136" s="35" t="str">
        <v>曾麟淏</v>
      </c>
      <c r="C136" s="35" t="str">
        <v>TV1N1643645871884111872</v>
      </c>
      <c r="D136" s="5" t="str">
        <v>中国</v>
      </c>
      <c r="E136" s="5" t="str">
        <v>北京</v>
      </c>
      <c r="F136" s="5" t="str">
        <v>印尼-落地签</v>
      </c>
      <c r="G136" s="5" t="str">
        <v>商务</v>
      </c>
      <c r="H136" s="5" t="str">
        <v>已出签</v>
      </c>
      <c r="I136" s="5">
        <v>246.4</v>
      </c>
      <c r="J136" s="6"/>
      <c r="L136" s="34">
        <v>100</v>
      </c>
      <c r="M136" s="34">
        <v>0</v>
      </c>
      <c r="N136" s="5"/>
      <c r="P136" s="34">
        <v>0</v>
      </c>
      <c r="R136" s="2">
        <f>M136*1.06</f>
      </c>
      <c r="S136" s="2">
        <f>I136+L136+R136</f>
      </c>
      <c r="T136" s="2">
        <f>I136+(L136+R136)*1.06</f>
      </c>
      <c r="U136" s="2">
        <f>(R136+L136)*0.06</f>
      </c>
      <c r="V136" s="2">
        <f>T136-U136</f>
      </c>
      <c r="W136" s="1">
        <f>I136</f>
      </c>
      <c r="X136" s="2">
        <f>(R136+L136)*1.06</f>
      </c>
      <c r="Y136" s="2">
        <f>P136</f>
      </c>
      <c r="Z136" s="34">
        <v>20</v>
      </c>
      <c r="AA136" s="2">
        <f>(L136+R136)-Y136-Z136</f>
      </c>
      <c r="AB136" s="2">
        <f>AA136/2</f>
      </c>
      <c r="AC136" s="2">
        <f>AA136/2</f>
      </c>
    </row>
    <row r="137">
      <c r="A137" s="1">
        <v>135</v>
      </c>
      <c r="B137" s="35" t="str">
        <v>吴子夜</v>
      </c>
      <c r="C137" s="35" t="str">
        <v>TV1N1643473354599055360</v>
      </c>
      <c r="D137" s="5" t="str">
        <v>中国</v>
      </c>
      <c r="E137" s="5" t="str">
        <v>北京</v>
      </c>
      <c r="F137" s="5" t="str">
        <v>印尼-落地签</v>
      </c>
      <c r="G137" s="5" t="str">
        <v>商务</v>
      </c>
      <c r="H137" s="5" t="str">
        <v>已出签</v>
      </c>
      <c r="I137" s="5">
        <v>239.8</v>
      </c>
      <c r="J137" s="6"/>
      <c r="L137" s="34">
        <v>100</v>
      </c>
      <c r="M137" s="34">
        <v>0</v>
      </c>
      <c r="N137" s="5"/>
      <c r="P137" s="34">
        <v>0</v>
      </c>
      <c r="R137" s="2">
        <f>M137*1.06</f>
      </c>
      <c r="S137" s="2">
        <f>I137+L137+R137</f>
      </c>
      <c r="T137" s="2">
        <f>I137+(L137+R137)*1.06</f>
      </c>
      <c r="U137" s="2">
        <f>(R137+L137)*0.06</f>
      </c>
      <c r="V137" s="2">
        <f>T137-U137</f>
      </c>
      <c r="W137" s="1">
        <f>I137</f>
      </c>
      <c r="X137" s="2">
        <f>(R137+L137)*1.06</f>
      </c>
      <c r="Y137" s="2">
        <f>P137</f>
      </c>
      <c r="Z137" s="34">
        <v>20</v>
      </c>
      <c r="AA137" s="2">
        <f>(L137+R137)-Y137-Z137</f>
      </c>
      <c r="AB137" s="2">
        <f>AA137/2</f>
      </c>
      <c r="AC137" s="2">
        <f>AA137/2</f>
      </c>
    </row>
    <row r="138">
      <c r="A138" s="1">
        <v>136</v>
      </c>
      <c r="B138" s="35" t="str">
        <v>Shweta Sasidharan Nambiar</v>
      </c>
      <c r="C138" s="35" t="str">
        <v>TV1N1643849524712656896</v>
      </c>
      <c r="D138" s="5" t="str">
        <v>中国</v>
      </c>
      <c r="E138" s="5" t="str">
        <v>北京</v>
      </c>
      <c r="F138" s="5" t="str">
        <v>印尼-落地签</v>
      </c>
      <c r="G138" s="5" t="str">
        <v>商务</v>
      </c>
      <c r="H138" s="5" t="str">
        <v>已出签</v>
      </c>
      <c r="I138" s="5">
        <v>248.5</v>
      </c>
      <c r="J138" s="6"/>
      <c r="L138" s="34">
        <v>100</v>
      </c>
      <c r="M138" s="34">
        <v>0</v>
      </c>
      <c r="N138" s="5"/>
      <c r="P138" s="34">
        <v>0</v>
      </c>
      <c r="R138" s="2">
        <f>M138*1.06</f>
      </c>
      <c r="S138" s="2">
        <f>I138+L138+R138</f>
      </c>
      <c r="T138" s="2">
        <f>I138+(L138+R138)*1.06</f>
      </c>
      <c r="U138" s="2">
        <f>(R138+L138)*0.06</f>
      </c>
      <c r="V138" s="2">
        <f>T138-U138</f>
      </c>
      <c r="W138" s="1">
        <f>I138</f>
      </c>
      <c r="X138" s="2">
        <f>(R138+L138)*1.06</f>
      </c>
      <c r="Y138" s="2">
        <f>P138</f>
      </c>
      <c r="Z138" s="34">
        <v>20</v>
      </c>
      <c r="AA138" s="2">
        <f>(L138+R138)-Y138-Z138</f>
      </c>
      <c r="AB138" s="2">
        <f>AA138/2</f>
      </c>
      <c r="AC138" s="2">
        <f>AA138/2</f>
      </c>
    </row>
    <row r="139">
      <c r="A139" s="1">
        <v>137</v>
      </c>
      <c r="B139" s="35" t="str">
        <v>刘昊</v>
      </c>
      <c r="C139" s="35" t="str">
        <v>TV1N1643807638031618048</v>
      </c>
      <c r="D139" s="5" t="str">
        <v>中国</v>
      </c>
      <c r="E139" s="5" t="str">
        <v>北京</v>
      </c>
      <c r="F139" s="5" t="str">
        <v>印尼-落地签</v>
      </c>
      <c r="G139" s="5" t="str">
        <v>商务</v>
      </c>
      <c r="H139" s="5" t="str">
        <v>已出签</v>
      </c>
      <c r="I139" s="5">
        <v>240.5</v>
      </c>
      <c r="J139" s="6"/>
      <c r="L139" s="34">
        <v>100</v>
      </c>
      <c r="M139" s="34">
        <v>0</v>
      </c>
      <c r="N139" s="5"/>
      <c r="P139" s="34">
        <v>0</v>
      </c>
      <c r="R139" s="2">
        <f>M139*1.06</f>
      </c>
      <c r="S139" s="2">
        <f>I139+L139+R139</f>
      </c>
      <c r="T139" s="2">
        <f>I139+(L139+R139)*1.06</f>
      </c>
      <c r="U139" s="2">
        <f>(R139+L139)*0.06</f>
      </c>
      <c r="V139" s="2">
        <f>T139-U139</f>
      </c>
      <c r="W139" s="1">
        <f>I139</f>
      </c>
      <c r="X139" s="2">
        <f>(R139+L139)*1.06</f>
      </c>
      <c r="Y139" s="2">
        <f>P139</f>
      </c>
      <c r="Z139" s="34">
        <v>20</v>
      </c>
      <c r="AA139" s="2">
        <f>(L139+R139)-Y139-Z139</f>
      </c>
      <c r="AB139" s="2">
        <f>AA139/2</f>
      </c>
      <c r="AC139" s="2">
        <f>AA139/2</f>
      </c>
    </row>
    <row r="140">
      <c r="A140" s="1">
        <v>138</v>
      </c>
      <c r="B140" s="35" t="str">
        <v>刘雨晴</v>
      </c>
      <c r="C140" s="35" t="str">
        <v>TV1N1643849694263152640</v>
      </c>
      <c r="D140" s="5" t="str">
        <v>中国</v>
      </c>
      <c r="E140" s="5" t="str">
        <v>北京</v>
      </c>
      <c r="F140" s="5" t="str">
        <v>印尼-落地签</v>
      </c>
      <c r="G140" s="5" t="str">
        <v>商务</v>
      </c>
      <c r="H140" s="5" t="str">
        <v>已出签</v>
      </c>
      <c r="I140" s="5">
        <v>240.5</v>
      </c>
      <c r="J140" s="6"/>
      <c r="L140" s="34">
        <v>100</v>
      </c>
      <c r="M140" s="34">
        <v>0</v>
      </c>
      <c r="N140" s="5"/>
      <c r="P140" s="34">
        <v>0</v>
      </c>
      <c r="R140" s="2">
        <f>M140*1.06</f>
      </c>
      <c r="S140" s="2">
        <f>I140+L140+R140</f>
      </c>
      <c r="T140" s="2">
        <f>I140+(L140+R140)*1.06</f>
      </c>
      <c r="U140" s="2">
        <f>(R140+L140)*0.06</f>
      </c>
      <c r="V140" s="2">
        <f>T140-U140</f>
      </c>
      <c r="W140" s="1">
        <f>I140</f>
      </c>
      <c r="X140" s="2">
        <f>(R140+L140)*1.06</f>
      </c>
      <c r="Y140" s="2">
        <f>P140</f>
      </c>
      <c r="Z140" s="34">
        <v>20</v>
      </c>
      <c r="AA140" s="2">
        <f>(L140+R140)-Y140-Z140</f>
      </c>
      <c r="AB140" s="2">
        <f>AA140/2</f>
      </c>
      <c r="AC140" s="2">
        <f>AA140/2</f>
      </c>
    </row>
    <row r="141">
      <c r="A141" s="1">
        <v>139</v>
      </c>
      <c r="B141" s="35" t="str">
        <v>童博</v>
      </c>
      <c r="C141" s="35" t="str">
        <v>TV1N1643911645144096768</v>
      </c>
      <c r="D141" s="5" t="str">
        <v>中国</v>
      </c>
      <c r="E141" s="5" t="str">
        <v>北京</v>
      </c>
      <c r="F141" s="5" t="str">
        <v>印尼-落地签</v>
      </c>
      <c r="G141" s="5" t="str">
        <v>商务</v>
      </c>
      <c r="H141" s="5" t="str">
        <v>已出签</v>
      </c>
      <c r="I141" s="5">
        <v>240.2</v>
      </c>
      <c r="J141" s="6"/>
      <c r="L141" s="34">
        <v>100</v>
      </c>
      <c r="M141" s="34">
        <v>0</v>
      </c>
      <c r="N141" s="5"/>
      <c r="P141" s="34">
        <v>0</v>
      </c>
      <c r="R141" s="2">
        <f>M141*1.06</f>
      </c>
      <c r="S141" s="2">
        <f>I141+L141+R141</f>
      </c>
      <c r="T141" s="2">
        <f>I141+(L141+R141)*1.06</f>
      </c>
      <c r="U141" s="2">
        <f>(R141+L141)*0.06</f>
      </c>
      <c r="V141" s="2">
        <f>T141-U141</f>
      </c>
      <c r="W141" s="1">
        <f>I141</f>
      </c>
      <c r="X141" s="2">
        <f>(R141+L141)*1.06</f>
      </c>
      <c r="Y141" s="2">
        <f>P141</f>
      </c>
      <c r="Z141" s="34">
        <v>20</v>
      </c>
      <c r="AA141" s="2">
        <f>(L141+R141)-Y141-Z141</f>
      </c>
      <c r="AB141" s="2">
        <f>AA141/2</f>
      </c>
      <c r="AC141" s="2">
        <f>AA141/2</f>
      </c>
    </row>
    <row r="142">
      <c r="A142" s="1">
        <v>140</v>
      </c>
      <c r="B142" s="35" t="str">
        <v>邹淦升</v>
      </c>
      <c r="C142" s="35" t="str">
        <v>TV1N1643926110652657664</v>
      </c>
      <c r="D142" s="5" t="str">
        <v>中国</v>
      </c>
      <c r="E142" s="5" t="str">
        <v>北京</v>
      </c>
      <c r="F142" s="5" t="str">
        <v>印尼-落地签</v>
      </c>
      <c r="G142" s="5" t="str">
        <v>商务</v>
      </c>
      <c r="H142" s="5" t="str">
        <v>已出签</v>
      </c>
      <c r="I142" s="5">
        <v>245.43</v>
      </c>
      <c r="J142" s="6"/>
      <c r="L142" s="34">
        <v>100</v>
      </c>
      <c r="M142" s="34">
        <v>0</v>
      </c>
      <c r="N142" s="5"/>
      <c r="P142" s="34">
        <v>0</v>
      </c>
      <c r="R142" s="2">
        <f>M142*1.06</f>
      </c>
      <c r="S142" s="2">
        <f>I142+L142+R142</f>
      </c>
      <c r="T142" s="2">
        <f>I142+(L142+R142)*1.06</f>
      </c>
      <c r="U142" s="2">
        <f>(R142+L142)*0.06</f>
      </c>
      <c r="V142" s="2">
        <f>T142-U142</f>
      </c>
      <c r="W142" s="1">
        <f>I142</f>
      </c>
      <c r="X142" s="2">
        <f>(R142+L142)*1.06</f>
      </c>
      <c r="Y142" s="2">
        <f>P142</f>
      </c>
      <c r="Z142" s="34">
        <v>20</v>
      </c>
      <c r="AA142" s="2">
        <f>(L142+R142)-Y142-Z142</f>
      </c>
      <c r="AB142" s="2">
        <f>AA142/2</f>
      </c>
      <c r="AC142" s="2">
        <f>AA142/2</f>
      </c>
    </row>
    <row r="143">
      <c r="A143" s="1">
        <v>141</v>
      </c>
      <c r="B143" s="35" t="str">
        <v>杨渊</v>
      </c>
      <c r="C143" s="35" t="str" xml:space="preserve">
        <v> TV1N1643925106431508480</v>
      </c>
      <c r="D143" s="5" t="str">
        <v>中国</v>
      </c>
      <c r="E143" s="5" t="str">
        <v>北京</v>
      </c>
      <c r="F143" s="5" t="str">
        <v>印尼-落地签</v>
      </c>
      <c r="G143" s="5" t="str">
        <v>商务</v>
      </c>
      <c r="H143" s="5" t="str">
        <v>已出签</v>
      </c>
      <c r="I143" s="5">
        <v>240.41</v>
      </c>
      <c r="J143" s="6"/>
      <c r="L143" s="34">
        <v>100</v>
      </c>
      <c r="M143" s="34">
        <v>0</v>
      </c>
      <c r="N143" s="5"/>
      <c r="P143" s="34">
        <v>0</v>
      </c>
      <c r="R143" s="2">
        <f>M143*1.06</f>
      </c>
      <c r="S143" s="2">
        <f>I143+L143+R143</f>
      </c>
      <c r="T143" s="2">
        <f>I143+(L143+R143)*1.06</f>
      </c>
      <c r="U143" s="2">
        <f>(R143+L143)*0.06</f>
      </c>
      <c r="V143" s="2">
        <f>T143-U143</f>
      </c>
      <c r="W143" s="1">
        <f>I143</f>
      </c>
      <c r="X143" s="2">
        <f>(R143+L143)*1.06</f>
      </c>
      <c r="Y143" s="2">
        <f>P143</f>
      </c>
      <c r="Z143" s="34">
        <v>20</v>
      </c>
      <c r="AA143" s="2">
        <f>(L143+R143)-Y143-Z143</f>
      </c>
      <c r="AB143" s="2">
        <f>AA143/2</f>
      </c>
      <c r="AC143" s="2">
        <f>AA143/2</f>
      </c>
    </row>
    <row r="144">
      <c r="A144" s="1">
        <v>142</v>
      </c>
      <c r="B144" t="str">
        <v>Celeste Cortez</v>
      </c>
      <c r="C144" s="35" t="str">
        <v>TV1N1641390334303813632</v>
      </c>
      <c r="D144" s="5" t="str">
        <v>中国</v>
      </c>
      <c r="E144" s="5" t="str">
        <v>北京</v>
      </c>
      <c r="F144" s="5" t="str">
        <v>印尼-落地签</v>
      </c>
      <c r="G144" s="5" t="str">
        <v>商务</v>
      </c>
      <c r="H144" s="5" t="str">
        <v>已出签</v>
      </c>
      <c r="I144" s="5">
        <v>245.43</v>
      </c>
      <c r="J144" s="6"/>
      <c r="L144" s="34">
        <v>100</v>
      </c>
      <c r="M144" s="34">
        <v>0</v>
      </c>
      <c r="N144" s="5"/>
      <c r="P144" s="34">
        <v>0</v>
      </c>
      <c r="R144" s="2">
        <f>M144*1.06</f>
      </c>
      <c r="S144" s="2">
        <f>I144+L144+R144</f>
      </c>
      <c r="T144" s="2">
        <f>I144+(L144+R144)*1.06</f>
      </c>
      <c r="U144" s="2">
        <f>(R144+L144)*0.06</f>
      </c>
      <c r="V144" s="2">
        <f>T144-U144</f>
      </c>
      <c r="W144" s="1">
        <f>I144</f>
      </c>
      <c r="X144" s="2">
        <f>(R144+L144)*1.06</f>
      </c>
      <c r="Y144" s="2">
        <f>P144</f>
      </c>
      <c r="Z144" s="34">
        <v>20</v>
      </c>
      <c r="AA144" s="2">
        <f>(L144+R144)-Y144-Z144</f>
      </c>
      <c r="AB144" s="2">
        <f>AA144/2</f>
      </c>
      <c r="AC144" s="2">
        <f>AA144/2</f>
      </c>
    </row>
    <row r="145">
      <c r="A145" s="1">
        <v>143</v>
      </c>
      <c r="B145" s="35" t="str">
        <v>魏君-加急</v>
      </c>
      <c r="C145" s="35" t="str">
        <v>TV1N1640196748971290624</v>
      </c>
      <c r="D145" s="5" t="str">
        <v>中国</v>
      </c>
      <c r="E145" s="5" t="str">
        <v>北京</v>
      </c>
      <c r="F145" s="5" t="str">
        <v>韩国</v>
      </c>
      <c r="G145" s="5" t="str">
        <v>商务</v>
      </c>
      <c r="H145" s="5" t="str">
        <v>已出签</v>
      </c>
      <c r="I145" s="34">
        <v>420</v>
      </c>
      <c r="J145" s="6"/>
      <c r="L145" s="34">
        <v>200</v>
      </c>
      <c r="M145" s="34">
        <v>15</v>
      </c>
      <c r="N145" s="5" t="str">
        <v>快递费15</v>
      </c>
      <c r="P145" s="34">
        <v>15</v>
      </c>
      <c r="R145" s="34">
        <f>M145*1.06</f>
      </c>
      <c r="S145" s="2">
        <f>I145+L145+R145</f>
      </c>
      <c r="T145" s="2">
        <f>I145+(L145+R145)*1.06</f>
      </c>
      <c r="U145" s="2">
        <f>(R145+L145)*0.06</f>
      </c>
      <c r="V145" s="2">
        <f>T145-U145</f>
      </c>
      <c r="W145" s="2">
        <f>I145</f>
      </c>
      <c r="X145" s="2">
        <f>(R145+L145)*1.06</f>
      </c>
      <c r="Y145" s="2">
        <f>P145</f>
      </c>
      <c r="Z145" s="68">
        <v>200</v>
      </c>
      <c r="AA145" s="2">
        <f>(L145+R145)-Y145-Z145</f>
      </c>
      <c r="AB145" s="2">
        <f>AA145/2</f>
      </c>
      <c r="AC145" s="2">
        <f>AA145/2</f>
      </c>
    </row>
    <row r="146">
      <c r="A146" s="1">
        <v>144</v>
      </c>
      <c r="B146" s="35" t="str">
        <v>吴海文</v>
      </c>
      <c r="C146" s="35" t="str">
        <v>TV1N1643846065003302912</v>
      </c>
      <c r="D146" s="5" t="str">
        <v>中国</v>
      </c>
      <c r="E146" s="5" t="str">
        <v>北京</v>
      </c>
      <c r="F146" s="5" t="str">
        <v>印尼-落地签</v>
      </c>
      <c r="G146" s="5" t="str">
        <v>商务</v>
      </c>
      <c r="H146" s="5" t="str">
        <v>已出签</v>
      </c>
      <c r="I146" s="5">
        <v>245.43</v>
      </c>
      <c r="J146" s="6"/>
      <c r="L146" s="34">
        <v>100</v>
      </c>
      <c r="M146" s="34">
        <v>0</v>
      </c>
      <c r="N146" s="5"/>
      <c r="P146" s="34">
        <v>0</v>
      </c>
      <c r="R146" s="2">
        <f>M146*1.06</f>
      </c>
      <c r="S146" s="2">
        <f>I146+L146+R146</f>
      </c>
      <c r="T146" s="2">
        <f>I146+(L146+R146)*1.06</f>
      </c>
      <c r="U146" s="2">
        <f>(R146+L146)*0.06</f>
      </c>
      <c r="V146" s="2">
        <f>T146-U146</f>
      </c>
      <c r="W146" s="1">
        <f>I146</f>
      </c>
      <c r="X146" s="2">
        <f>(R146+L146)*1.06</f>
      </c>
      <c r="Y146" s="2">
        <f>P146</f>
      </c>
      <c r="Z146" s="34">
        <v>20</v>
      </c>
      <c r="AA146" s="2">
        <f>(L146+R146)-Y146-Z146</f>
      </c>
      <c r="AB146" s="2">
        <f>AA146/2</f>
      </c>
      <c r="AC146" s="2">
        <f>AA146/2</f>
      </c>
    </row>
    <row r="147">
      <c r="A147" s="1">
        <v>145</v>
      </c>
      <c r="B147" s="35" t="str">
        <v>Nahtasha Shook</v>
      </c>
      <c r="C147" s="35" t="str" xml:space="preserve">
        <v> TV1N1640828755074174976</v>
      </c>
      <c r="D147" s="5" t="str">
        <v>中国</v>
      </c>
      <c r="E147" s="5" t="str">
        <v>北京</v>
      </c>
      <c r="F147" s="5" t="str">
        <v>印尼-落地签</v>
      </c>
      <c r="G147" s="5" t="str">
        <v>商务</v>
      </c>
      <c r="H147" s="5" t="str">
        <v>已出签</v>
      </c>
      <c r="I147" s="5">
        <v>245.43</v>
      </c>
      <c r="J147" s="6"/>
      <c r="L147" s="34">
        <v>100</v>
      </c>
      <c r="M147" s="34">
        <v>0</v>
      </c>
      <c r="N147" s="5"/>
      <c r="P147" s="34">
        <v>0</v>
      </c>
      <c r="R147" s="2">
        <f>M147*1.06</f>
      </c>
      <c r="S147" s="2">
        <f>I147+L147+R147</f>
      </c>
      <c r="T147" s="2">
        <f>I147+(L147+R147)*1.06</f>
      </c>
      <c r="U147" s="2">
        <f>(R147+L147)*0.06</f>
      </c>
      <c r="V147" s="2">
        <f>T147-U147</f>
      </c>
      <c r="W147" s="1">
        <f>I147</f>
      </c>
      <c r="X147" s="2">
        <f>(R147+L147)*1.06</f>
      </c>
      <c r="Y147" s="2">
        <f>P147</f>
      </c>
      <c r="Z147" s="34">
        <v>20</v>
      </c>
      <c r="AA147" s="2">
        <f>(L147+R147)-Y147-Z147</f>
      </c>
      <c r="AB147" s="2">
        <f>AA147/2</f>
      </c>
      <c r="AC147" s="2">
        <f>AA147/2</f>
      </c>
    </row>
    <row r="148">
      <c r="A148" s="1">
        <v>146</v>
      </c>
      <c r="B148" s="35" t="str">
        <v>李先成</v>
      </c>
      <c r="C148" s="35" t="str">
        <v>TV1N1644159680373686272</v>
      </c>
      <c r="D148" s="5" t="str">
        <v>中国</v>
      </c>
      <c r="E148" s="5" t="str">
        <v>北京</v>
      </c>
      <c r="F148" s="5" t="str">
        <v>印尼-落地签</v>
      </c>
      <c r="G148" s="5" t="str">
        <v>商务</v>
      </c>
      <c r="H148" s="5" t="str">
        <v>已出签</v>
      </c>
      <c r="I148" s="34">
        <v>240.5</v>
      </c>
      <c r="J148" s="6"/>
      <c r="L148" s="34">
        <v>100</v>
      </c>
      <c r="M148" s="34">
        <v>0</v>
      </c>
      <c r="N148" s="5"/>
      <c r="P148" s="34">
        <v>0</v>
      </c>
      <c r="R148" s="2">
        <f>M148*1.06</f>
      </c>
      <c r="S148" s="2">
        <f>I148+L148+R148</f>
      </c>
      <c r="T148" s="2">
        <f>I148+(L148+R148)*1.06</f>
      </c>
      <c r="U148" s="2">
        <f>(R148+L148)*0.06</f>
      </c>
      <c r="V148" s="2">
        <f>T148-U148</f>
      </c>
      <c r="W148" s="1">
        <f>I148</f>
      </c>
      <c r="X148" s="2">
        <f>(R148+L148)*1.06</f>
      </c>
      <c r="Y148" s="2">
        <f>P148</f>
      </c>
      <c r="Z148" s="34">
        <v>20</v>
      </c>
      <c r="AA148" s="2">
        <f>(L148+R148)-Y148-Z148</f>
      </c>
      <c r="AB148" s="2">
        <f>AA148/2</f>
      </c>
      <c r="AC148" s="2">
        <f>AA148/2</f>
      </c>
    </row>
    <row r="149">
      <c r="A149" s="1">
        <v>147</v>
      </c>
      <c r="B149" s="35" t="str">
        <v>翁佳</v>
      </c>
      <c r="C149" s="35" t="str">
        <v>TV1N1643926596403367936</v>
      </c>
      <c r="D149" s="5" t="str">
        <v>中国</v>
      </c>
      <c r="E149" s="5" t="str">
        <v>北京</v>
      </c>
      <c r="F149" s="5" t="str">
        <v>印尼-落地签</v>
      </c>
      <c r="G149" s="5" t="str">
        <v>商务</v>
      </c>
      <c r="H149" s="5" t="str">
        <v>已出签</v>
      </c>
      <c r="I149" s="5">
        <v>245.43</v>
      </c>
      <c r="J149" s="6"/>
      <c r="L149" s="34">
        <v>100</v>
      </c>
      <c r="M149" s="34">
        <v>0</v>
      </c>
      <c r="N149" s="5"/>
      <c r="P149" s="34">
        <v>0</v>
      </c>
      <c r="R149" s="2">
        <f>M149*1.06</f>
      </c>
      <c r="S149" s="2">
        <f>I149+L149+R149</f>
      </c>
      <c r="T149" s="2">
        <f>I149+(L149+R149)*1.06</f>
      </c>
      <c r="U149" s="2">
        <f>(R149+L149)*0.06</f>
      </c>
      <c r="V149" s="2">
        <f>T149-U149</f>
      </c>
      <c r="W149" s="1">
        <f>I149</f>
      </c>
      <c r="X149" s="2">
        <f>(R149+L149)*1.06</f>
      </c>
      <c r="Y149" s="2">
        <f>P149</f>
      </c>
      <c r="Z149" s="34">
        <v>20</v>
      </c>
      <c r="AA149" s="2">
        <f>(L149+R149)-Y149-Z149</f>
      </c>
      <c r="AB149" s="2">
        <f>AA149/2</f>
      </c>
      <c r="AC149" s="2">
        <f>AA149/2</f>
      </c>
    </row>
    <row r="150">
      <c r="A150" s="1">
        <v>148</v>
      </c>
      <c r="B150" s="35" t="str">
        <v>牛冷潇</v>
      </c>
      <c r="C150" s="35" t="str">
        <v>TV1N1644212687350153216</v>
      </c>
      <c r="D150" s="5" t="str">
        <v>中国</v>
      </c>
      <c r="E150" s="5" t="str">
        <v>北京</v>
      </c>
      <c r="F150" s="5" t="str">
        <v>印尼-落地签</v>
      </c>
      <c r="G150" s="5" t="str">
        <v>商务</v>
      </c>
      <c r="H150" s="5" t="str">
        <v>已出签</v>
      </c>
      <c r="I150" s="5">
        <v>245.97</v>
      </c>
      <c r="J150" s="6"/>
      <c r="L150" s="34">
        <v>100</v>
      </c>
      <c r="M150" s="34">
        <v>0</v>
      </c>
      <c r="N150" s="5"/>
      <c r="P150" s="34">
        <v>0</v>
      </c>
      <c r="R150" s="2">
        <f>M150*1.06</f>
      </c>
      <c r="S150" s="2">
        <f>I150+L150+R150</f>
      </c>
      <c r="T150" s="2">
        <f>I150+(L150+R150)*1.06</f>
      </c>
      <c r="U150" s="2">
        <f>(R150+L150)*0.06</f>
      </c>
      <c r="V150" s="2">
        <f>T150-U150</f>
      </c>
      <c r="W150" s="1">
        <f>I150</f>
      </c>
      <c r="X150" s="2">
        <f>(R150+L150)*1.06</f>
      </c>
      <c r="Y150" s="2">
        <f>P150</f>
      </c>
      <c r="Z150" s="34">
        <v>20</v>
      </c>
      <c r="AA150" s="2">
        <f>(L150+R150)-Y150-Z150</f>
      </c>
      <c r="AB150" s="2">
        <f>AA150/2</f>
      </c>
      <c r="AC150" s="2">
        <f>AA150/2</f>
      </c>
    </row>
    <row r="151">
      <c r="A151" s="1">
        <v>149</v>
      </c>
      <c r="B151" t="str">
        <v>燕思旻</v>
      </c>
      <c r="C151" s="35" t="str">
        <v>TV1N1644216925602091008</v>
      </c>
      <c r="D151" s="5" t="str">
        <v>中国</v>
      </c>
      <c r="E151" s="5" t="str">
        <v>北京</v>
      </c>
      <c r="F151" s="5" t="str">
        <v>印尼-落地签</v>
      </c>
      <c r="G151" s="5" t="str">
        <v>商务</v>
      </c>
      <c r="H151" s="5" t="str">
        <v>已出签</v>
      </c>
      <c r="I151" s="5">
        <v>245.97</v>
      </c>
      <c r="J151" s="6"/>
      <c r="L151" s="34">
        <v>100</v>
      </c>
      <c r="M151" s="34">
        <v>0</v>
      </c>
      <c r="N151" s="5"/>
      <c r="P151" s="34">
        <v>0</v>
      </c>
      <c r="R151" s="2">
        <f>M151*1.06</f>
      </c>
      <c r="S151" s="2">
        <f>I151+L151+R151</f>
      </c>
      <c r="T151" s="2">
        <f>I151+(L151+R151)*1.06</f>
      </c>
      <c r="U151" s="2">
        <f>(R151+L151)*0.06</f>
      </c>
      <c r="V151" s="2">
        <f>T151-U151</f>
      </c>
      <c r="W151" s="1">
        <f>I151</f>
      </c>
      <c r="X151" s="2">
        <f>(R151+L151)*1.06</f>
      </c>
      <c r="Y151" s="2">
        <f>P151</f>
      </c>
      <c r="Z151" s="34">
        <v>20</v>
      </c>
      <c r="AA151" s="2">
        <f>(L151+R151)-Y151-Z151</f>
      </c>
      <c r="AB151" s="2">
        <f>AA151/2</f>
      </c>
      <c r="AC151" s="2">
        <f>AA151/2</f>
      </c>
    </row>
    <row r="152">
      <c r="A152" s="1">
        <v>150</v>
      </c>
      <c r="B152" s="35" t="str">
        <v>贺颖蓓</v>
      </c>
      <c r="C152" s="35" t="str">
        <v>TV1N1643928499010990080</v>
      </c>
      <c r="D152" s="5" t="str">
        <v>中国</v>
      </c>
      <c r="E152" s="5" t="str">
        <v>北京</v>
      </c>
      <c r="F152" s="5" t="str">
        <v>印尼-落地签</v>
      </c>
      <c r="G152" s="5" t="str">
        <v>商务</v>
      </c>
      <c r="H152" s="5" t="str">
        <v>已出签</v>
      </c>
      <c r="I152" s="34">
        <v>240.5</v>
      </c>
      <c r="J152" s="6"/>
      <c r="L152" s="34">
        <v>100</v>
      </c>
      <c r="M152" s="34">
        <v>0</v>
      </c>
      <c r="N152" s="5"/>
      <c r="P152" s="34">
        <v>0</v>
      </c>
      <c r="R152" s="2">
        <f>M152*1.06</f>
      </c>
      <c r="S152" s="2">
        <f>I152+L152+R152</f>
      </c>
      <c r="T152" s="2">
        <f>I152+(L152+R152)*1.06</f>
      </c>
      <c r="U152" s="2">
        <f>(R152+L152)*0.06</f>
      </c>
      <c r="V152" s="2">
        <f>T152-U152</f>
      </c>
      <c r="W152" s="1">
        <f>I152</f>
      </c>
      <c r="X152" s="2">
        <f>(R152+L152)*1.06</f>
      </c>
      <c r="Y152" s="2">
        <f>P152</f>
      </c>
      <c r="Z152" s="34">
        <v>20</v>
      </c>
      <c r="AA152" s="2">
        <f>(L152+R152)-Y152-Z152</f>
      </c>
      <c r="AB152" s="2">
        <f>AA152/2</f>
      </c>
      <c r="AC152" s="2">
        <f>AA152/2</f>
      </c>
    </row>
    <row r="153">
      <c r="A153" s="1">
        <v>151</v>
      </c>
      <c r="B153" s="35" t="str">
        <v>向潇</v>
      </c>
      <c r="C153" s="35" t="str">
        <v>TV1N1645459356024877056</v>
      </c>
      <c r="D153" s="5" t="str">
        <v>中国</v>
      </c>
      <c r="E153" s="5" t="str">
        <v>北京</v>
      </c>
      <c r="F153" s="5" t="str">
        <v>印尼-落地签</v>
      </c>
      <c r="G153" s="5" t="str">
        <v>商务</v>
      </c>
      <c r="H153" s="5" t="str">
        <v>已出签</v>
      </c>
      <c r="I153" s="34">
        <v>240.5</v>
      </c>
      <c r="J153" s="6"/>
      <c r="L153" s="34">
        <v>100</v>
      </c>
      <c r="M153" s="34">
        <v>0</v>
      </c>
      <c r="N153" s="5"/>
      <c r="P153" s="34">
        <v>0</v>
      </c>
      <c r="R153" s="2">
        <f>M153*1.06</f>
      </c>
      <c r="S153" s="2">
        <f>I153+L153+R153</f>
      </c>
      <c r="T153" s="2">
        <f>I153+(L153+R153)*1.06</f>
      </c>
      <c r="U153" s="2">
        <f>(R153+L153)*0.06</f>
      </c>
      <c r="V153" s="2">
        <f>T153-U153</f>
      </c>
      <c r="W153" s="1">
        <f>I153</f>
      </c>
      <c r="X153" s="2">
        <f>(R153+L153)*1.06</f>
      </c>
      <c r="Y153" s="2">
        <f>P153</f>
      </c>
      <c r="Z153" s="34">
        <v>20</v>
      </c>
      <c r="AA153" s="2">
        <f>(L153+R153)-Y153-Z153</f>
      </c>
      <c r="AB153" s="2">
        <f>AA153/2</f>
      </c>
      <c r="AC153" s="2">
        <f>AA153/2</f>
      </c>
    </row>
    <row r="154">
      <c r="A154" s="1">
        <v>152</v>
      </c>
      <c r="B154" s="35" t="str">
        <v>张翰博</v>
      </c>
      <c r="C154" t="str">
        <v>TV1N1636233881716662272</v>
      </c>
      <c r="D154" s="5" t="str">
        <v>中国</v>
      </c>
      <c r="E154" s="5" t="str">
        <v>北京</v>
      </c>
      <c r="F154" s="5" t="str">
        <v>英国</v>
      </c>
      <c r="G154" s="5" t="str">
        <v>商务</v>
      </c>
      <c r="H154" s="5" t="str">
        <v>已出签</v>
      </c>
      <c r="I154" s="34">
        <v>884</v>
      </c>
      <c r="J154" s="6"/>
      <c r="L154" s="34">
        <v>400</v>
      </c>
      <c r="M154" s="34">
        <v>92</v>
      </c>
      <c r="N154" s="5" t="str">
        <v>北京+邮寄</v>
      </c>
      <c r="P154" s="34">
        <v>92</v>
      </c>
      <c r="R154" s="34">
        <f>M154*1.06</f>
      </c>
      <c r="S154" s="34">
        <f>I154+L154+R154</f>
      </c>
      <c r="T154" s="34">
        <f>I154+(L154+R154)*1.06</f>
      </c>
      <c r="U154" s="34">
        <f>(L154+R154)*0.06</f>
      </c>
      <c r="V154" s="34">
        <f>T154-U154</f>
      </c>
      <c r="W154" s="34">
        <f>I154</f>
      </c>
      <c r="X154" s="34">
        <f>(L154+R154)*1.06</f>
      </c>
      <c r="Y154" s="34">
        <f>P154</f>
      </c>
      <c r="Z154" s="34">
        <v>60</v>
      </c>
      <c r="AA154" s="34">
        <f>(L154+R154)-Y154-Z154</f>
      </c>
      <c r="AB154" s="34">
        <f>AA154/2</f>
      </c>
      <c r="AC154" s="34">
        <f>AA154/2</f>
      </c>
    </row>
    <row r="155">
      <c r="A155" s="1">
        <v>153</v>
      </c>
      <c r="B155" s="35" t="str">
        <v>邱思涵</v>
      </c>
      <c r="C155" t="str">
        <v>TV1N1641709190633287680</v>
      </c>
      <c r="D155" s="5" t="str">
        <v>中国</v>
      </c>
      <c r="E155" s="5" t="str">
        <v>上海</v>
      </c>
      <c r="F155" s="5" t="str">
        <v>英国</v>
      </c>
      <c r="G155" s="5" t="str">
        <v>商务</v>
      </c>
      <c r="H155" s="5" t="str">
        <v>已出签</v>
      </c>
      <c r="I155" s="34">
        <v>884</v>
      </c>
      <c r="J155" s="6"/>
      <c r="L155" s="34">
        <v>400</v>
      </c>
      <c r="M155" s="34">
        <v>2308</v>
      </c>
      <c r="N155" s="5" t="str">
        <v>上海5工加急+邮寄</v>
      </c>
      <c r="P155" s="34">
        <v>2308</v>
      </c>
      <c r="R155" s="34">
        <f>M155*1.06</f>
      </c>
      <c r="S155" s="34">
        <f>I155+L155+R155</f>
      </c>
      <c r="T155" s="34">
        <f>I155+(L155+R155)*1.06</f>
      </c>
      <c r="U155" s="34">
        <f>(L155+R155)*0.06</f>
      </c>
      <c r="V155" s="34">
        <f>T155-U155</f>
      </c>
      <c r="W155" s="34">
        <f>I155</f>
      </c>
      <c r="X155" s="34">
        <f>(L155+R155)*1.06</f>
      </c>
      <c r="Y155" s="34">
        <f>P155</f>
      </c>
      <c r="Z155" s="34">
        <v>60</v>
      </c>
      <c r="AA155" s="34">
        <f>(L155+R155)-Y155-Z155</f>
      </c>
      <c r="AB155" s="34">
        <f>AA155/2</f>
      </c>
      <c r="AC155" s="34">
        <f>AA155/2</f>
      </c>
    </row>
    <row r="156">
      <c r="A156" s="1">
        <v>154</v>
      </c>
      <c r="B156" s="35" t="str">
        <v>施润</v>
      </c>
      <c r="C156" s="35" t="str">
        <v>TV1N1643191086525546496</v>
      </c>
      <c r="D156" s="5" t="str">
        <v>中国</v>
      </c>
      <c r="E156" s="5" t="str">
        <v>北京</v>
      </c>
      <c r="F156" s="5" t="str">
        <v>印尼-落地签</v>
      </c>
      <c r="G156" s="5" t="str">
        <v>商务</v>
      </c>
      <c r="H156" s="5" t="str">
        <v>已出签</v>
      </c>
      <c r="I156" s="5">
        <v>245.97</v>
      </c>
      <c r="J156" s="6"/>
      <c r="L156" s="34">
        <v>100</v>
      </c>
      <c r="M156" s="34">
        <v>0</v>
      </c>
      <c r="N156" s="5"/>
      <c r="P156" s="34">
        <v>0</v>
      </c>
      <c r="R156" s="2">
        <f>M156*1.06</f>
      </c>
      <c r="S156" s="2">
        <f>I156+L156+R156</f>
      </c>
      <c r="T156" s="2">
        <f>I156+(L156+R156)*1.06</f>
      </c>
      <c r="U156" s="2">
        <f>(R156+L156)*0.06</f>
      </c>
      <c r="V156" s="2">
        <f>T156-U156</f>
      </c>
      <c r="W156" s="1">
        <f>I156</f>
      </c>
      <c r="X156" s="2">
        <f>(R156+L156)*1.06</f>
      </c>
      <c r="Y156" s="2">
        <f>P156</f>
      </c>
      <c r="Z156" s="34">
        <v>20</v>
      </c>
      <c r="AA156" s="2">
        <f>(L156+R156)-Y156-Z156</f>
      </c>
      <c r="AB156" s="2">
        <f>AA156/2</f>
      </c>
      <c r="AC156" s="2">
        <f>AA156/2</f>
      </c>
    </row>
    <row r="157">
      <c r="A157" s="1">
        <v>155</v>
      </c>
      <c r="B157" s="35" t="str">
        <v>王雨帆</v>
      </c>
      <c r="C157" s="35" t="str">
        <v>TV1N1644173094328242176</v>
      </c>
      <c r="D157" s="5" t="str">
        <v>中国</v>
      </c>
      <c r="E157" s="5" t="str">
        <v>北京</v>
      </c>
      <c r="F157" s="5" t="str">
        <v>印尼-落地签</v>
      </c>
      <c r="G157" s="5" t="str">
        <v>商务</v>
      </c>
      <c r="H157" s="5" t="str">
        <v>已出签</v>
      </c>
      <c r="I157" s="5">
        <v>245.97</v>
      </c>
      <c r="J157" s="6"/>
      <c r="L157" s="34">
        <v>100</v>
      </c>
      <c r="M157" s="34">
        <v>0</v>
      </c>
      <c r="N157" s="5"/>
      <c r="P157" s="34">
        <v>0</v>
      </c>
      <c r="R157" s="2">
        <f>M157*1.06</f>
      </c>
      <c r="S157" s="2">
        <f>I157+L157+R157</f>
      </c>
      <c r="T157" s="2">
        <f>I157+(L157+R157)*1.06</f>
      </c>
      <c r="U157" s="2">
        <f>(R157+L157)*0.06</f>
      </c>
      <c r="V157" s="2">
        <f>T157-U157</f>
      </c>
      <c r="W157" s="1">
        <f>I157</f>
      </c>
      <c r="X157" s="2">
        <f>(R157+L157)*1.06</f>
      </c>
      <c r="Y157" s="2">
        <f>P157</f>
      </c>
      <c r="Z157" s="34">
        <v>20</v>
      </c>
      <c r="AA157" s="2">
        <f>(L157+R157)-Y157-Z157</f>
      </c>
      <c r="AB157" s="2">
        <f>AA157/2</f>
      </c>
      <c r="AC157" s="2">
        <f>AA157/2</f>
      </c>
    </row>
    <row r="158">
      <c r="A158" s="1">
        <v>156</v>
      </c>
      <c r="B158" s="35" t="str">
        <v>刘志鹏</v>
      </c>
      <c r="C158" s="35" t="str">
        <v>TV1N1644528522816000000</v>
      </c>
      <c r="D158" s="5" t="str">
        <v>中国</v>
      </c>
      <c r="E158" s="5" t="str">
        <v>北京</v>
      </c>
      <c r="F158" s="5" t="str">
        <v>印尼-落地签</v>
      </c>
      <c r="G158" s="5" t="str">
        <v>商务</v>
      </c>
      <c r="H158" s="5" t="str">
        <v>已出签</v>
      </c>
      <c r="I158" s="5">
        <v>245.97</v>
      </c>
      <c r="J158" s="6"/>
      <c r="L158" s="34">
        <v>100</v>
      </c>
      <c r="M158" s="34">
        <v>0</v>
      </c>
      <c r="N158" s="5"/>
      <c r="P158" s="34">
        <v>0</v>
      </c>
      <c r="R158" s="2">
        <f>M158*1.06</f>
      </c>
      <c r="S158" s="2">
        <f>I158+L158+R158</f>
      </c>
      <c r="T158" s="2">
        <f>I158+(L158+R158)*1.06</f>
      </c>
      <c r="U158" s="2">
        <f>(R158+L158)*0.06</f>
      </c>
      <c r="V158" s="2">
        <f>T158-U158</f>
      </c>
      <c r="W158" s="1">
        <f>I158</f>
      </c>
      <c r="X158" s="2">
        <f>(R158+L158)*1.06</f>
      </c>
      <c r="Y158" s="2">
        <f>P158</f>
      </c>
      <c r="Z158" s="34">
        <v>20</v>
      </c>
      <c r="AA158" s="2">
        <f>(L158+R158)-Y158-Z158</f>
      </c>
      <c r="AB158" s="2">
        <f>AA158/2</f>
      </c>
      <c r="AC158" s="2">
        <f>AA158/2</f>
      </c>
    </row>
    <row r="159">
      <c r="A159" s="1">
        <v>157</v>
      </c>
      <c r="B159" s="35" t="str">
        <v>边思远</v>
      </c>
      <c r="C159" s="55" t="str">
        <v>TV1N1630383172798263296</v>
      </c>
      <c r="D159" s="5" t="str">
        <v>中国</v>
      </c>
      <c r="E159" s="5" t="str">
        <v>北京</v>
      </c>
      <c r="F159" s="5" t="str">
        <v>美国-EVUS</v>
      </c>
      <c r="G159" s="5" t="str">
        <v>商务</v>
      </c>
      <c r="H159" s="5" t="str">
        <v>已出签</v>
      </c>
      <c r="I159" s="34">
        <v>0</v>
      </c>
      <c r="J159" s="6"/>
      <c r="L159" s="34">
        <v>100</v>
      </c>
      <c r="M159" s="34">
        <v>15</v>
      </c>
      <c r="N159" s="5" t="str">
        <v>快递费</v>
      </c>
      <c r="P159" s="34">
        <v>15</v>
      </c>
      <c r="R159" s="34">
        <f>M159*1.06</f>
      </c>
      <c r="S159" s="34">
        <f>I159+L159+R159</f>
      </c>
      <c r="T159" s="34">
        <f>I159+(L159+R159)*1.06</f>
      </c>
      <c r="U159" s="34">
        <f>(L159+R159)*0.06</f>
      </c>
      <c r="V159" s="34">
        <f>T159-U159</f>
      </c>
      <c r="W159" s="34">
        <f>I159</f>
      </c>
      <c r="X159" s="34">
        <f>(L159+R159)*1.06</f>
      </c>
      <c r="Y159" s="34">
        <f>P159</f>
      </c>
      <c r="Z159" s="34">
        <v>20</v>
      </c>
      <c r="AA159" s="34">
        <f>(L159+R159)-Y159-Z159</f>
      </c>
      <c r="AB159" s="34">
        <f>AA159/2</f>
      </c>
      <c r="AC159" s="34">
        <f>AA159/2</f>
      </c>
    </row>
    <row r="160">
      <c r="A160" s="1">
        <v>158</v>
      </c>
      <c r="B160" s="35" t="str">
        <v>严路帆</v>
      </c>
      <c r="C160" s="35" t="str">
        <v>TV1N1613556468774547456</v>
      </c>
      <c r="D160" s="5" t="str">
        <v>中国</v>
      </c>
      <c r="E160" s="5" t="str">
        <v>北京</v>
      </c>
      <c r="F160" s="5" t="str">
        <v>美国-EVUS</v>
      </c>
      <c r="G160" s="5" t="str">
        <v>商务</v>
      </c>
      <c r="H160" s="5" t="str">
        <v>已出签</v>
      </c>
      <c r="I160" s="34">
        <v>0</v>
      </c>
      <c r="J160" s="6"/>
      <c r="L160" s="34">
        <v>100</v>
      </c>
      <c r="M160" s="34">
        <v>15</v>
      </c>
      <c r="N160" s="5" t="str">
        <v>快递费</v>
      </c>
      <c r="P160" s="34">
        <v>15</v>
      </c>
      <c r="R160" s="34">
        <f>M160*1.06</f>
      </c>
      <c r="S160" s="34">
        <f>I160+L160+R160</f>
      </c>
      <c r="T160" s="34">
        <f>I160+(L160+R160)*1.06</f>
      </c>
      <c r="U160" s="34">
        <f>(L160+R160)*0.06</f>
      </c>
      <c r="V160" s="34">
        <f>T160-U160</f>
      </c>
      <c r="W160" s="34">
        <f>I160</f>
      </c>
      <c r="X160" s="34">
        <f>(L160+R160)*1.06</f>
      </c>
      <c r="Y160" s="34">
        <f>P160</f>
      </c>
      <c r="Z160" s="34">
        <v>20</v>
      </c>
      <c r="AA160" s="34">
        <f>(L160+R160)-Y160-Z160</f>
      </c>
      <c r="AB160" s="34">
        <f>AA160/2</f>
      </c>
      <c r="AC160" s="34">
        <f>AA160/2</f>
      </c>
    </row>
    <row r="161">
      <c r="A161" s="1">
        <v>159</v>
      </c>
      <c r="B161" s="35" t="str">
        <v>盖婷</v>
      </c>
      <c r="C161" s="35" t="str">
        <v>TV1N1611273542850494464</v>
      </c>
      <c r="D161" s="5" t="str">
        <v>中国</v>
      </c>
      <c r="E161" s="5" t="str">
        <v>北京</v>
      </c>
      <c r="F161" s="5" t="str">
        <v>美国-EVUS</v>
      </c>
      <c r="G161" s="5" t="str">
        <v>商务</v>
      </c>
      <c r="H161" s="5" t="str">
        <v>已出签</v>
      </c>
      <c r="I161" s="34">
        <v>0</v>
      </c>
      <c r="J161" s="6"/>
      <c r="L161" s="34">
        <v>100</v>
      </c>
      <c r="M161" s="34">
        <v>15</v>
      </c>
      <c r="N161" s="5" t="str">
        <v>快递费</v>
      </c>
      <c r="P161" s="34">
        <v>15</v>
      </c>
      <c r="R161" s="34">
        <f>M161*1.06</f>
      </c>
      <c r="S161" s="34">
        <f>I161+L161+R161</f>
      </c>
      <c r="T161" s="34">
        <f>I161+(L161+R161)*1.06</f>
      </c>
      <c r="U161" s="34">
        <f>(L161+R161)*0.06</f>
      </c>
      <c r="V161" s="34">
        <f>T161-U161</f>
      </c>
      <c r="W161" s="34">
        <f>I161</f>
      </c>
      <c r="X161" s="34">
        <f>(L161+R161)*1.06</f>
      </c>
      <c r="Y161" s="34">
        <f>P161</f>
      </c>
      <c r="Z161" s="34">
        <v>20</v>
      </c>
      <c r="AA161" s="34">
        <f>(L161+R161)-Y161-Z161</f>
      </c>
      <c r="AB161" s="34">
        <f>AA161/2</f>
      </c>
      <c r="AC161" s="34">
        <f>AA161/2</f>
      </c>
    </row>
    <row r="162">
      <c r="A162" s="1">
        <v>160</v>
      </c>
      <c r="B162" s="35" t="str">
        <v>李杨珂</v>
      </c>
      <c r="C162" s="35" t="str">
        <v>TV1N1620330504766828544</v>
      </c>
      <c r="D162" s="5" t="str">
        <v>中国</v>
      </c>
      <c r="E162" s="5" t="str">
        <v>北京</v>
      </c>
      <c r="F162" s="5" t="str">
        <v>美国-EVUS</v>
      </c>
      <c r="G162" s="5" t="str">
        <v>商务</v>
      </c>
      <c r="H162" s="5" t="str">
        <v>已出签</v>
      </c>
      <c r="I162" s="34">
        <v>0</v>
      </c>
      <c r="J162" s="6"/>
      <c r="L162" s="34">
        <v>0</v>
      </c>
      <c r="M162" s="34">
        <v>18</v>
      </c>
      <c r="N162" s="5" t="str">
        <v>快递费</v>
      </c>
      <c r="P162" s="34">
        <v>18</v>
      </c>
      <c r="R162" s="34">
        <f>M162*1.06</f>
      </c>
      <c r="S162" s="34">
        <f>I162+L162+R162</f>
      </c>
      <c r="T162" s="34">
        <f>I162+(L162+R162)*1.06</f>
      </c>
      <c r="U162" s="34">
        <f>(L162+R162)*0.06</f>
      </c>
      <c r="V162" s="34">
        <f>T162-U162</f>
      </c>
      <c r="W162" s="34">
        <f>I162</f>
      </c>
      <c r="X162" s="34">
        <f>(L162+R162)*1.06</f>
      </c>
      <c r="Y162" s="34">
        <f>P162</f>
      </c>
      <c r="Z162" s="34">
        <v>0</v>
      </c>
      <c r="AA162" s="34">
        <f>(L162+R162)-Y162-Z162</f>
      </c>
      <c r="AB162" s="34">
        <f>AA162/2</f>
      </c>
      <c r="AC162" s="34">
        <f>AA162/2</f>
      </c>
    </row>
    <row r="163">
      <c r="A163" s="1">
        <v>161</v>
      </c>
      <c r="B163" s="35" t="str">
        <v>邱昱琛</v>
      </c>
      <c r="C163" s="35" t="str">
        <v>TV1N1625321673498710016</v>
      </c>
      <c r="D163" s="5" t="str">
        <v>中国</v>
      </c>
      <c r="E163" s="5" t="str">
        <v>北京</v>
      </c>
      <c r="F163" s="5" t="str">
        <v>美国-EVUS</v>
      </c>
      <c r="G163" s="5" t="str">
        <v>商务</v>
      </c>
      <c r="H163" s="5" t="str">
        <v>已出签</v>
      </c>
      <c r="I163" s="34">
        <v>0</v>
      </c>
      <c r="J163" s="6"/>
      <c r="L163" s="34">
        <v>100</v>
      </c>
      <c r="M163" s="34">
        <v>18</v>
      </c>
      <c r="N163" s="5" t="str">
        <v>快递费</v>
      </c>
      <c r="P163" s="34">
        <v>18</v>
      </c>
      <c r="R163" s="34">
        <f>M163*1.06</f>
      </c>
      <c r="S163" s="34">
        <f>I163+L163+R163</f>
      </c>
      <c r="T163" s="34">
        <f>I163+(L163+R163)*1.06</f>
      </c>
      <c r="U163" s="34">
        <f>(L163+R163)*0.06</f>
      </c>
      <c r="V163" s="34">
        <f>T163-U163</f>
      </c>
      <c r="W163" s="34">
        <f>I163</f>
      </c>
      <c r="X163" s="34">
        <f>(L163+R163)*1.06</f>
      </c>
      <c r="Y163" s="34">
        <f>P163</f>
      </c>
      <c r="Z163" s="34">
        <v>20</v>
      </c>
      <c r="AA163" s="34">
        <f>(L163+R163)-Y163-Z163</f>
      </c>
      <c r="AB163" s="34">
        <f>AA163/2</f>
      </c>
      <c r="AC163" s="34">
        <f>AA163/2</f>
      </c>
    </row>
    <row r="164">
      <c r="A164" s="1">
        <v>162</v>
      </c>
      <c r="B164" s="35" t="str">
        <v>陈佳君</v>
      </c>
      <c r="C164" s="35" t="str">
        <v>TV1N1619935403569926144</v>
      </c>
      <c r="D164" s="5" t="str">
        <v>中国</v>
      </c>
      <c r="E164" s="5" t="str">
        <v>北京</v>
      </c>
      <c r="F164" s="5" t="str">
        <v>美国-EVUS</v>
      </c>
      <c r="G164" s="5" t="str">
        <v>商务</v>
      </c>
      <c r="H164" s="5" t="str">
        <v>已出签</v>
      </c>
      <c r="I164" s="34">
        <v>0</v>
      </c>
      <c r="J164" s="6"/>
      <c r="L164" s="34">
        <v>0</v>
      </c>
      <c r="M164" s="34">
        <v>15</v>
      </c>
      <c r="N164" s="5" t="str">
        <v>快递费</v>
      </c>
      <c r="P164" s="34">
        <v>15</v>
      </c>
      <c r="R164" s="34">
        <f>M164*1.06</f>
      </c>
      <c r="S164" s="34">
        <f>I164+L164+R164</f>
      </c>
      <c r="T164" s="34">
        <f>I164+(L164+R164)*1.06</f>
      </c>
      <c r="U164" s="34">
        <f>(L164+R164)*0.06</f>
      </c>
      <c r="V164" s="34">
        <f>T164-U164</f>
      </c>
      <c r="W164" s="34">
        <f>I164</f>
      </c>
      <c r="X164" s="34">
        <f>(L164+R164)*1.06</f>
      </c>
      <c r="Y164" s="34">
        <f>P164</f>
      </c>
      <c r="Z164" s="34">
        <v>0</v>
      </c>
      <c r="AA164" s="34">
        <f>(L164+R164)-Y164-Z164</f>
      </c>
      <c r="AB164" s="34">
        <f>AA164/2</f>
      </c>
      <c r="AC164" s="34">
        <f>AA164/2</f>
      </c>
    </row>
    <row r="165">
      <c r="A165" s="1">
        <v>163</v>
      </c>
      <c r="B165" s="35" t="str">
        <v>耿思佳</v>
      </c>
      <c r="C165" t="str">
        <v>TV1N1637697547259576320</v>
      </c>
      <c r="D165" s="5" t="str">
        <v>中国</v>
      </c>
      <c r="E165" s="5" t="str">
        <v>北京</v>
      </c>
      <c r="F165" s="5" t="str">
        <v>英国</v>
      </c>
      <c r="G165" s="5" t="str">
        <v>商务</v>
      </c>
      <c r="H165" s="5" t="str">
        <v>已出签</v>
      </c>
      <c r="I165" s="34">
        <v>886</v>
      </c>
      <c r="J165" s="6"/>
      <c r="L165" s="34">
        <v>400</v>
      </c>
      <c r="M165" s="34">
        <v>92</v>
      </c>
      <c r="N165" s="5" t="str">
        <v>邮寄</v>
      </c>
      <c r="P165" s="34">
        <v>92</v>
      </c>
      <c r="R165" s="34">
        <f>M165*1.06</f>
      </c>
      <c r="S165" s="34">
        <f>I165+L165+R165</f>
      </c>
      <c r="T165" s="34">
        <f>I165+(L165+R165)*1.06</f>
      </c>
      <c r="U165" s="34">
        <f>(L165+R165)*0.06</f>
      </c>
      <c r="V165" s="34">
        <f>T165-U165</f>
      </c>
      <c r="W165" s="34">
        <f>I165</f>
      </c>
      <c r="X165" s="34">
        <f>(L165+R165)*1.06</f>
      </c>
      <c r="Y165" s="34">
        <f>P165</f>
      </c>
      <c r="Z165" s="34">
        <v>60</v>
      </c>
      <c r="AA165" s="34">
        <f>(L165+R165)-Y165-Z165</f>
      </c>
      <c r="AB165" s="34">
        <f>AA165/2</f>
      </c>
      <c r="AC165" s="34">
        <f>AA165/2</f>
      </c>
    </row>
    <row r="166">
      <c r="A166" s="1">
        <v>164</v>
      </c>
      <c r="B166" s="35" t="str">
        <v>刘璐瑶</v>
      </c>
      <c r="C166" t="str">
        <v>TV1N1641979427354136576</v>
      </c>
      <c r="D166" s="5" t="str">
        <v>中国</v>
      </c>
      <c r="E166" s="5" t="str">
        <v>北京</v>
      </c>
      <c r="F166" s="5" t="str">
        <v>英国</v>
      </c>
      <c r="G166" s="5" t="str">
        <v>商务</v>
      </c>
      <c r="H166" s="5" t="str">
        <v>已出签</v>
      </c>
      <c r="I166" s="34">
        <v>884</v>
      </c>
      <c r="J166" s="6"/>
      <c r="L166" s="34">
        <v>400</v>
      </c>
      <c r="M166" s="34">
        <v>92</v>
      </c>
      <c r="N166" s="5" t="str">
        <v>邮寄</v>
      </c>
      <c r="P166" s="34">
        <v>92</v>
      </c>
      <c r="R166" s="34">
        <f>M166*1.06</f>
      </c>
      <c r="S166" s="34">
        <f>I166+L166+R166</f>
      </c>
      <c r="T166" s="34">
        <f>I166+(L166+R166)*1.06</f>
      </c>
      <c r="U166" s="34">
        <f>(L166+R166)*0.06</f>
      </c>
      <c r="V166" s="34">
        <f>T166-U166</f>
      </c>
      <c r="W166" s="34">
        <f>I166</f>
      </c>
      <c r="X166" s="34">
        <f>(L166+R166)*1.06</f>
      </c>
      <c r="Y166" s="34">
        <f>P166</f>
      </c>
      <c r="Z166" s="34">
        <v>60</v>
      </c>
      <c r="AA166" s="34">
        <f>(L166+R166)-Y166-Z166</f>
      </c>
      <c r="AB166" s="34">
        <f>AA166/2</f>
      </c>
      <c r="AC166" s="34">
        <f>AA166/2</f>
      </c>
    </row>
    <row r="167">
      <c r="A167" s="1">
        <v>165</v>
      </c>
      <c r="B167" s="35" t="str">
        <v>黄晓露</v>
      </c>
      <c r="C167" t="str">
        <v>TV1N1640247638855995392</v>
      </c>
      <c r="D167" s="5" t="str">
        <v>中国</v>
      </c>
      <c r="E167" s="5" t="str">
        <v>北京</v>
      </c>
      <c r="F167" s="5" t="str">
        <v>英国</v>
      </c>
      <c r="G167" s="5" t="str">
        <v>商务</v>
      </c>
      <c r="H167" s="5" t="str">
        <v>已出签</v>
      </c>
      <c r="I167" s="82">
        <v>884</v>
      </c>
      <c r="J167" s="6"/>
      <c r="L167" s="34">
        <v>400</v>
      </c>
      <c r="M167" s="34">
        <v>2308</v>
      </c>
      <c r="N167" s="5" t="str">
        <v>上海5工加急+邮寄</v>
      </c>
      <c r="P167" s="34">
        <v>2308</v>
      </c>
      <c r="R167" s="34">
        <f>M167*1.06</f>
      </c>
      <c r="S167" s="34">
        <f>I167+L167+R167</f>
      </c>
      <c r="T167" s="34">
        <f>I167+(L167+R167)*1.06</f>
      </c>
      <c r="U167" s="34">
        <f>(L167+R167)*0.06</f>
      </c>
      <c r="V167" s="34">
        <f>T167-U167</f>
      </c>
      <c r="W167" s="34">
        <f>I167</f>
      </c>
      <c r="X167" s="34">
        <f>(L167+R167)*1.06</f>
      </c>
      <c r="Y167" s="34">
        <f>P167</f>
      </c>
      <c r="Z167" s="34">
        <v>60</v>
      </c>
      <c r="AA167" s="34">
        <f>(L167+R167)-Y167-Z167</f>
      </c>
      <c r="AB167" s="34">
        <f>AA167/2</f>
      </c>
      <c r="AC167" s="34">
        <f>AA167/2</f>
      </c>
    </row>
    <row r="168">
      <c r="A168" s="1">
        <v>166</v>
      </c>
      <c r="B168" s="35" t="str">
        <v>聂天一</v>
      </c>
      <c r="C168" s="35" t="str">
        <v>TV1N1643818839188717568</v>
      </c>
      <c r="D168" s="5" t="str">
        <v>中国</v>
      </c>
      <c r="E168" s="5" t="str">
        <v>北京</v>
      </c>
      <c r="F168" s="5" t="str">
        <v>印尼-落地签</v>
      </c>
      <c r="G168" s="5" t="str">
        <v>商务</v>
      </c>
      <c r="H168" s="5" t="str">
        <v>已出签</v>
      </c>
      <c r="I168" s="5">
        <v>243.69</v>
      </c>
      <c r="J168" s="6"/>
      <c r="L168" s="34">
        <v>100</v>
      </c>
      <c r="M168" s="34">
        <v>0</v>
      </c>
      <c r="N168" s="5"/>
      <c r="P168" s="34">
        <v>0</v>
      </c>
      <c r="R168" s="2">
        <f>M168*1.06</f>
      </c>
      <c r="S168" s="2">
        <f>I168+L168+R168</f>
      </c>
      <c r="T168" s="2">
        <f>I168+(L168+R168)*1.06</f>
      </c>
      <c r="U168" s="2">
        <f>(R168+L168)*0.06</f>
      </c>
      <c r="V168" s="2">
        <f>T168-U168</f>
      </c>
      <c r="W168" s="1">
        <f>I168</f>
      </c>
      <c r="X168" s="2">
        <f>(R168+L168)*1.06</f>
      </c>
      <c r="Y168" s="2">
        <f>P168</f>
      </c>
      <c r="Z168" s="34">
        <v>20</v>
      </c>
      <c r="AA168" s="2">
        <f>(L168+R168)-Y168-Z168</f>
      </c>
      <c r="AB168" s="2">
        <f>AA168/2</f>
      </c>
      <c r="AC168" s="2">
        <f>AA168/2</f>
      </c>
    </row>
    <row r="169">
      <c r="A169" s="1">
        <v>167</v>
      </c>
      <c r="B169" s="35" t="str">
        <v>曹嘉晖</v>
      </c>
      <c r="C169" t="str">
        <v>TV1N1645296665561853952</v>
      </c>
      <c r="D169" s="5" t="str">
        <v>中国</v>
      </c>
      <c r="E169" s="5" t="str">
        <v>北京</v>
      </c>
      <c r="F169" s="5" t="str">
        <v>印尼-落地签</v>
      </c>
      <c r="G169" s="5" t="str">
        <v>商务</v>
      </c>
      <c r="H169" s="5" t="str">
        <v>已出签</v>
      </c>
      <c r="I169" s="5">
        <v>243.69</v>
      </c>
      <c r="J169" s="6"/>
      <c r="L169" s="34">
        <v>100</v>
      </c>
      <c r="M169" s="34">
        <v>0</v>
      </c>
      <c r="N169" s="5"/>
      <c r="P169" s="34">
        <v>0</v>
      </c>
      <c r="R169" s="2">
        <f>M169*1.06</f>
      </c>
      <c r="S169" s="2">
        <f>I169+L169+R169</f>
      </c>
      <c r="T169" s="2">
        <f>I169+(L169+R169)*1.06</f>
      </c>
      <c r="U169" s="2">
        <f>(R169+L169)*0.06</f>
      </c>
      <c r="V169" s="2">
        <f>T169-U169</f>
      </c>
      <c r="W169" s="1">
        <f>I169</f>
      </c>
      <c r="X169" s="2">
        <f>(R169+L169)*1.06</f>
      </c>
      <c r="Y169" s="2">
        <f>P169</f>
      </c>
      <c r="Z169" s="34">
        <v>20</v>
      </c>
      <c r="AA169" s="2">
        <f>(L169+R169)-Y169-Z169</f>
      </c>
      <c r="AB169" s="2">
        <f>AA169/2</f>
      </c>
      <c r="AC169" s="2">
        <f>AA169/2</f>
      </c>
    </row>
    <row r="170">
      <c r="A170" s="1">
        <v>168</v>
      </c>
      <c r="B170" t="str">
        <v>LISE JESSIE LAURITZEN PINNELL</v>
      </c>
      <c r="C170" s="35" t="str">
        <v>TV1N1640523472074502144</v>
      </c>
      <c r="D170" s="5" t="str">
        <v>中国</v>
      </c>
      <c r="E170" s="5" t="str">
        <v>北京</v>
      </c>
      <c r="F170" s="5" t="str">
        <v>印尼-落地签</v>
      </c>
      <c r="G170" s="5" t="str">
        <v>商务</v>
      </c>
      <c r="H170" s="5" t="str">
        <v>已出签</v>
      </c>
      <c r="I170" s="5">
        <v>243.69</v>
      </c>
      <c r="J170" s="6"/>
      <c r="L170" s="34">
        <v>100</v>
      </c>
      <c r="M170" s="34">
        <v>0</v>
      </c>
      <c r="N170" s="5"/>
      <c r="P170" s="34">
        <v>0</v>
      </c>
      <c r="R170" s="2">
        <f>M170*1.06</f>
      </c>
      <c r="S170" s="2">
        <f>I170+L170+R170</f>
      </c>
      <c r="T170" s="2">
        <f>I170+(L170+R170)*1.06</f>
      </c>
      <c r="U170" s="2">
        <f>(R170+L170)*0.06</f>
      </c>
      <c r="V170" s="2">
        <f>T170-U170</f>
      </c>
      <c r="W170" s="1">
        <f>I170</f>
      </c>
      <c r="X170" s="2">
        <f>(R170+L170)*1.06</f>
      </c>
      <c r="Y170" s="2">
        <f>P170</f>
      </c>
      <c r="Z170" s="34">
        <v>20</v>
      </c>
      <c r="AA170" s="2">
        <f>(L170+R170)-Y170-Z170</f>
      </c>
      <c r="AB170" s="2">
        <f>AA170/2</f>
      </c>
      <c r="AC170" s="2">
        <f>AA170/2</f>
      </c>
    </row>
    <row r="171">
      <c r="A171" s="1">
        <v>169</v>
      </c>
      <c r="B171" s="35" t="str">
        <v>廖涛涛</v>
      </c>
      <c r="C171" s="35" t="str">
        <v>TV1N1637994911882948608</v>
      </c>
      <c r="D171" s="5" t="str">
        <v>中国</v>
      </c>
      <c r="E171" s="5" t="str">
        <v>北京</v>
      </c>
      <c r="F171" s="5" t="str">
        <v>巴西</v>
      </c>
      <c r="G171" s="5" t="str">
        <v>商务</v>
      </c>
      <c r="H171" s="5" t="str">
        <v>已出签</v>
      </c>
      <c r="I171" s="34">
        <v>920</v>
      </c>
      <c r="J171" s="6"/>
      <c r="L171" s="34">
        <v>400</v>
      </c>
      <c r="M171" s="34">
        <v>538</v>
      </c>
      <c r="N171" s="5" t="str">
        <v>加急费380+服务中心费158</v>
      </c>
      <c r="P171" s="34">
        <v>458</v>
      </c>
      <c r="Q171" s="39"/>
      <c r="R171" s="34">
        <f>M171*1.06</f>
      </c>
      <c r="S171" s="34">
        <f>I171+L171+R171</f>
      </c>
      <c r="T171" s="2">
        <f>I171+(L171+R171)*1.06</f>
      </c>
      <c r="U171" s="2">
        <f>(R171+L171)*0.06</f>
      </c>
      <c r="V171" s="2">
        <f>T171-U171</f>
      </c>
      <c r="W171" s="2">
        <f>I171</f>
      </c>
      <c r="X171" s="2">
        <f>(R171+L171)*1.06</f>
      </c>
      <c r="Y171" s="2">
        <f>P171</f>
      </c>
      <c r="Z171" s="34">
        <v>60</v>
      </c>
      <c r="AA171" s="2">
        <f>(L171+R171)-Y171-Z171</f>
      </c>
      <c r="AB171" s="2">
        <f>AA171/2</f>
      </c>
      <c r="AC171" s="2">
        <f>AA171/2</f>
      </c>
      <c r="AD171" s="39"/>
    </row>
    <row r="172">
      <c r="A172" s="1">
        <v>170</v>
      </c>
      <c r="B172" t="str">
        <v>冯菲</v>
      </c>
      <c r="C172" t="str">
        <v>TV1N1645388196247502848</v>
      </c>
      <c r="D172" s="5" t="str">
        <v>中国</v>
      </c>
      <c r="E172" s="5" t="str">
        <v>北京</v>
      </c>
      <c r="F172" s="5" t="str">
        <v>印尼-落地签</v>
      </c>
      <c r="G172" s="5" t="str">
        <v>商务</v>
      </c>
      <c r="H172" s="5" t="str">
        <v>已出签</v>
      </c>
      <c r="I172" s="5">
        <v>243.69</v>
      </c>
      <c r="J172" s="6"/>
      <c r="L172" s="34">
        <v>100</v>
      </c>
      <c r="M172" s="34">
        <v>0</v>
      </c>
      <c r="N172" s="5"/>
      <c r="P172" s="34">
        <v>0</v>
      </c>
      <c r="R172" s="2">
        <f>M172*1.06</f>
      </c>
      <c r="S172" s="2">
        <f>I172+L172+R172</f>
      </c>
      <c r="T172" s="2">
        <f>I172+(L172+R172)*1.06</f>
      </c>
      <c r="U172" s="2">
        <f>(R172+L172)*0.06</f>
      </c>
      <c r="V172" s="2">
        <f>T172-U172</f>
      </c>
      <c r="W172" s="1">
        <f>I172</f>
      </c>
      <c r="X172" s="2">
        <f>(R172+L172)*1.06</f>
      </c>
      <c r="Y172" s="2">
        <f>P172</f>
      </c>
      <c r="Z172" s="34">
        <v>20</v>
      </c>
      <c r="AA172" s="2">
        <f>(L172+R172)-Y172-Z172</f>
      </c>
      <c r="AB172" s="2">
        <f>AA172/2</f>
      </c>
      <c r="AC172" s="2">
        <f>AA172/2</f>
      </c>
    </row>
    <row r="173">
      <c r="A173" s="1">
        <v>171</v>
      </c>
      <c r="B173" t="str">
        <v>黄依静</v>
      </c>
      <c r="C173" t="str">
        <v>TV1N1645385165015535616</v>
      </c>
      <c r="D173" s="5" t="str">
        <v>中国</v>
      </c>
      <c r="E173" s="5" t="str">
        <v>北京</v>
      </c>
      <c r="F173" s="5" t="str">
        <v>印尼-落地签</v>
      </c>
      <c r="G173" s="5" t="str">
        <v>商务</v>
      </c>
      <c r="H173" s="5" t="str">
        <v>已出签</v>
      </c>
      <c r="I173" s="5">
        <v>243.69</v>
      </c>
      <c r="J173" s="6"/>
      <c r="L173" s="34">
        <v>100</v>
      </c>
      <c r="M173" s="34">
        <v>0</v>
      </c>
      <c r="N173" s="5"/>
      <c r="P173" s="34">
        <v>0</v>
      </c>
      <c r="R173" s="2">
        <f>M173*1.06</f>
      </c>
      <c r="S173" s="2">
        <f>I173+L173+R173</f>
      </c>
      <c r="T173" s="2">
        <f>I173+(L173+R173)*1.06</f>
      </c>
      <c r="U173" s="2">
        <f>(R173+L173)*0.06</f>
      </c>
      <c r="V173" s="2">
        <f>T173-U173</f>
      </c>
      <c r="W173" s="1">
        <f>I173</f>
      </c>
      <c r="X173" s="2">
        <f>(R173+L173)*1.06</f>
      </c>
      <c r="Y173" s="2">
        <f>P173</f>
      </c>
      <c r="Z173" s="34">
        <v>20</v>
      </c>
      <c r="AA173" s="2">
        <f>(L173+R173)-Y173-Z173</f>
      </c>
      <c r="AB173" s="2">
        <f>AA173/2</f>
      </c>
      <c r="AC173" s="2">
        <f>AA173/2</f>
      </c>
    </row>
    <row r="174">
      <c r="A174" s="1">
        <v>172</v>
      </c>
      <c r="B174" t="str">
        <v>王宇寒</v>
      </c>
      <c r="C174" t="str">
        <v>TV1N1645316173483565056</v>
      </c>
      <c r="D174" s="5" t="str">
        <v>中国</v>
      </c>
      <c r="E174" s="5" t="str">
        <v>北京</v>
      </c>
      <c r="F174" s="5" t="str">
        <v>印尼-落地签</v>
      </c>
      <c r="G174" s="5" t="str">
        <v>商务</v>
      </c>
      <c r="H174" s="5" t="str">
        <v>已出签</v>
      </c>
      <c r="I174" s="5">
        <v>243.69</v>
      </c>
      <c r="J174" s="6"/>
      <c r="L174" s="34">
        <v>100</v>
      </c>
      <c r="M174" s="34">
        <v>0</v>
      </c>
      <c r="N174" s="5"/>
      <c r="P174" s="34">
        <v>0</v>
      </c>
      <c r="R174" s="2">
        <f>M174*1.06</f>
      </c>
      <c r="S174" s="2">
        <f>I174+L174+R174</f>
      </c>
      <c r="T174" s="2">
        <f>I174+(L174+R174)*1.06</f>
      </c>
      <c r="U174" s="2">
        <f>(R174+L174)*0.06</f>
      </c>
      <c r="V174" s="2">
        <f>T174-U174</f>
      </c>
      <c r="W174" s="1">
        <f>I174</f>
      </c>
      <c r="X174" s="2">
        <f>(R174+L174)*1.06</f>
      </c>
      <c r="Y174" s="2">
        <f>P174</f>
      </c>
      <c r="Z174" s="34">
        <v>20</v>
      </c>
      <c r="AA174" s="2">
        <f>(L174+R174)-Y174-Z174</f>
      </c>
      <c r="AB174" s="2">
        <f>AA174/2</f>
      </c>
      <c r="AC174" s="2">
        <f>AA174/2</f>
      </c>
    </row>
    <row r="175">
      <c r="A175" s="1">
        <v>173</v>
      </c>
      <c r="B175" t="str">
        <v>阮一沁</v>
      </c>
      <c r="C175" t="str">
        <v>TV1N1636562963377635328</v>
      </c>
      <c r="D175" s="5" t="str">
        <v>中国</v>
      </c>
      <c r="E175" s="5" t="str">
        <v>上海</v>
      </c>
      <c r="F175" s="5" t="str">
        <v>英国</v>
      </c>
      <c r="G175" s="5" t="str">
        <v>商务</v>
      </c>
      <c r="H175" s="5" t="str">
        <v>已出签</v>
      </c>
      <c r="I175" s="34">
        <v>886</v>
      </c>
      <c r="J175" s="6"/>
      <c r="L175" s="34">
        <v>400</v>
      </c>
      <c r="M175" s="34">
        <v>2308</v>
      </c>
      <c r="N175" s="5" t="str">
        <v>上海5工加急+邮寄</v>
      </c>
      <c r="P175" s="34">
        <v>2308</v>
      </c>
      <c r="R175" s="34">
        <f>M175*1.06</f>
      </c>
      <c r="S175" s="34">
        <f>I175+L175+R175</f>
      </c>
      <c r="T175" s="34">
        <f>I175+(L175+R175)*1.06</f>
      </c>
      <c r="U175" s="34">
        <f>(L175+R175)*0.06</f>
      </c>
      <c r="V175" s="34">
        <f>T175-U175</f>
      </c>
      <c r="W175" s="34">
        <f>I175</f>
      </c>
      <c r="X175" s="34">
        <f>(L175+R175)*1.06</f>
      </c>
      <c r="Y175" s="34">
        <f>P175</f>
      </c>
      <c r="Z175" s="34">
        <v>60</v>
      </c>
      <c r="AA175" s="34">
        <f>(L175+R175)-Y175-Z175</f>
      </c>
      <c r="AB175" s="34">
        <f>AA175/2</f>
      </c>
      <c r="AC175" s="34">
        <f>AA175/2</f>
      </c>
    </row>
    <row r="176">
      <c r="A176" s="1">
        <v>174</v>
      </c>
      <c r="B176" s="35" t="str">
        <v>苏晓佳</v>
      </c>
      <c r="C176" t="str">
        <v>TV1N1640263684673449984</v>
      </c>
      <c r="D176" s="5" t="str">
        <v>中国</v>
      </c>
      <c r="E176" s="5" t="str">
        <v>上海</v>
      </c>
      <c r="F176" s="5" t="str">
        <v>英国</v>
      </c>
      <c r="G176" s="5" t="str">
        <v>商务</v>
      </c>
      <c r="H176" s="5" t="str">
        <v>已出签</v>
      </c>
      <c r="I176" s="34">
        <v>886</v>
      </c>
      <c r="J176" s="6"/>
      <c r="L176" s="34">
        <v>400</v>
      </c>
      <c r="M176" s="34">
        <v>2308</v>
      </c>
      <c r="N176" s="5" t="str">
        <v>上海5工加急+邮寄</v>
      </c>
      <c r="P176" s="34">
        <v>2308</v>
      </c>
      <c r="R176" s="34">
        <f>M176*1.06</f>
      </c>
      <c r="S176" s="34">
        <f>I176+L176+R176</f>
      </c>
      <c r="T176" s="34">
        <f>I176+(L176+R176)*1.06</f>
      </c>
      <c r="U176" s="34">
        <f>(L176+R176)*0.06</f>
      </c>
      <c r="V176" s="34">
        <f>T176-U176</f>
      </c>
      <c r="W176" s="34">
        <f>I176</f>
      </c>
      <c r="X176" s="34">
        <f>(L176+R176)*1.06</f>
      </c>
      <c r="Y176" s="34">
        <f>P176</f>
      </c>
      <c r="Z176" s="34">
        <v>60</v>
      </c>
      <c r="AA176" s="34">
        <f>(L176+R176)-Y176-Z176</f>
      </c>
      <c r="AB176" s="34">
        <f>AA176/2</f>
      </c>
      <c r="AC176" s="34">
        <f>AA176/2</f>
      </c>
    </row>
    <row r="177">
      <c r="A177" s="1">
        <v>175</v>
      </c>
      <c r="B177" s="35" t="str">
        <v>黄苏惠</v>
      </c>
      <c r="C177" t="str">
        <v>TV1N1645313146366291968</v>
      </c>
      <c r="D177" s="5" t="str">
        <v>中国</v>
      </c>
      <c r="E177" s="5" t="str">
        <v>北京</v>
      </c>
      <c r="F177" s="5" t="str">
        <v>印尼-落地签</v>
      </c>
      <c r="G177" s="5" t="str">
        <v>商务</v>
      </c>
      <c r="H177" s="5" t="str">
        <v>已出签</v>
      </c>
      <c r="I177" s="5">
        <v>243.69</v>
      </c>
      <c r="J177" s="6"/>
      <c r="L177" s="34">
        <v>100</v>
      </c>
      <c r="M177" s="34">
        <v>0</v>
      </c>
      <c r="N177" s="5"/>
      <c r="P177" s="34">
        <v>0</v>
      </c>
      <c r="R177" s="2">
        <f>M177*1.06</f>
      </c>
      <c r="S177" s="2">
        <f>I177+L177+R177</f>
      </c>
      <c r="T177" s="2">
        <f>I177+(L177+R177)*1.06</f>
      </c>
      <c r="U177" s="2">
        <f>(R177+L177)*0.06</f>
      </c>
      <c r="V177" s="2">
        <f>T177-U177</f>
      </c>
      <c r="W177" s="1">
        <f>I177</f>
      </c>
      <c r="X177" s="2">
        <f>(R177+L177)*1.06</f>
      </c>
      <c r="Y177" s="2">
        <f>P177</f>
      </c>
      <c r="Z177" s="34">
        <v>20</v>
      </c>
      <c r="AA177" s="2">
        <f>(L177+R177)-Y177-Z177</f>
      </c>
      <c r="AB177" s="2">
        <f>AA177/2</f>
      </c>
      <c r="AC177" s="2">
        <f>AA177/2</f>
      </c>
    </row>
    <row r="178">
      <c r="A178" s="1">
        <v>176</v>
      </c>
      <c r="B178" s="35" t="str">
        <v>姚柳合</v>
      </c>
      <c r="C178" s="35" t="str">
        <v>TV1N1638470042598219776</v>
      </c>
      <c r="D178" s="5" t="str">
        <v>中国</v>
      </c>
      <c r="E178" s="5" t="str">
        <v>北京</v>
      </c>
      <c r="F178" s="5" t="str">
        <v>巴西</v>
      </c>
      <c r="G178" s="5" t="str">
        <v>商务</v>
      </c>
      <c r="H178" s="5" t="str">
        <v>已出签</v>
      </c>
      <c r="I178" s="34">
        <v>920</v>
      </c>
      <c r="J178" s="6"/>
      <c r="L178" s="34">
        <v>400</v>
      </c>
      <c r="M178" s="34">
        <v>618</v>
      </c>
      <c r="N178" s="5" t="str">
        <v>照片40+加急费380+服务中心费198</v>
      </c>
      <c r="P178" s="34">
        <v>538</v>
      </c>
      <c r="Q178" s="39"/>
      <c r="R178" s="34">
        <f>M178*1.06</f>
      </c>
      <c r="S178" s="34">
        <f>I178+L178+R178</f>
      </c>
      <c r="T178" s="2">
        <f>I178+(L178+R178)*1.06</f>
      </c>
      <c r="U178" s="2">
        <f>(R178+L178)*0.06</f>
      </c>
      <c r="V178" s="2">
        <f>T178-U178</f>
      </c>
      <c r="W178" s="2">
        <f>I178</f>
      </c>
      <c r="X178" s="2">
        <f>(R178+L178)*1.06</f>
      </c>
      <c r="Y178" s="2">
        <f>P178</f>
      </c>
      <c r="Z178" s="34">
        <v>60</v>
      </c>
      <c r="AA178" s="2">
        <f>(L178+R178)-Y178-Z178</f>
      </c>
      <c r="AB178" s="2">
        <f>AA178/2</f>
      </c>
      <c r="AC178" s="2">
        <f>AA178/2</f>
      </c>
      <c r="AD178" s="39"/>
    </row>
    <row r="179">
      <c r="A179" s="1">
        <v>177</v>
      </c>
      <c r="B179" s="35" t="str">
        <v>李嗣振</v>
      </c>
      <c r="C179" s="35" t="str">
        <v>TV1N1623961136273518592</v>
      </c>
      <c r="D179" s="5" t="str">
        <v>中国</v>
      </c>
      <c r="E179" s="5" t="str">
        <v>北京</v>
      </c>
      <c r="F179" s="5" t="str">
        <v>巴西</v>
      </c>
      <c r="G179" s="5" t="str">
        <v>商务</v>
      </c>
      <c r="H179" s="5" t="str">
        <v>已出签</v>
      </c>
      <c r="I179" s="34">
        <v>920</v>
      </c>
      <c r="J179" s="6"/>
      <c r="L179" s="34">
        <v>400</v>
      </c>
      <c r="M179" s="34">
        <v>538</v>
      </c>
      <c r="N179" s="5" t="str">
        <v>加急费380+服务中心费158</v>
      </c>
      <c r="P179" s="34">
        <v>458</v>
      </c>
      <c r="Q179" s="39"/>
      <c r="R179" s="34">
        <f>M179*1.06</f>
      </c>
      <c r="S179" s="34">
        <f>I179+L179+R179</f>
      </c>
      <c r="T179" s="2">
        <f>I179+(L179+R179)*1.06</f>
      </c>
      <c r="U179" s="2">
        <f>(R179+L179)*0.06</f>
      </c>
      <c r="V179" s="2">
        <f>T179-U179</f>
      </c>
      <c r="W179" s="2">
        <f>I179</f>
      </c>
      <c r="X179" s="2">
        <f>(R179+L179)*1.06</f>
      </c>
      <c r="Y179" s="2">
        <f>P179</f>
      </c>
      <c r="Z179" s="34">
        <v>60</v>
      </c>
      <c r="AA179" s="2">
        <f>(L179+R179)-Y179-Z179</f>
      </c>
      <c r="AB179" s="2">
        <f>AA179/2</f>
      </c>
      <c r="AC179" s="2">
        <f>AA179/2</f>
      </c>
      <c r="AD179" s="39"/>
    </row>
    <row r="180">
      <c r="A180" s="1">
        <v>178</v>
      </c>
      <c r="B180" s="35" t="str">
        <v>贾雪萌-加急</v>
      </c>
      <c r="C180" s="35" t="str" xml:space="preserve">
        <v>TV1N1643101613255122944 </v>
      </c>
      <c r="D180" s="5" t="str">
        <v>中国</v>
      </c>
      <c r="E180" s="5" t="str">
        <v>北京</v>
      </c>
      <c r="F180" s="5" t="str">
        <v>韩国</v>
      </c>
      <c r="G180" s="5" t="str">
        <v>商务</v>
      </c>
      <c r="H180" s="5" t="str">
        <v>已出签</v>
      </c>
      <c r="I180" s="34">
        <v>420</v>
      </c>
      <c r="J180" s="6"/>
      <c r="L180" s="34">
        <v>200</v>
      </c>
      <c r="M180" s="34">
        <v>15</v>
      </c>
      <c r="N180" s="5" t="str">
        <v>快递费15</v>
      </c>
      <c r="P180" s="34">
        <v>15</v>
      </c>
      <c r="R180" s="34">
        <f>M180*1.06</f>
      </c>
      <c r="S180" s="2">
        <f>I180+L180+R180</f>
      </c>
      <c r="T180" s="2">
        <f>I180+(L180+R180)*1.06</f>
      </c>
      <c r="U180" s="2">
        <f>(R180+L180)*0.06</f>
      </c>
      <c r="V180" s="2">
        <f>T180-U180</f>
      </c>
      <c r="W180" s="2">
        <f>I180</f>
      </c>
      <c r="X180" s="2">
        <f>(R180+L180)*1.06</f>
      </c>
      <c r="Y180" s="2">
        <f>P180</f>
      </c>
      <c r="Z180" s="68">
        <v>200</v>
      </c>
      <c r="AA180" s="2">
        <f>(L180+R180)-Y180-Z180</f>
      </c>
      <c r="AB180" s="2">
        <f>AA180/2</f>
      </c>
      <c r="AC180" s="2">
        <f>AA180/2</f>
      </c>
    </row>
    <row r="181">
      <c r="A181" s="1">
        <v>179</v>
      </c>
      <c r="B181" s="35" t="str">
        <v>胡振平</v>
      </c>
      <c r="C181" t="str">
        <v>TV1N1645313709405429760</v>
      </c>
      <c r="D181" s="5" t="str">
        <v>中国</v>
      </c>
      <c r="E181" s="5" t="str">
        <v>北京</v>
      </c>
      <c r="F181" s="5" t="str">
        <v>印尼-落地签</v>
      </c>
      <c r="G181" s="5" t="str">
        <v>商务</v>
      </c>
      <c r="H181" s="5" t="str">
        <v>已出签</v>
      </c>
      <c r="I181" s="5">
        <v>243.69</v>
      </c>
      <c r="J181" s="6"/>
      <c r="L181" s="34">
        <v>100</v>
      </c>
      <c r="M181" s="34">
        <v>0</v>
      </c>
      <c r="N181" s="5"/>
      <c r="P181" s="34">
        <v>0</v>
      </c>
      <c r="R181" s="2">
        <f>M181*1.06</f>
      </c>
      <c r="S181" s="2">
        <f>I181+L181+R181</f>
      </c>
      <c r="T181" s="2">
        <f>I181+(L181+R181)*1.06</f>
      </c>
      <c r="U181" s="2">
        <f>(R181+L181)*0.06</f>
      </c>
      <c r="V181" s="2">
        <f>T181-U181</f>
      </c>
      <c r="W181" s="1">
        <f>I181</f>
      </c>
      <c r="X181" s="2">
        <f>(R181+L181)*1.06</f>
      </c>
      <c r="Y181" s="2">
        <f>P181</f>
      </c>
      <c r="Z181" s="34">
        <v>20</v>
      </c>
      <c r="AA181" s="2">
        <f>(L181+R181)-Y181-Z181</f>
      </c>
      <c r="AB181" s="2">
        <f>AA181/2</f>
      </c>
      <c r="AC181" s="2">
        <f>AA181/2</f>
      </c>
    </row>
    <row r="182">
      <c r="A182" s="1">
        <v>180</v>
      </c>
      <c r="B182" t="str">
        <v>崔贤师</v>
      </c>
      <c r="C182" t="str">
        <v>TV1N1646076679085600768</v>
      </c>
      <c r="D182" s="5" t="str">
        <v>中国</v>
      </c>
      <c r="E182" s="5" t="str">
        <v>北京</v>
      </c>
      <c r="F182" s="5" t="str">
        <v>印尼-落地签</v>
      </c>
      <c r="G182" s="5" t="str">
        <v>商务</v>
      </c>
      <c r="H182" s="5" t="str">
        <v>已出签</v>
      </c>
      <c r="I182" s="5">
        <v>243.69</v>
      </c>
      <c r="J182" s="6"/>
      <c r="L182" s="34">
        <v>100</v>
      </c>
      <c r="M182" s="34">
        <v>0</v>
      </c>
      <c r="N182" s="5"/>
      <c r="P182" s="34">
        <v>0</v>
      </c>
      <c r="R182" s="2">
        <f>M182*1.06</f>
      </c>
      <c r="S182" s="2">
        <f>I182+L182+R182</f>
      </c>
      <c r="T182" s="2">
        <f>I182+(L182+R182)*1.06</f>
      </c>
      <c r="U182" s="2">
        <f>(R182+L182)*0.06</f>
      </c>
      <c r="V182" s="2">
        <f>T182-U182</f>
      </c>
      <c r="W182" s="1">
        <f>I182</f>
      </c>
      <c r="X182" s="2">
        <f>(R182+L182)*1.06</f>
      </c>
      <c r="Y182" s="2">
        <f>P182</f>
      </c>
      <c r="Z182" s="34">
        <v>20</v>
      </c>
      <c r="AA182" s="2">
        <f>(L182+R182)-Y182-Z182</f>
      </c>
      <c r="AB182" s="2">
        <f>AA182/2</f>
      </c>
      <c r="AC182" s="2">
        <f>AA182/2</f>
      </c>
    </row>
    <row r="183">
      <c r="A183" s="1">
        <v>181</v>
      </c>
      <c r="B183" s="35" t="str">
        <v>沙少雷</v>
      </c>
      <c r="C183" t="str">
        <v>TV1N1645268722089390080</v>
      </c>
      <c r="D183" s="5" t="str">
        <v>中国</v>
      </c>
      <c r="E183" s="5" t="str">
        <v>北京</v>
      </c>
      <c r="F183" s="5" t="str">
        <v>英国</v>
      </c>
      <c r="G183" s="5" t="str">
        <v>商务</v>
      </c>
      <c r="H183" s="5" t="str">
        <v>已出签</v>
      </c>
      <c r="I183" s="34">
        <v>886</v>
      </c>
      <c r="J183" s="6"/>
      <c r="L183" s="34">
        <v>400</v>
      </c>
      <c r="M183" s="34">
        <v>2308</v>
      </c>
      <c r="N183" s="5" t="str">
        <v>北京5工+邮寄</v>
      </c>
      <c r="P183" s="34">
        <v>2308</v>
      </c>
      <c r="R183" s="34">
        <f>M183*1.06</f>
      </c>
      <c r="S183" s="34">
        <f>I183+L183+R183</f>
      </c>
      <c r="T183" s="34">
        <f>I183+(L183+R183)*1.06</f>
      </c>
      <c r="U183" s="34">
        <f>(L183+R183)*0.06</f>
      </c>
      <c r="V183" s="34">
        <f>T183-U183</f>
      </c>
      <c r="W183" s="34">
        <f>I183</f>
      </c>
      <c r="X183" s="34">
        <f>(L183+R183)*1.06</f>
      </c>
      <c r="Y183" s="34">
        <f>P183</f>
      </c>
      <c r="Z183" s="34">
        <v>60</v>
      </c>
      <c r="AA183" s="34">
        <f>(L183+R183)-Y183-Z183</f>
      </c>
      <c r="AB183" s="34">
        <f>AA183/2</f>
      </c>
      <c r="AC183" s="34">
        <f>AA183/2</f>
      </c>
    </row>
    <row r="184">
      <c r="A184" s="1">
        <v>182</v>
      </c>
      <c r="B184" t="str">
        <v>陈轶伦</v>
      </c>
      <c r="C184" s="35" t="str">
        <v>TV1N1642758330955915264</v>
      </c>
      <c r="D184" s="5" t="str">
        <v>中国</v>
      </c>
      <c r="E184" s="5" t="str">
        <v>北京</v>
      </c>
      <c r="F184" s="5" t="str">
        <v>巴西</v>
      </c>
      <c r="G184" s="5" t="str">
        <v>商务</v>
      </c>
      <c r="H184" s="5" t="str">
        <v>已出签</v>
      </c>
      <c r="I184" s="34">
        <v>920</v>
      </c>
      <c r="J184" s="6"/>
      <c r="L184" s="34">
        <v>400</v>
      </c>
      <c r="M184" s="34">
        <v>556</v>
      </c>
      <c r="N184" s="5" t="str">
        <v>交通费18+加急费380+服务中心费158</v>
      </c>
      <c r="P184" s="34">
        <v>476</v>
      </c>
      <c r="Q184" s="39"/>
      <c r="R184" s="34">
        <f>M184*1.06</f>
      </c>
      <c r="S184" s="34">
        <f>I184+L184+R184</f>
      </c>
      <c r="T184" s="34">
        <f>I184+(L184+R184)*1.06</f>
      </c>
      <c r="U184" s="34">
        <f>(L184+R184)*0.06</f>
      </c>
      <c r="V184" s="34">
        <f>T184-U184</f>
      </c>
      <c r="W184" s="34">
        <f>I184</f>
      </c>
      <c r="X184" s="34">
        <f>(L184+R184)*1.06</f>
      </c>
      <c r="Y184" s="34">
        <f>P184</f>
      </c>
      <c r="Z184" s="34">
        <v>60</v>
      </c>
      <c r="AA184" s="34">
        <f>(L184+R184)-Y184-Z184</f>
      </c>
      <c r="AB184" s="34">
        <f>AA184/2</f>
      </c>
      <c r="AC184" s="34">
        <f>AA184/2</f>
      </c>
      <c r="AD184" s="39"/>
    </row>
    <row r="185">
      <c r="A185" s="1">
        <v>183</v>
      </c>
      <c r="B185" s="35" t="str">
        <v>陈晓君</v>
      </c>
      <c r="C185" t="str">
        <v>TV1N1645278247810834432</v>
      </c>
      <c r="D185" s="5" t="str">
        <v>中国</v>
      </c>
      <c r="E185" s="5" t="str">
        <v>北京</v>
      </c>
      <c r="F185" s="5" t="str">
        <v>印尼-落地签</v>
      </c>
      <c r="G185" s="5" t="str">
        <v>商务</v>
      </c>
      <c r="H185" s="5" t="str">
        <v>已出签</v>
      </c>
      <c r="I185" s="34">
        <v>243.9</v>
      </c>
      <c r="J185" s="6"/>
      <c r="L185" s="34">
        <v>100</v>
      </c>
      <c r="M185" s="34">
        <v>0</v>
      </c>
      <c r="N185" s="5"/>
      <c r="P185" s="34">
        <v>0</v>
      </c>
      <c r="R185" s="2">
        <f>M185*1.06</f>
      </c>
      <c r="S185" s="2">
        <f>I185+L185+R185</f>
      </c>
      <c r="T185" s="2">
        <f>I185+(L185+R185)*1.06</f>
      </c>
      <c r="U185" s="2">
        <f>(R185+L185)*0.06</f>
      </c>
      <c r="V185" s="2">
        <f>T185-U185</f>
      </c>
      <c r="W185" s="1">
        <f>I185</f>
      </c>
      <c r="X185" s="2">
        <f>(R185+L185)*1.06</f>
      </c>
      <c r="Y185" s="2">
        <f>P185</f>
      </c>
      <c r="Z185" s="34">
        <v>20</v>
      </c>
      <c r="AA185" s="2">
        <f>(L185+R185)-Y185-Z185</f>
      </c>
      <c r="AB185" s="2">
        <f>AA185/2</f>
      </c>
      <c r="AC185" s="2">
        <f>AA185/2</f>
      </c>
    </row>
    <row r="186">
      <c r="A186" s="1">
        <v>184</v>
      </c>
      <c r="B186" s="35" t="str">
        <v>潘辰</v>
      </c>
      <c r="C186" s="35" t="str">
        <v>TV1N1620000390925582336</v>
      </c>
      <c r="D186" s="5" t="str">
        <v>中国</v>
      </c>
      <c r="E186" s="5" t="str">
        <v>北京</v>
      </c>
      <c r="F186" s="5" t="str">
        <v>美国-EVUS</v>
      </c>
      <c r="G186" s="5" t="str">
        <v>商务</v>
      </c>
      <c r="H186" s="5" t="str">
        <v>已出签</v>
      </c>
      <c r="I186" s="34">
        <v>0</v>
      </c>
      <c r="J186" s="6"/>
      <c r="L186" s="34">
        <v>100</v>
      </c>
      <c r="M186" s="34">
        <v>15</v>
      </c>
      <c r="N186" s="5" t="str">
        <v>快递费</v>
      </c>
      <c r="P186" s="34">
        <v>15</v>
      </c>
      <c r="R186" s="34">
        <f>M186*1.06</f>
      </c>
      <c r="S186" s="34">
        <f>I186+L186+R186</f>
      </c>
      <c r="T186" s="34">
        <f>I186+(L186+R186)*1.06</f>
      </c>
      <c r="U186" s="34">
        <f>(L186+R186)*0.06</f>
      </c>
      <c r="V186" s="34">
        <f>T186-U186</f>
      </c>
      <c r="W186" s="34">
        <f>I186</f>
      </c>
      <c r="X186" s="34">
        <f>(L186+R186)*1.06</f>
      </c>
      <c r="Y186" s="34">
        <f>P186</f>
      </c>
      <c r="Z186" s="34">
        <v>20</v>
      </c>
      <c r="AA186" s="34">
        <f>(L186+R186)-Y186-Z186</f>
      </c>
      <c r="AB186" s="34">
        <f>AA186/2</f>
      </c>
      <c r="AC186" s="34">
        <f>AA186/2</f>
      </c>
    </row>
    <row r="187">
      <c r="A187" s="1">
        <v>185</v>
      </c>
      <c r="B187" s="35" t="str">
        <v>徐荣阳</v>
      </c>
      <c r="C187" s="35" t="str">
        <v>TV1N1625722709182894080</v>
      </c>
      <c r="D187" s="5" t="str">
        <v>中国</v>
      </c>
      <c r="E187" s="5" t="str">
        <v>北京</v>
      </c>
      <c r="F187" s="5" t="str">
        <v>美国-EVUS</v>
      </c>
      <c r="G187" s="5" t="str">
        <v>商务</v>
      </c>
      <c r="H187" s="5" t="str">
        <v>已出签</v>
      </c>
      <c r="I187" s="34">
        <v>0</v>
      </c>
      <c r="J187" s="6"/>
      <c r="L187" s="34">
        <v>100</v>
      </c>
      <c r="M187" s="34">
        <v>18</v>
      </c>
      <c r="N187" s="5" t="str">
        <v>快递费</v>
      </c>
      <c r="P187" s="34">
        <v>18</v>
      </c>
      <c r="R187" s="34">
        <f>M187*1.06</f>
      </c>
      <c r="S187" s="34">
        <f>I187+L187+R187</f>
      </c>
      <c r="T187" s="34">
        <f>I187+(L187+R187)*1.06</f>
      </c>
      <c r="U187" s="34">
        <f>(L187+R187)*0.06</f>
      </c>
      <c r="V187" s="34">
        <f>T187-U187</f>
      </c>
      <c r="W187" s="34">
        <f>I187</f>
      </c>
      <c r="X187" s="34">
        <f>(L187+R187)*1.06</f>
      </c>
      <c r="Y187" s="34">
        <f>P187</f>
      </c>
      <c r="Z187" s="34">
        <v>20</v>
      </c>
      <c r="AA187" s="34">
        <f>(L187+R187)-Y187-Z187</f>
      </c>
      <c r="AB187" s="34">
        <f>AA187/2</f>
      </c>
      <c r="AC187" s="34">
        <f>AA187/2</f>
      </c>
    </row>
    <row r="188">
      <c r="A188" s="1">
        <v>186</v>
      </c>
      <c r="B188" s="35" t="str">
        <v>邱文韬</v>
      </c>
      <c r="C188" s="35" t="str">
        <v>TV1N1614839048526434304</v>
      </c>
      <c r="D188" s="5" t="str">
        <v>中国</v>
      </c>
      <c r="E188" s="5" t="str">
        <v>北京</v>
      </c>
      <c r="F188" s="5" t="str">
        <v>美国-EVUS</v>
      </c>
      <c r="G188" s="5" t="str">
        <v>商务</v>
      </c>
      <c r="H188" s="5" t="str">
        <v>已出签</v>
      </c>
      <c r="I188" s="34">
        <v>0</v>
      </c>
      <c r="J188" s="6"/>
      <c r="L188" s="34">
        <v>0</v>
      </c>
      <c r="M188" s="34">
        <v>15</v>
      </c>
      <c r="N188" s="5" t="str">
        <v>快递费</v>
      </c>
      <c r="P188" s="34">
        <v>15</v>
      </c>
      <c r="R188" s="34">
        <f>M188*1.06</f>
      </c>
      <c r="S188" s="34">
        <f>I188+L188+R188</f>
      </c>
      <c r="T188" s="34">
        <f>I188+(L188+R188)*1.06</f>
      </c>
      <c r="U188" s="34">
        <f>(L188+R188)*0.06</f>
      </c>
      <c r="V188" s="34">
        <f>T188-U188</f>
      </c>
      <c r="W188" s="34">
        <f>I188</f>
      </c>
      <c r="X188" s="34">
        <f>(L188+R188)*1.06</f>
      </c>
      <c r="Y188" s="34">
        <f>P188</f>
      </c>
      <c r="Z188" s="34">
        <v>0</v>
      </c>
      <c r="AA188" s="34">
        <f>(L188+R188)-Y188-Z188</f>
      </c>
      <c r="AB188" s="34">
        <f>AA188/2</f>
      </c>
      <c r="AC188" s="34">
        <f>AA188/2</f>
      </c>
    </row>
    <row r="189">
      <c r="A189" s="1">
        <v>187</v>
      </c>
      <c r="B189" s="35" t="str">
        <v>李梦楠</v>
      </c>
      <c r="C189" s="35" t="str">
        <v>TV1N1633746090231320576</v>
      </c>
      <c r="D189" s="5" t="str">
        <v>中国</v>
      </c>
      <c r="E189" s="5" t="str">
        <v>北京</v>
      </c>
      <c r="F189" s="5" t="str">
        <v>希腊收据</v>
      </c>
      <c r="G189" s="5" t="str">
        <v>商务</v>
      </c>
      <c r="H189" s="5" t="str">
        <v>已完成</v>
      </c>
      <c r="I189" s="34">
        <v>0</v>
      </c>
      <c r="J189" s="6"/>
      <c r="L189" s="34">
        <v>0</v>
      </c>
      <c r="M189" s="34">
        <v>39.3</v>
      </c>
      <c r="N189" s="5" t="str">
        <v>闪送</v>
      </c>
      <c r="P189" s="34">
        <v>39.3</v>
      </c>
      <c r="R189" s="34">
        <f>M189*1.06</f>
      </c>
      <c r="S189" s="34">
        <f>I189+L189+R189</f>
      </c>
      <c r="T189" s="34">
        <f>I189+(L189+R189)*1.06</f>
      </c>
      <c r="U189" s="34">
        <f>(L189+R189)*0.06</f>
      </c>
      <c r="V189" s="34">
        <f>T189-U189</f>
      </c>
      <c r="W189" s="34">
        <f>I189</f>
      </c>
      <c r="X189" s="34">
        <f>(L189+R189)*1.06</f>
      </c>
      <c r="Y189" s="34">
        <f>P189</f>
      </c>
      <c r="Z189" s="34">
        <v>0</v>
      </c>
      <c r="AA189" s="34">
        <f>(L189+R189)-Y189-Z189</f>
      </c>
      <c r="AB189" s="34">
        <f>AA189/2</f>
      </c>
      <c r="AC189" s="34">
        <f>AA189/2</f>
      </c>
    </row>
    <row r="190">
      <c r="A190" s="1">
        <v>188</v>
      </c>
      <c r="B190" s="81" t="str">
        <v>王一凡</v>
      </c>
      <c r="C190" t="str">
        <v>TV1N1645435989431382016</v>
      </c>
      <c r="D190" s="5" t="str">
        <v>中国</v>
      </c>
      <c r="E190" s="5" t="str">
        <v>北京</v>
      </c>
      <c r="F190" s="5" t="str">
        <v>印尼-落地签</v>
      </c>
      <c r="G190" s="5" t="str">
        <v>商务</v>
      </c>
      <c r="H190" s="5" t="str">
        <v>已出签</v>
      </c>
      <c r="I190" s="34">
        <v>243.9</v>
      </c>
      <c r="J190" s="6"/>
      <c r="L190" s="34">
        <v>100</v>
      </c>
      <c r="M190" s="34">
        <v>0</v>
      </c>
      <c r="N190" s="5"/>
      <c r="P190" s="34">
        <v>0</v>
      </c>
      <c r="R190" s="2">
        <f>M190*1.06</f>
      </c>
      <c r="S190" s="2">
        <f>I190+L190+R190</f>
      </c>
      <c r="T190" s="2">
        <f>I190+(L190+R190)*1.06</f>
      </c>
      <c r="U190" s="2">
        <f>(R190+L190)*0.06</f>
      </c>
      <c r="V190" s="2">
        <f>T190-U190</f>
      </c>
      <c r="W190" s="1">
        <f>I190</f>
      </c>
      <c r="X190" s="2">
        <f>(R190+L190)*1.06</f>
      </c>
      <c r="Y190" s="2">
        <f>P190</f>
      </c>
      <c r="Z190" s="34">
        <v>20</v>
      </c>
      <c r="AA190" s="2">
        <f>(L190+R190)-Y190-Z190</f>
      </c>
      <c r="AB190" s="2">
        <f>AA190/2</f>
      </c>
      <c r="AC190" s="2">
        <f>AA190/2</f>
      </c>
    </row>
    <row r="191">
      <c r="A191" s="1">
        <v>189</v>
      </c>
      <c r="B191" s="81" t="str">
        <v>李雪莹</v>
      </c>
      <c r="C191" t="str">
        <v>TV1N1646395984453042176</v>
      </c>
      <c r="D191" s="5" t="str">
        <v>中国</v>
      </c>
      <c r="E191" s="5" t="str">
        <v>北京</v>
      </c>
      <c r="F191" s="5" t="str">
        <v>印尼-落地签</v>
      </c>
      <c r="G191" s="5" t="str">
        <v>商务</v>
      </c>
      <c r="H191" s="5" t="str">
        <v>已出签</v>
      </c>
      <c r="I191" s="5">
        <v>243.52</v>
      </c>
      <c r="J191" s="6"/>
      <c r="L191" s="34">
        <v>100</v>
      </c>
      <c r="M191" s="34">
        <v>0</v>
      </c>
      <c r="N191" s="5"/>
      <c r="P191" s="34">
        <v>0</v>
      </c>
      <c r="R191" s="2">
        <f>M191*1.06</f>
      </c>
      <c r="S191" s="2">
        <f>I191+L191+R191</f>
      </c>
      <c r="T191" s="2">
        <f>I191+(L191+R191)*1.06</f>
      </c>
      <c r="U191" s="2">
        <f>(R191+L191)*0.06</f>
      </c>
      <c r="V191" s="2">
        <f>T191-U191</f>
      </c>
      <c r="W191" s="1">
        <f>I191</f>
      </c>
      <c r="X191" s="2">
        <f>(R191+L191)*1.06</f>
      </c>
      <c r="Y191" s="2">
        <f>P191</f>
      </c>
      <c r="Z191" s="34">
        <v>20</v>
      </c>
      <c r="AA191" s="2">
        <f>(L191+R191)-Y191-Z191</f>
      </c>
      <c r="AB191" s="2">
        <f>AA191/2</f>
      </c>
      <c r="AC191" s="2">
        <f>AA191/2</f>
      </c>
    </row>
    <row r="192">
      <c r="A192" s="1">
        <v>190</v>
      </c>
      <c r="B192" s="81" t="str">
        <v>李华</v>
      </c>
      <c r="C192" t="str">
        <v>TV1N1642807995260817408</v>
      </c>
      <c r="D192" s="5" t="str">
        <v>中国</v>
      </c>
      <c r="E192" s="5" t="str">
        <v>北京</v>
      </c>
      <c r="F192" s="5" t="str">
        <v>印尼-落地签</v>
      </c>
      <c r="G192" s="5" t="str">
        <v>商务</v>
      </c>
      <c r="H192" s="5" t="str">
        <v>已出签</v>
      </c>
      <c r="I192" s="5">
        <v>243.52</v>
      </c>
      <c r="J192" s="6"/>
      <c r="L192" s="34">
        <v>100</v>
      </c>
      <c r="M192" s="34">
        <v>0</v>
      </c>
      <c r="N192" s="5"/>
      <c r="P192" s="34">
        <v>0</v>
      </c>
      <c r="R192" s="2">
        <f>M192*1.06</f>
      </c>
      <c r="S192" s="2">
        <f>I192+L192+R192</f>
      </c>
      <c r="T192" s="2">
        <f>I192+(L192+R192)*1.06</f>
      </c>
      <c r="U192" s="2">
        <f>(R192+L192)*0.06</f>
      </c>
      <c r="V192" s="2">
        <f>T192-U192</f>
      </c>
      <c r="W192" s="1">
        <f>I192</f>
      </c>
      <c r="X192" s="2">
        <f>(R192+L192)*1.06</f>
      </c>
      <c r="Y192" s="2">
        <f>P192</f>
      </c>
      <c r="Z192" s="34">
        <v>20</v>
      </c>
      <c r="AA192" s="2">
        <f>(L192+R192)-Y192-Z192</f>
      </c>
      <c r="AB192" s="2">
        <f>AA192/2</f>
      </c>
      <c r="AC192" s="2">
        <f>AA192/2</f>
      </c>
    </row>
    <row r="193">
      <c r="A193" s="1">
        <v>191</v>
      </c>
      <c r="B193" s="35" t="str">
        <v>周晨曦</v>
      </c>
      <c r="C193" t="str" xml:space="preserve">
        <v> TV1N1646769351454654464</v>
      </c>
      <c r="D193" s="5" t="str">
        <v>中国</v>
      </c>
      <c r="E193" s="5" t="str">
        <v>上海</v>
      </c>
      <c r="F193" s="5" t="str">
        <v>英国</v>
      </c>
      <c r="G193" s="5" t="str">
        <v>商务</v>
      </c>
      <c r="H193" s="5" t="str">
        <v>已出签</v>
      </c>
      <c r="I193" s="34">
        <v>886</v>
      </c>
      <c r="J193" s="6"/>
      <c r="L193" s="34">
        <v>400</v>
      </c>
      <c r="M193" s="34">
        <v>2306</v>
      </c>
      <c r="N193" s="5" t="str">
        <v>上海5工加急+邮寄</v>
      </c>
      <c r="P193" s="34">
        <v>2306</v>
      </c>
      <c r="R193" s="34">
        <f>M193*1.06</f>
      </c>
      <c r="S193" s="34">
        <f>I193+L193+R193</f>
      </c>
      <c r="T193" s="34">
        <f>I193+(L193+R193)*1.06</f>
      </c>
      <c r="U193" s="34">
        <f>(L193+R193)*0.06</f>
      </c>
      <c r="V193" s="34">
        <f>T193-U193</f>
      </c>
      <c r="W193" s="34">
        <f>I193</f>
      </c>
      <c r="X193" s="34">
        <f>(L193+R193)*1.06</f>
      </c>
      <c r="Y193" s="34">
        <f>P193</f>
      </c>
      <c r="Z193" s="34">
        <v>60</v>
      </c>
      <c r="AA193" s="34">
        <f>(L193+R193)-Y193-Z193</f>
      </c>
      <c r="AB193" s="34">
        <f>AA193/2</f>
      </c>
      <c r="AC193" s="34">
        <f>AA193/2</f>
      </c>
    </row>
    <row r="194">
      <c r="A194" s="1">
        <v>192</v>
      </c>
      <c r="B194" s="35" t="str">
        <v>胡春炜</v>
      </c>
      <c r="C194" t="str">
        <v>TV1N1643139183523434496</v>
      </c>
      <c r="D194" s="5" t="str">
        <v>中国</v>
      </c>
      <c r="E194" s="5" t="str">
        <v>深圳</v>
      </c>
      <c r="F194" s="5" t="str">
        <v>英国</v>
      </c>
      <c r="G194" s="5" t="str">
        <v>商务</v>
      </c>
      <c r="H194" s="5" t="str">
        <v>已出签</v>
      </c>
      <c r="I194" s="34">
        <v>886</v>
      </c>
      <c r="J194" s="6"/>
      <c r="L194" s="34">
        <v>400</v>
      </c>
      <c r="M194" s="34">
        <v>92</v>
      </c>
      <c r="N194" s="5" t="str">
        <v>邮寄</v>
      </c>
      <c r="P194" s="34">
        <v>92</v>
      </c>
      <c r="R194" s="34">
        <f>M194*1.06</f>
      </c>
      <c r="S194" s="34">
        <f>I194+L194+R194</f>
      </c>
      <c r="T194" s="34">
        <f>I194+(L194+R194)*1.06</f>
      </c>
      <c r="U194" s="34">
        <f>(L194+R194)*0.06</f>
      </c>
      <c r="V194" s="34">
        <f>T194-U194</f>
      </c>
      <c r="W194" s="34">
        <f>I194</f>
      </c>
      <c r="X194" s="34">
        <f>(L194+R194)*1.06</f>
      </c>
      <c r="Y194" s="34">
        <f>P194</f>
      </c>
      <c r="Z194" s="34">
        <v>60</v>
      </c>
      <c r="AA194" s="34">
        <f>(L194+R194)-Y194-Z194</f>
      </c>
      <c r="AB194" s="34">
        <f>AA194/2</f>
      </c>
      <c r="AC194" s="34">
        <f>AA194/2</f>
      </c>
    </row>
    <row r="195">
      <c r="A195" s="1">
        <v>193</v>
      </c>
      <c r="B195" s="35" t="str">
        <v>李元月</v>
      </c>
      <c r="C195" t="str">
        <v>TV1N1635881713494966272</v>
      </c>
      <c r="D195" s="5" t="str">
        <v>中国</v>
      </c>
      <c r="E195" s="5" t="str">
        <v>上海</v>
      </c>
      <c r="F195" s="5" t="str">
        <v>英国</v>
      </c>
      <c r="G195" s="5" t="str">
        <v>商务</v>
      </c>
      <c r="H195" s="5" t="str">
        <v>已出签</v>
      </c>
      <c r="I195" s="34">
        <v>886</v>
      </c>
      <c r="J195" s="6"/>
      <c r="L195" s="34">
        <v>400</v>
      </c>
      <c r="M195" s="34">
        <v>667</v>
      </c>
      <c r="N195" s="5" t="str">
        <v>邮寄</v>
      </c>
      <c r="P195" s="34">
        <v>667</v>
      </c>
      <c r="R195" s="34">
        <f>M195*1.06</f>
      </c>
      <c r="S195" s="34">
        <f>I195+L195+R195</f>
      </c>
      <c r="T195" s="34">
        <f>I195+(L195+R195)*1.06</f>
      </c>
      <c r="U195" s="34">
        <f>(L195+R195)*0.06</f>
      </c>
      <c r="V195" s="34">
        <f>T195-U195</f>
      </c>
      <c r="W195" s="34">
        <f>I195</f>
      </c>
      <c r="X195" s="34">
        <f>(L195+R195)*1.06</f>
      </c>
      <c r="Y195" s="34">
        <f>P195</f>
      </c>
      <c r="Z195" s="34">
        <v>60</v>
      </c>
      <c r="AA195" s="34">
        <f>(L195+R195)-Y195-Z195</f>
      </c>
      <c r="AB195" s="34">
        <f>AA195/2</f>
      </c>
      <c r="AC195" s="34">
        <f>AA195/2</f>
      </c>
    </row>
    <row r="196">
      <c r="A196" s="1">
        <v>194</v>
      </c>
      <c r="B196" s="35" t="str">
        <v>李昳</v>
      </c>
      <c r="C196" t="str">
        <v>TV1N1644239280843878400</v>
      </c>
      <c r="D196" s="5" t="str">
        <v>中国</v>
      </c>
      <c r="E196" s="5" t="str">
        <v>上海</v>
      </c>
      <c r="F196" s="5" t="str">
        <v>英国</v>
      </c>
      <c r="G196" s="5" t="str">
        <v>商务</v>
      </c>
      <c r="H196" s="5" t="str">
        <v>已出签</v>
      </c>
      <c r="I196" s="34">
        <v>886</v>
      </c>
      <c r="J196" s="84"/>
      <c r="L196" s="34">
        <v>400</v>
      </c>
      <c r="M196" s="34">
        <v>8475</v>
      </c>
      <c r="N196" s="5" t="str">
        <v>上海24H加急+自取</v>
      </c>
      <c r="P196" s="34">
        <v>8475</v>
      </c>
      <c r="R196" s="34">
        <f>M196*1.06</f>
      </c>
      <c r="S196" s="34">
        <f>I196+L196+R196</f>
      </c>
      <c r="T196" s="34">
        <f>I196+(L196+R196)*1.06</f>
      </c>
      <c r="U196" s="34">
        <f>(L196+R196)*0.06</f>
      </c>
      <c r="V196" s="34">
        <f>T196-U196</f>
      </c>
      <c r="W196" s="34">
        <f>I196</f>
      </c>
      <c r="X196" s="34">
        <f>(L196+R196)*1.06</f>
      </c>
      <c r="Y196" s="34">
        <f>P196</f>
      </c>
      <c r="Z196" s="34">
        <v>60</v>
      </c>
      <c r="AA196" s="34">
        <f>(L196+R196)-Y196-Z196</f>
      </c>
      <c r="AB196" s="34">
        <f>AA196/2</f>
      </c>
      <c r="AC196" s="34">
        <f>AA196/2</f>
      </c>
    </row>
    <row r="197">
      <c r="A197" s="1">
        <v>195</v>
      </c>
      <c r="B197" s="55" t="str">
        <v>曾秦</v>
      </c>
      <c r="C197" t="str">
        <v>TV1N1647772563083132928</v>
      </c>
      <c r="D197" s="5" t="str">
        <v>中国</v>
      </c>
      <c r="E197" s="5" t="str">
        <v>北京</v>
      </c>
      <c r="F197" s="5" t="str">
        <v>印尼-落地签</v>
      </c>
      <c r="G197" s="5" t="str">
        <v>商务</v>
      </c>
      <c r="H197" s="5" t="str">
        <v>已出签</v>
      </c>
      <c r="I197" s="5">
        <v>243.52</v>
      </c>
      <c r="J197" s="6"/>
      <c r="L197" s="34">
        <v>100</v>
      </c>
      <c r="M197" s="34">
        <v>0</v>
      </c>
      <c r="N197" s="5"/>
      <c r="P197" s="34">
        <v>0</v>
      </c>
      <c r="R197" s="2">
        <f>M197*1.06</f>
      </c>
      <c r="S197" s="2">
        <f>I197+L197+R197</f>
      </c>
      <c r="T197" s="2">
        <f>I197+(L197+R197)*1.06</f>
      </c>
      <c r="U197" s="2">
        <f>(R197+L197)*0.06</f>
      </c>
      <c r="V197" s="2">
        <f>T197-U197</f>
      </c>
      <c r="W197" s="1">
        <f>I197</f>
      </c>
      <c r="X197" s="2">
        <f>(R197+L197)*1.06</f>
      </c>
      <c r="Y197" s="2">
        <f>P197</f>
      </c>
      <c r="Z197" s="34">
        <v>20</v>
      </c>
      <c r="AA197" s="2">
        <f>(L197+R197)-Y197-Z197</f>
      </c>
      <c r="AB197" s="2">
        <f>AA197/2</f>
      </c>
      <c r="AC197" s="2">
        <f>AA197/2</f>
      </c>
    </row>
    <row r="198">
      <c r="A198" s="1">
        <v>196</v>
      </c>
      <c r="B198" s="55" t="str">
        <v>黄婷婷</v>
      </c>
      <c r="C198" t="str">
        <v>TV1N1646436012600356864</v>
      </c>
      <c r="D198" s="5" t="str">
        <v>中国</v>
      </c>
      <c r="E198" s="5" t="str">
        <v>北京</v>
      </c>
      <c r="F198" s="5" t="str">
        <v>印尼-落地签</v>
      </c>
      <c r="G198" s="5" t="str">
        <v>商务</v>
      </c>
      <c r="H198" s="5" t="str">
        <v>已出签</v>
      </c>
      <c r="I198" s="5">
        <v>243.52</v>
      </c>
      <c r="J198" s="6"/>
      <c r="L198" s="34">
        <v>100</v>
      </c>
      <c r="M198" s="34">
        <v>0</v>
      </c>
      <c r="N198" s="5"/>
      <c r="P198" s="34">
        <v>0</v>
      </c>
      <c r="R198" s="2">
        <f>M198*1.06</f>
      </c>
      <c r="S198" s="2">
        <f>I198+L198+R198</f>
      </c>
      <c r="T198" s="2">
        <f>I198+(L198+R198)*1.06</f>
      </c>
      <c r="U198" s="2">
        <f>(R198+L198)*0.06</f>
      </c>
      <c r="V198" s="2">
        <f>T198-U198</f>
      </c>
      <c r="W198" s="1">
        <f>I198</f>
      </c>
      <c r="X198" s="2">
        <f>(R198+L198)*1.06</f>
      </c>
      <c r="Y198" s="2">
        <f>P198</f>
      </c>
      <c r="Z198" s="34">
        <v>20</v>
      </c>
      <c r="AA198" s="2">
        <f>(L198+R198)-Y198-Z198</f>
      </c>
      <c r="AB198" s="2">
        <f>AA198/2</f>
      </c>
      <c r="AC198" s="2">
        <f>AA198/2</f>
      </c>
    </row>
    <row r="199">
      <c r="A199" s="1">
        <v>197</v>
      </c>
      <c r="B199" s="35" t="str">
        <v>杜丽萍</v>
      </c>
      <c r="C199" t="str">
        <v>TV1N1647804196750340096</v>
      </c>
      <c r="D199" s="5" t="str">
        <v>中国</v>
      </c>
      <c r="E199" s="5" t="str">
        <v>北京</v>
      </c>
      <c r="F199" s="5" t="str">
        <v>印尼-落地签</v>
      </c>
      <c r="G199" s="5" t="str">
        <v>商务</v>
      </c>
      <c r="H199" s="5" t="str">
        <v>已出签</v>
      </c>
      <c r="I199" s="5">
        <v>243.77</v>
      </c>
      <c r="J199" s="6"/>
      <c r="L199" s="34">
        <v>100</v>
      </c>
      <c r="M199" s="34">
        <v>0</v>
      </c>
      <c r="N199" s="5"/>
      <c r="P199" s="34">
        <v>0</v>
      </c>
      <c r="R199" s="2">
        <f>M199*1.06</f>
      </c>
      <c r="S199" s="2">
        <f>I199+L199+R199</f>
      </c>
      <c r="T199" s="2">
        <f>I199+(L199+R199)*1.06</f>
      </c>
      <c r="U199" s="2">
        <f>(R199+L199)*0.06</f>
      </c>
      <c r="V199" s="2">
        <f>T199-U199</f>
      </c>
      <c r="W199" s="1">
        <f>I199</f>
      </c>
      <c r="X199" s="2">
        <f>(R199+L199)*1.06</f>
      </c>
      <c r="Y199" s="2">
        <f>P199</f>
      </c>
      <c r="Z199" s="34">
        <v>20</v>
      </c>
      <c r="AA199" s="2">
        <f>(L199+R199)-Y199-Z199</f>
      </c>
      <c r="AB199" s="2">
        <f>AA199/2</f>
      </c>
      <c r="AC199" s="2">
        <f>AA199/2</f>
      </c>
    </row>
    <row r="200">
      <c r="A200" s="1">
        <v>198</v>
      </c>
      <c r="B200" s="35" t="str">
        <v>郭泰章-延期签证</v>
      </c>
      <c r="D200" s="5" t="str">
        <v>中国</v>
      </c>
      <c r="E200" s="5" t="str">
        <v>北京</v>
      </c>
      <c r="F200" s="5" t="str">
        <v>印尼-落地签</v>
      </c>
      <c r="G200" s="5" t="str">
        <v>商务</v>
      </c>
      <c r="H200" s="5" t="str">
        <v>已出签</v>
      </c>
      <c r="I200" s="5">
        <v>243.77</v>
      </c>
      <c r="J200" s="6"/>
      <c r="L200" s="34">
        <v>100</v>
      </c>
      <c r="M200" s="34">
        <v>0</v>
      </c>
      <c r="N200" s="5"/>
      <c r="P200" s="34">
        <v>0</v>
      </c>
      <c r="R200" s="2">
        <f>M200*1.06</f>
      </c>
      <c r="S200" s="2">
        <f>I200+L200+R200</f>
      </c>
      <c r="T200" s="2">
        <f>I200+(L200+R200)*1.06</f>
      </c>
      <c r="U200" s="2">
        <f>(R200+L200)*0.06</f>
      </c>
      <c r="V200" s="2">
        <f>T200-U200</f>
      </c>
      <c r="W200" s="1">
        <f>I200</f>
      </c>
      <c r="X200" s="2">
        <f>(R200+L200)*1.06</f>
      </c>
      <c r="Y200" s="2">
        <f>P200</f>
      </c>
      <c r="Z200" s="34">
        <v>20</v>
      </c>
      <c r="AA200" s="2">
        <f>(L200+R200)-Y200-Z200</f>
      </c>
      <c r="AB200" s="2">
        <f>AA200/2</f>
      </c>
      <c r="AC200" s="2">
        <f>AA200/2</f>
      </c>
    </row>
    <row r="201">
      <c r="A201" s="1">
        <v>199</v>
      </c>
      <c r="B201" s="35" t="str">
        <v>林杰</v>
      </c>
      <c r="C201" s="35" t="str">
        <v>TV1N1622797308143730688</v>
      </c>
      <c r="D201" s="5" t="str">
        <v>中国</v>
      </c>
      <c r="E201" s="5" t="str">
        <v>北京</v>
      </c>
      <c r="F201" s="5" t="str">
        <v>美国-EVUS</v>
      </c>
      <c r="G201" s="5" t="str">
        <v>商务</v>
      </c>
      <c r="H201" s="5" t="str">
        <v>已出签</v>
      </c>
      <c r="I201" s="34">
        <v>0</v>
      </c>
      <c r="J201" s="6"/>
      <c r="L201" s="34">
        <v>100</v>
      </c>
      <c r="M201" s="34">
        <v>0</v>
      </c>
      <c r="N201" s="5" t="str">
        <v>快递费</v>
      </c>
      <c r="P201" s="34">
        <v>0</v>
      </c>
      <c r="R201" s="34">
        <f>M201*1.06</f>
      </c>
      <c r="S201" s="34">
        <f>I201+L201+R201</f>
      </c>
      <c r="T201" s="34">
        <f>I201+(L201+R201)*1.06</f>
      </c>
      <c r="U201" s="34">
        <f>(L201+R201)*0.06</f>
      </c>
      <c r="V201" s="34">
        <f>T201-U201</f>
      </c>
      <c r="W201" s="34">
        <f>I201</f>
      </c>
      <c r="X201" s="34">
        <f>(L201+R201)*1.06</f>
      </c>
      <c r="Y201" s="34">
        <f>P201</f>
      </c>
      <c r="Z201" s="34">
        <v>20</v>
      </c>
      <c r="AA201" s="34">
        <f>(L201+R201)-Y201-Z201</f>
      </c>
      <c r="AB201" s="34">
        <f>AA201/2</f>
      </c>
      <c r="AC201" s="34">
        <f>AA201/2</f>
      </c>
    </row>
    <row r="202">
      <c r="A202" s="1">
        <v>200</v>
      </c>
      <c r="B202" s="35" t="str">
        <v>康泽宇</v>
      </c>
      <c r="D202" s="5" t="str">
        <v>中国</v>
      </c>
      <c r="E202" s="5" t="str">
        <v>北京</v>
      </c>
      <c r="F202" s="5" t="str">
        <v>美国-加急贴签</v>
      </c>
      <c r="G202" s="5" t="str">
        <v>商务</v>
      </c>
      <c r="H202" s="5" t="str">
        <v>已出签</v>
      </c>
      <c r="I202" s="34">
        <v>0</v>
      </c>
      <c r="J202" s="6"/>
      <c r="L202" s="34">
        <v>0</v>
      </c>
      <c r="M202" s="34">
        <v>700</v>
      </c>
      <c r="N202" s="5" t="str">
        <v>美国加急贴签</v>
      </c>
      <c r="P202" s="34">
        <v>500</v>
      </c>
      <c r="R202" s="34">
        <f>M202*1.06</f>
      </c>
      <c r="S202" s="2">
        <f>I202+L202+R202</f>
      </c>
      <c r="T202" s="2">
        <f>I202+(L202+R202)*1.06</f>
      </c>
      <c r="U202" s="2">
        <f>(R202+L202)*0.06</f>
      </c>
      <c r="V202" s="2">
        <f>T202-U202</f>
      </c>
      <c r="W202" s="2">
        <f>I202</f>
      </c>
      <c r="X202" s="2">
        <f>(R202+L202)*1.06</f>
      </c>
      <c r="Y202" s="2">
        <f>P202</f>
      </c>
      <c r="Z202" s="34">
        <v>0</v>
      </c>
      <c r="AA202" s="2">
        <f>(L202+R202)-Y202-Z202</f>
      </c>
      <c r="AB202" s="2">
        <f>AA202/2</f>
      </c>
      <c r="AC202" s="2">
        <f>AA202/2</f>
      </c>
    </row>
    <row r="203">
      <c r="A203" s="1">
        <v>201</v>
      </c>
      <c r="B203" s="35" t="str">
        <v>莫晓颖</v>
      </c>
      <c r="C203" s="35" t="str">
        <v>TV1N1645764829739511808</v>
      </c>
      <c r="D203" s="5" t="str">
        <v>中国</v>
      </c>
      <c r="E203" s="5" t="str">
        <v>北京</v>
      </c>
      <c r="F203" s="5" t="str">
        <v>巴西</v>
      </c>
      <c r="G203" s="5" t="str">
        <v>商务</v>
      </c>
      <c r="H203" s="5" t="str">
        <v>已出签</v>
      </c>
      <c r="I203" s="34">
        <v>920</v>
      </c>
      <c r="J203" s="6"/>
      <c r="L203" s="34">
        <v>400</v>
      </c>
      <c r="M203" s="34">
        <v>561</v>
      </c>
      <c r="N203" s="5" t="str">
        <v>交通23+加急费380+服务中心费158</v>
      </c>
      <c r="P203" s="34">
        <v>481</v>
      </c>
      <c r="Q203" s="39"/>
      <c r="R203" s="34">
        <f>M203*1.06</f>
      </c>
      <c r="S203" s="34">
        <f>I203+L203+R203</f>
      </c>
      <c r="T203" s="34">
        <f>I203+(L203+R203)*1.06</f>
      </c>
      <c r="U203" s="34">
        <f>(L203+R203)*0.06</f>
      </c>
      <c r="V203" s="34">
        <f>T203-U203</f>
      </c>
      <c r="W203" s="34">
        <f>I203</f>
      </c>
      <c r="X203" s="34">
        <f>(L203+R203)*1.06</f>
      </c>
      <c r="Y203" s="34">
        <f>P203</f>
      </c>
      <c r="Z203" s="34">
        <v>60</v>
      </c>
      <c r="AA203" s="34">
        <f>(L203+R203)-Y203-Z203</f>
      </c>
      <c r="AB203" s="34">
        <f>AA203/2</f>
      </c>
      <c r="AC203" s="34">
        <f>AA203/2</f>
      </c>
      <c r="AD203" s="39"/>
    </row>
    <row r="204">
      <c r="A204" s="1">
        <v>202</v>
      </c>
      <c r="B204" s="35" t="str">
        <v>曹嘉晖</v>
      </c>
      <c r="C204" s="35" t="str">
        <v>TV1N1646058605284442112</v>
      </c>
      <c r="D204" s="5" t="str">
        <v>中国</v>
      </c>
      <c r="E204" s="5" t="str">
        <v>北京</v>
      </c>
      <c r="F204" s="5" t="str">
        <v>巴西</v>
      </c>
      <c r="G204" s="5" t="str">
        <v>商务</v>
      </c>
      <c r="H204" s="5" t="str">
        <v>已出签</v>
      </c>
      <c r="I204" s="34">
        <v>920</v>
      </c>
      <c r="J204" s="6"/>
      <c r="L204" s="34">
        <v>400</v>
      </c>
      <c r="M204" s="34">
        <v>538</v>
      </c>
      <c r="N204" s="5" t="str">
        <v>加急费380+服务中心费158</v>
      </c>
      <c r="P204" s="34">
        <v>458</v>
      </c>
      <c r="Q204" s="39"/>
      <c r="R204" s="34">
        <f>M204*1.06</f>
      </c>
      <c r="S204" s="34">
        <f>I204+L204+R204</f>
      </c>
      <c r="T204" s="34">
        <f>I204+(L204+R204)*1.06</f>
      </c>
      <c r="U204" s="34">
        <f>(L204+R204)*0.06</f>
      </c>
      <c r="V204" s="34">
        <f>T204-U204</f>
      </c>
      <c r="W204" s="34">
        <f>I204</f>
      </c>
      <c r="X204" s="34">
        <f>(L204+R204)*1.06</f>
      </c>
      <c r="Y204" s="34">
        <f>P204</f>
      </c>
      <c r="Z204" s="34">
        <v>60</v>
      </c>
      <c r="AA204" s="34">
        <f>(L204+R204)-Y204-Z204</f>
      </c>
      <c r="AB204" s="34">
        <f>AA204/2</f>
      </c>
      <c r="AC204" s="34">
        <f>AA204/2</f>
      </c>
      <c r="AD204" s="39"/>
    </row>
    <row r="205">
      <c r="A205" s="1">
        <v>203</v>
      </c>
      <c r="B205" t="str">
        <v>王宇环</v>
      </c>
      <c r="C205" s="35" t="str">
        <v>TV1N1647892163938557952</v>
      </c>
      <c r="D205" s="5" t="str">
        <v>中国</v>
      </c>
      <c r="E205" s="5" t="str">
        <v>上海</v>
      </c>
      <c r="F205" s="5" t="str">
        <v>英国</v>
      </c>
      <c r="G205" s="5" t="str">
        <v>商务</v>
      </c>
      <c r="H205" s="5" t="str">
        <v>已出签</v>
      </c>
      <c r="I205" s="9">
        <v>886</v>
      </c>
      <c r="J205" s="6"/>
      <c r="L205" s="34">
        <v>400</v>
      </c>
      <c r="M205" s="34">
        <v>2306</v>
      </c>
      <c r="N205" s="5" t="str">
        <v>上海5工加急+邮寄</v>
      </c>
      <c r="P205" s="34">
        <v>2306</v>
      </c>
      <c r="R205" s="34">
        <f>M205*1.06</f>
      </c>
      <c r="S205" s="34">
        <f>I205+L205+R205</f>
      </c>
      <c r="T205" s="34">
        <f>I205+(L205+R205)*1.06</f>
      </c>
      <c r="U205" s="34">
        <f>(L205+R205)*0.06</f>
      </c>
      <c r="V205" s="34">
        <f>T205-U205</f>
      </c>
      <c r="W205" s="34">
        <f>I205</f>
      </c>
      <c r="X205" s="34">
        <f>(L205+R205)*1.06</f>
      </c>
      <c r="Y205" s="34">
        <f>P205</f>
      </c>
      <c r="Z205" s="34">
        <v>60</v>
      </c>
      <c r="AA205" s="34">
        <f>(L205+R205)-Y205-Z205</f>
      </c>
      <c r="AB205" s="34">
        <f>AA205/2</f>
      </c>
      <c r="AC205" s="34">
        <f>AA205/2</f>
      </c>
    </row>
    <row r="206">
      <c r="A206" s="1">
        <v>204</v>
      </c>
      <c r="B206" t="str">
        <v>孙慈愍</v>
      </c>
      <c r="C206" t="str">
        <v>TV1N1646135080834592768</v>
      </c>
      <c r="D206" s="5" t="str">
        <v>中国</v>
      </c>
      <c r="E206" s="5" t="str">
        <v>上海</v>
      </c>
      <c r="F206" s="5" t="str">
        <v>英国</v>
      </c>
      <c r="G206" s="5" t="str">
        <v>商务</v>
      </c>
      <c r="H206" s="5" t="str">
        <v>已出签</v>
      </c>
      <c r="I206" s="34">
        <v>886</v>
      </c>
      <c r="J206" s="6"/>
      <c r="K206" s="33"/>
      <c r="L206" s="34">
        <v>400</v>
      </c>
      <c r="M206" s="34">
        <v>2306</v>
      </c>
      <c r="N206" s="5" t="str">
        <v>上海5工加急+邮寄</v>
      </c>
      <c r="P206" s="34">
        <v>2306</v>
      </c>
      <c r="R206" s="34">
        <f>M206*1.06</f>
      </c>
      <c r="S206" s="34">
        <f>I206+L206+R206</f>
      </c>
      <c r="T206" s="34">
        <f>I206+(L206+R206)*1.06</f>
      </c>
      <c r="U206" s="34">
        <f>(L206+R206)*0.06</f>
      </c>
      <c r="V206" s="34">
        <f>T206-U206</f>
      </c>
      <c r="W206" s="34">
        <f>I206</f>
      </c>
      <c r="X206" s="34">
        <f>(L206+R206)*1.06</f>
      </c>
      <c r="Y206" s="34">
        <f>P206</f>
      </c>
      <c r="Z206" s="34">
        <v>60</v>
      </c>
      <c r="AA206" s="34">
        <f>(L206+R206)-Y206-Z206</f>
      </c>
      <c r="AB206" s="34">
        <f>AA206/2</f>
      </c>
      <c r="AC206" s="34">
        <f>AA206/2</f>
      </c>
    </row>
    <row r="207">
      <c r="A207" s="1">
        <v>205</v>
      </c>
      <c r="B207" s="35" t="str">
        <v>丁宁然</v>
      </c>
      <c r="C207" s="35" t="str">
        <v>TV1N1628588103182987264</v>
      </c>
      <c r="D207" s="5" t="str">
        <v>中国</v>
      </c>
      <c r="E207" s="5" t="str">
        <v>北京</v>
      </c>
      <c r="F207" s="5" t="str">
        <v>美国-EVUS</v>
      </c>
      <c r="G207" s="5" t="str">
        <v>商务</v>
      </c>
      <c r="H207" s="5" t="str">
        <v>已出签</v>
      </c>
      <c r="I207" s="34">
        <v>0</v>
      </c>
      <c r="J207" s="6"/>
      <c r="L207" s="34">
        <v>100</v>
      </c>
      <c r="M207" s="34">
        <v>0</v>
      </c>
      <c r="N207" s="5" t="str">
        <v>快递费</v>
      </c>
      <c r="P207" s="34">
        <v>0</v>
      </c>
      <c r="R207" s="34">
        <f>M207*1.06</f>
      </c>
      <c r="S207" s="34">
        <f>I207+L207+R207</f>
      </c>
      <c r="T207" s="34">
        <f>I207+(L207+R207)*1.06</f>
      </c>
      <c r="U207" s="34">
        <f>(L207+R207)*0.06</f>
      </c>
      <c r="V207" s="34">
        <f>T207-U207</f>
      </c>
      <c r="W207" s="34">
        <f>I207</f>
      </c>
      <c r="X207" s="34">
        <f>(L207+R207)*1.06</f>
      </c>
      <c r="Y207" s="34">
        <f>P207</f>
      </c>
      <c r="Z207" s="34">
        <v>20</v>
      </c>
      <c r="AA207" s="34">
        <f>(L207+R207)-Y207-Z207</f>
      </c>
      <c r="AB207" s="34">
        <f>AA207/2</f>
      </c>
      <c r="AC207" s="34">
        <f>AA207/2</f>
      </c>
    </row>
    <row r="208">
      <c r="A208" s="1">
        <v>206</v>
      </c>
      <c r="B208" s="35" t="str">
        <v>钟琴</v>
      </c>
      <c r="C208" t="str">
        <v>TV1N1647984536123043840</v>
      </c>
      <c r="D208" s="5" t="str">
        <v>中国</v>
      </c>
      <c r="E208" s="5" t="str">
        <v>北京</v>
      </c>
      <c r="F208" s="5" t="str">
        <v>印尼-落地签</v>
      </c>
      <c r="G208" s="5" t="str">
        <v>商务</v>
      </c>
      <c r="H208" s="5" t="str">
        <v>已出签</v>
      </c>
      <c r="I208" s="5">
        <v>244.19</v>
      </c>
      <c r="J208" s="6"/>
      <c r="L208" s="34">
        <v>100</v>
      </c>
      <c r="M208" s="34">
        <v>0</v>
      </c>
      <c r="N208" s="5"/>
      <c r="P208" s="34">
        <v>0</v>
      </c>
      <c r="R208" s="2">
        <f>M208*1.06</f>
      </c>
      <c r="S208" s="2">
        <f>I208+L208+R208</f>
      </c>
      <c r="T208" s="2">
        <f>I208+(L208+R208)*1.06</f>
      </c>
      <c r="U208" s="2">
        <f>(R208+L208)*0.06</f>
      </c>
      <c r="V208" s="2">
        <f>T208-U208</f>
      </c>
      <c r="W208" s="1">
        <f>I208</f>
      </c>
      <c r="X208" s="2">
        <f>(R208+L208)*1.06</f>
      </c>
      <c r="Y208" s="2">
        <f>P208</f>
      </c>
      <c r="Z208" s="34">
        <v>20</v>
      </c>
      <c r="AA208" s="2">
        <f>(L208+R208)-Y208-Z208</f>
      </c>
      <c r="AB208" s="2">
        <f>AA208/2</f>
      </c>
      <c r="AC208" s="2">
        <f>AA208/2</f>
      </c>
    </row>
    <row r="209">
      <c r="A209" s="1">
        <v>207</v>
      </c>
      <c r="B209" s="35" t="str">
        <v>朱越</v>
      </c>
      <c r="C209" t="str">
        <v>TV1N1648205087588528128</v>
      </c>
      <c r="D209" s="5" t="str">
        <v>中国</v>
      </c>
      <c r="E209" s="5" t="str">
        <v>北京</v>
      </c>
      <c r="F209" s="5" t="str">
        <v>印尼-落地签</v>
      </c>
      <c r="G209" s="5" t="str">
        <v>商务</v>
      </c>
      <c r="H209" s="5" t="str">
        <v>已出签</v>
      </c>
      <c r="I209" s="5">
        <v>243.66</v>
      </c>
      <c r="J209" s="6"/>
      <c r="L209" s="34">
        <v>100</v>
      </c>
      <c r="M209" s="34">
        <v>0</v>
      </c>
      <c r="N209" s="5"/>
      <c r="P209" s="34">
        <v>0</v>
      </c>
      <c r="R209" s="2">
        <f>M209*1.06</f>
      </c>
      <c r="S209" s="2">
        <f>I209+L209+R209</f>
      </c>
      <c r="T209" s="2">
        <f>I209+(L209+R209)*1.06</f>
      </c>
      <c r="U209" s="2">
        <f>(R209+L209)*0.06</f>
      </c>
      <c r="V209" s="2">
        <f>T209-U209</f>
      </c>
      <c r="W209" s="1">
        <f>I209</f>
      </c>
      <c r="X209" s="2">
        <f>(R209+L209)*1.06</f>
      </c>
      <c r="Y209" s="2">
        <f>P209</f>
      </c>
      <c r="Z209" s="34">
        <v>20</v>
      </c>
      <c r="AA209" s="2">
        <f>(L209+R209)-Y209-Z209</f>
      </c>
      <c r="AB209" s="2">
        <f>AA209/2</f>
      </c>
      <c r="AC209" s="2">
        <f>AA209/2</f>
      </c>
    </row>
    <row r="210">
      <c r="A210" s="1">
        <v>208</v>
      </c>
      <c r="B210" s="35" t="str">
        <v>米晨宇</v>
      </c>
      <c r="C210" t="str">
        <v>TV1N1643186787766558720</v>
      </c>
      <c r="D210" s="5" t="str">
        <v>中国</v>
      </c>
      <c r="E210" s="5" t="str">
        <v>北京</v>
      </c>
      <c r="F210" s="5" t="str">
        <v>印尼-落地签</v>
      </c>
      <c r="G210" s="5" t="str">
        <v>商务</v>
      </c>
      <c r="H210" s="5" t="str">
        <v>已出签</v>
      </c>
      <c r="I210" s="5">
        <v>243.87</v>
      </c>
      <c r="J210" s="6"/>
      <c r="L210" s="34">
        <v>100</v>
      </c>
      <c r="M210" s="34">
        <v>0</v>
      </c>
      <c r="N210" s="5"/>
      <c r="P210" s="34">
        <v>0</v>
      </c>
      <c r="R210" s="2">
        <f>M210*1.06</f>
      </c>
      <c r="S210" s="2">
        <f>I210+L210+R210</f>
      </c>
      <c r="T210" s="2">
        <f>I210+(L210+R210)*1.06</f>
      </c>
      <c r="U210" s="2">
        <f>(R210+L210)*0.06</f>
      </c>
      <c r="V210" s="2">
        <f>T210-U210</f>
      </c>
      <c r="W210" s="1">
        <f>I210</f>
      </c>
      <c r="X210" s="2">
        <f>(R210+L210)*1.06</f>
      </c>
      <c r="Y210" s="2">
        <f>P210</f>
      </c>
      <c r="Z210" s="34">
        <v>20</v>
      </c>
      <c r="AA210" s="2">
        <f>(L210+R210)-Y210-Z210</f>
      </c>
      <c r="AB210" s="2">
        <f>AA210/2</f>
      </c>
      <c r="AC210" s="2">
        <f>AA210/2</f>
      </c>
    </row>
    <row r="211">
      <c r="A211" s="1">
        <v>209</v>
      </c>
      <c r="B211" s="35" t="str">
        <v>陈智鸿</v>
      </c>
      <c r="C211" t="str">
        <v>TV1N1647839343298236416</v>
      </c>
      <c r="D211" s="5" t="str">
        <v>中国</v>
      </c>
      <c r="E211" s="5" t="str">
        <v>北京</v>
      </c>
      <c r="F211" s="5" t="str">
        <v>印尼-落地签</v>
      </c>
      <c r="G211" s="5" t="str">
        <v>商务</v>
      </c>
      <c r="H211" s="5" t="str">
        <v>已出签</v>
      </c>
      <c r="I211" s="5">
        <v>243.87</v>
      </c>
      <c r="J211" s="6"/>
      <c r="L211" s="34">
        <v>100</v>
      </c>
      <c r="M211" s="34">
        <v>0</v>
      </c>
      <c r="N211" s="5"/>
      <c r="P211" s="34">
        <v>0</v>
      </c>
      <c r="R211" s="2">
        <f>M211*1.06</f>
      </c>
      <c r="S211" s="2">
        <f>I211+L211+R211</f>
      </c>
      <c r="T211" s="2">
        <f>I211+(L211+R211)*1.06</f>
      </c>
      <c r="U211" s="2">
        <f>(R211+L211)*0.06</f>
      </c>
      <c r="V211" s="2">
        <f>T211-U211</f>
      </c>
      <c r="W211" s="1">
        <f>I211</f>
      </c>
      <c r="X211" s="2">
        <f>(R211+L211)*1.06</f>
      </c>
      <c r="Y211" s="2">
        <f>P211</f>
      </c>
      <c r="Z211" s="34">
        <v>20</v>
      </c>
      <c r="AA211" s="2">
        <f>(L211+R211)-Y211-Z211</f>
      </c>
      <c r="AB211" s="2">
        <f>AA211/2</f>
      </c>
      <c r="AC211" s="2">
        <f>AA211/2</f>
      </c>
    </row>
    <row r="212">
      <c r="A212" s="1">
        <v>210</v>
      </c>
      <c r="B212" s="35" t="str">
        <v>赵卿羽</v>
      </c>
      <c r="C212" t="str">
        <v>TV1N1648546337176985600</v>
      </c>
      <c r="D212" s="5" t="str">
        <v>中国</v>
      </c>
      <c r="E212" s="5" t="str">
        <v>北京</v>
      </c>
      <c r="F212" s="5" t="str">
        <v>印尼-落地签</v>
      </c>
      <c r="G212" s="5" t="str">
        <v>商务</v>
      </c>
      <c r="H212" s="5" t="str">
        <v>已出签</v>
      </c>
      <c r="I212" s="5">
        <v>243.87</v>
      </c>
      <c r="J212" s="6"/>
      <c r="L212" s="34">
        <v>100</v>
      </c>
      <c r="M212" s="34">
        <v>0</v>
      </c>
      <c r="N212" s="5"/>
      <c r="P212" s="34">
        <v>0</v>
      </c>
      <c r="R212" s="2">
        <f>M212*1.06</f>
      </c>
      <c r="S212" s="2">
        <f>I212+L212+R212</f>
      </c>
      <c r="T212" s="2">
        <f>I212+(L212+R212)*1.06</f>
      </c>
      <c r="U212" s="2">
        <f>(R212+L212)*0.06</f>
      </c>
      <c r="V212" s="2">
        <f>T212-U212</f>
      </c>
      <c r="W212" s="1">
        <f>I212</f>
      </c>
      <c r="X212" s="2">
        <f>(R212+L212)*1.06</f>
      </c>
      <c r="Y212" s="2">
        <f>P212</f>
      </c>
      <c r="Z212" s="34">
        <v>20</v>
      </c>
      <c r="AA212" s="2">
        <f>(L212+R212)-Y212-Z212</f>
      </c>
      <c r="AB212" s="2">
        <f>AA212/2</f>
      </c>
      <c r="AC212" s="2">
        <f>AA212/2</f>
      </c>
    </row>
    <row r="213">
      <c r="A213" s="1">
        <v>211</v>
      </c>
      <c r="B213" s="35" t="str">
        <v>叶桐君</v>
      </c>
      <c r="C213" t="str">
        <v>TV1N1648359335114588160</v>
      </c>
      <c r="D213" s="5" t="str">
        <v>中国</v>
      </c>
      <c r="E213" s="5" t="str">
        <v>北京</v>
      </c>
      <c r="F213" s="5" t="str">
        <v>印尼-落地签</v>
      </c>
      <c r="G213" s="5" t="str">
        <v>商务</v>
      </c>
      <c r="H213" s="5" t="str">
        <v>已出签</v>
      </c>
      <c r="I213" s="5">
        <v>243.04</v>
      </c>
      <c r="J213" s="6"/>
      <c r="L213" s="34">
        <v>100</v>
      </c>
      <c r="M213" s="34">
        <v>0</v>
      </c>
      <c r="N213" s="5"/>
      <c r="P213" s="34">
        <v>0</v>
      </c>
      <c r="R213" s="2">
        <f>M213*1.06</f>
      </c>
      <c r="S213" s="2">
        <f>I213+L213+R213</f>
      </c>
      <c r="T213" s="2">
        <f>I213+(L213+R213)*1.06</f>
      </c>
      <c r="U213" s="2">
        <f>(R213+L213)*0.06</f>
      </c>
      <c r="V213" s="2">
        <f>T213-U213</f>
      </c>
      <c r="W213" s="1">
        <f>I213</f>
      </c>
      <c r="X213" s="2">
        <f>(R213+L213)*1.06</f>
      </c>
      <c r="Y213" s="2">
        <f>P213</f>
      </c>
      <c r="Z213" s="34">
        <v>20</v>
      </c>
      <c r="AA213" s="2">
        <f>(L213+R213)-Y213-Z213</f>
      </c>
      <c r="AB213" s="2">
        <f>AA213/2</f>
      </c>
      <c r="AC213" s="2">
        <f>AA213/2</f>
      </c>
    </row>
    <row r="214">
      <c r="A214" s="1">
        <v>212</v>
      </c>
      <c r="B214" s="55" t="str">
        <v>程峰</v>
      </c>
      <c r="C214" t="str">
        <v>TV1N1647917167069691904</v>
      </c>
      <c r="D214" s="5" t="str">
        <v>中国</v>
      </c>
      <c r="E214" s="5" t="str">
        <v>北京</v>
      </c>
      <c r="F214" s="5" t="str">
        <v>印尼-落地签</v>
      </c>
      <c r="G214" s="5" t="str">
        <v>商务</v>
      </c>
      <c r="H214" s="5" t="str">
        <v>已出签</v>
      </c>
      <c r="I214" s="5">
        <v>243.04</v>
      </c>
      <c r="J214" s="6"/>
      <c r="L214" s="34">
        <v>100</v>
      </c>
      <c r="M214" s="34">
        <v>0</v>
      </c>
      <c r="N214" s="5"/>
      <c r="P214" s="34">
        <v>0</v>
      </c>
      <c r="R214" s="2">
        <f>M214*1.06</f>
      </c>
      <c r="S214" s="2">
        <f>I214+L214+R214</f>
      </c>
      <c r="T214" s="2">
        <f>I214+(L214+R214)*1.06</f>
      </c>
      <c r="U214" s="2">
        <f>(R214+L214)*0.06</f>
      </c>
      <c r="V214" s="2">
        <f>T214-U214</f>
      </c>
      <c r="W214" s="1">
        <f>I214</f>
      </c>
      <c r="X214" s="2">
        <f>(R214+L214)*1.06</f>
      </c>
      <c r="Y214" s="2">
        <f>P214</f>
      </c>
      <c r="Z214" s="34">
        <v>20</v>
      </c>
      <c r="AA214" s="2">
        <f>(L214+R214)-Y214-Z214</f>
      </c>
      <c r="AB214" s="2">
        <f>AA214/2</f>
      </c>
      <c r="AC214" s="2">
        <f>AA214/2</f>
      </c>
    </row>
    <row r="215">
      <c r="A215" s="1">
        <v>213</v>
      </c>
      <c r="B215" s="55" t="str">
        <v>陈嘉琳</v>
      </c>
      <c r="C215" t="str">
        <v>TV1N1648626176848306176</v>
      </c>
      <c r="D215" s="5" t="str">
        <v>中国</v>
      </c>
      <c r="E215" s="5" t="str">
        <v>北京</v>
      </c>
      <c r="F215" s="5" t="str">
        <v>印尼-落地签</v>
      </c>
      <c r="G215" s="5" t="str">
        <v>商务</v>
      </c>
      <c r="H215" s="5" t="str">
        <v>已出签</v>
      </c>
      <c r="I215" s="5">
        <v>244.63</v>
      </c>
      <c r="J215" s="6"/>
      <c r="L215" s="34">
        <v>100</v>
      </c>
      <c r="M215" s="34">
        <v>0</v>
      </c>
      <c r="N215" s="5"/>
      <c r="P215" s="34">
        <v>0</v>
      </c>
      <c r="R215" s="2">
        <f>M215*1.06</f>
      </c>
      <c r="S215" s="2">
        <f>I215+L215+R215</f>
      </c>
      <c r="T215" s="2">
        <f>I215+(L215+R215)*1.06</f>
      </c>
      <c r="U215" s="2">
        <f>(R215+L215)*0.06</f>
      </c>
      <c r="V215" s="2">
        <f>T215-U215</f>
      </c>
      <c r="W215" s="1">
        <f>I215</f>
      </c>
      <c r="X215" s="2">
        <f>(R215+L215)*1.06</f>
      </c>
      <c r="Y215" s="2">
        <f>P215</f>
      </c>
      <c r="Z215" s="34">
        <v>20</v>
      </c>
      <c r="AA215" s="2">
        <f>(L215+R215)-Y215-Z215</f>
      </c>
      <c r="AB215" s="2">
        <f>AA215/2</f>
      </c>
      <c r="AC215" s="2">
        <f>AA215/2</f>
      </c>
    </row>
    <row r="216">
      <c r="A216" s="1">
        <v>214</v>
      </c>
      <c r="B216" s="35" t="str">
        <v>段超</v>
      </c>
      <c r="C216" t="str" xml:space="preserve">
        <v> TV1N1647887933613842432</v>
      </c>
      <c r="D216" s="5" t="str">
        <v>中国</v>
      </c>
      <c r="E216" s="5" t="str">
        <v>北京</v>
      </c>
      <c r="F216" s="5" t="str">
        <v>印尼-落地签</v>
      </c>
      <c r="G216" s="5" t="str">
        <v>商务</v>
      </c>
      <c r="H216" s="5" t="str">
        <v>已出签</v>
      </c>
      <c r="I216" s="5">
        <v>244.63</v>
      </c>
      <c r="J216" s="6"/>
      <c r="L216" s="34">
        <v>100</v>
      </c>
      <c r="M216" s="34">
        <v>0</v>
      </c>
      <c r="N216" s="5"/>
      <c r="P216" s="34">
        <v>0</v>
      </c>
      <c r="R216" s="2">
        <f>M216*1.06</f>
      </c>
      <c r="S216" s="2">
        <f>I216+L216+R216</f>
      </c>
      <c r="T216" s="2">
        <f>I216+(L216+R216)*1.06</f>
      </c>
      <c r="U216" s="2">
        <f>(R216+L216)*0.06</f>
      </c>
      <c r="V216" s="2">
        <f>T216-U216</f>
      </c>
      <c r="W216" s="1">
        <f>I216</f>
      </c>
      <c r="X216" s="2">
        <f>(R216+L216)*1.06</f>
      </c>
      <c r="Y216" s="2">
        <f>P216</f>
      </c>
      <c r="Z216" s="34">
        <v>20</v>
      </c>
      <c r="AA216" s="2">
        <f>(L216+R216)-Y216-Z216</f>
      </c>
      <c r="AB216" s="2">
        <f>AA216/2</f>
      </c>
      <c r="AC216" s="2">
        <f>AA216/2</f>
      </c>
    </row>
    <row r="217">
      <c r="A217" s="1">
        <v>215</v>
      </c>
      <c r="B217" s="55" t="str">
        <v>周梦媛</v>
      </c>
      <c r="C217" t="str">
        <v>TV1N1647820323593371648</v>
      </c>
      <c r="D217" s="5" t="str">
        <v>中国</v>
      </c>
      <c r="E217" s="5" t="str">
        <v>北京</v>
      </c>
      <c r="F217" s="5" t="str">
        <v>印尼-落地签</v>
      </c>
      <c r="G217" s="5" t="str">
        <v>商务</v>
      </c>
      <c r="H217" s="5" t="str">
        <v>已出签</v>
      </c>
      <c r="I217" s="5">
        <v>244.63</v>
      </c>
      <c r="J217" s="6"/>
      <c r="L217" s="34">
        <v>100</v>
      </c>
      <c r="M217" s="34">
        <v>0</v>
      </c>
      <c r="N217" s="5"/>
      <c r="P217" s="34">
        <v>0</v>
      </c>
      <c r="R217" s="2">
        <f>M217*1.06</f>
      </c>
      <c r="S217" s="2">
        <f>I217+L217+R217</f>
      </c>
      <c r="T217" s="2">
        <f>I217+(L217+R217)*1.06</f>
      </c>
      <c r="U217" s="2">
        <f>(R217+L217)*0.06</f>
      </c>
      <c r="V217" s="2">
        <f>T217-U217</f>
      </c>
      <c r="W217" s="1">
        <f>I217</f>
      </c>
      <c r="X217" s="2">
        <f>(R217+L217)*1.06</f>
      </c>
      <c r="Y217" s="2">
        <f>P217</f>
      </c>
      <c r="Z217" s="34">
        <v>20</v>
      </c>
      <c r="AA217" s="2">
        <f>(L217+R217)-Y217-Z217</f>
      </c>
      <c r="AB217" s="2">
        <f>AA217/2</f>
      </c>
      <c r="AC217" s="2">
        <f>AA217/2</f>
      </c>
    </row>
    <row r="218">
      <c r="A218" s="1">
        <v>216</v>
      </c>
      <c r="B218" s="55" t="str">
        <v>蔡蔚婷</v>
      </c>
      <c r="C218" t="str">
        <v>TV1N1647886884496797696</v>
      </c>
      <c r="D218" s="5" t="str">
        <v>中国</v>
      </c>
      <c r="E218" s="5" t="str">
        <v>北京</v>
      </c>
      <c r="F218" s="5" t="str">
        <v>印尼-落地签</v>
      </c>
      <c r="G218" s="5" t="str">
        <v>商务</v>
      </c>
      <c r="H218" s="5" t="str">
        <v>已出签</v>
      </c>
      <c r="I218" s="5">
        <v>245.94</v>
      </c>
      <c r="J218" s="6"/>
      <c r="L218" s="34">
        <v>100</v>
      </c>
      <c r="M218" s="34">
        <v>0</v>
      </c>
      <c r="N218" s="5"/>
      <c r="P218" s="34">
        <v>0</v>
      </c>
      <c r="R218" s="2">
        <f>M218*1.06</f>
      </c>
      <c r="S218" s="2">
        <f>I218+L218+R218</f>
      </c>
      <c r="T218" s="2">
        <f>I218+(L218+R218)*1.06</f>
      </c>
      <c r="U218" s="2">
        <f>(R218+L218)*0.06</f>
      </c>
      <c r="V218" s="2">
        <f>T218-U218</f>
      </c>
      <c r="W218" s="1">
        <f>I218</f>
      </c>
      <c r="X218" s="2">
        <f>(R218+L218)*1.06</f>
      </c>
      <c r="Y218" s="2">
        <f>P218</f>
      </c>
      <c r="Z218" s="34">
        <v>20</v>
      </c>
      <c r="AA218" s="2">
        <f>(L218+R218)-Y218-Z218</f>
      </c>
      <c r="AB218" s="2">
        <f>AA218/2</f>
      </c>
      <c r="AC218" s="2">
        <f>AA218/2</f>
      </c>
    </row>
    <row r="219">
      <c r="A219" s="1">
        <v>217</v>
      </c>
      <c r="B219" s="35" t="str">
        <v>李柏芝</v>
      </c>
      <c r="C219" t="str">
        <v>TV1N1648178064564436992</v>
      </c>
      <c r="D219" s="5" t="str">
        <v>中国</v>
      </c>
      <c r="E219" s="5" t="str">
        <v>北京</v>
      </c>
      <c r="F219" s="5" t="str">
        <v>柬埔寨-落地签</v>
      </c>
      <c r="G219" s="5" t="str">
        <v>商务</v>
      </c>
      <c r="H219" s="5" t="str">
        <v>已出签</v>
      </c>
      <c r="I219" s="34">
        <v>248.44</v>
      </c>
      <c r="J219" s="6"/>
      <c r="L219" s="34">
        <v>100</v>
      </c>
      <c r="M219" s="34">
        <v>0</v>
      </c>
      <c r="N219" s="5"/>
      <c r="P219" s="34">
        <v>0</v>
      </c>
      <c r="R219" s="34">
        <f>M219*1.06</f>
      </c>
      <c r="S219" s="2">
        <f>I219+L219+R219</f>
      </c>
      <c r="T219" s="2">
        <f>I219+(L219+R219)*1.06</f>
      </c>
      <c r="U219" s="2">
        <f>(R219+L219)*0.06</f>
      </c>
      <c r="V219" s="2">
        <f>T219-U219</f>
      </c>
      <c r="W219" s="2">
        <f>I219</f>
      </c>
      <c r="X219" s="2">
        <f>(R219+L219)*1.06</f>
      </c>
      <c r="Y219" s="2">
        <f>P219</f>
      </c>
      <c r="Z219" s="34">
        <v>20</v>
      </c>
      <c r="AA219" s="2">
        <f>(L219+R219)-Y219-Z219</f>
      </c>
      <c r="AB219" s="2">
        <f>AA219/2</f>
      </c>
      <c r="AC219" s="2">
        <f>AA219/2</f>
      </c>
    </row>
    <row r="220">
      <c r="A220" s="1">
        <v>218</v>
      </c>
      <c r="B220" s="35" t="str">
        <v>栾云腾</v>
      </c>
      <c r="C220" t="str">
        <v>TV1N1646147260191621120</v>
      </c>
      <c r="D220" s="5" t="str">
        <v>中国</v>
      </c>
      <c r="E220" s="5" t="str">
        <v>北京</v>
      </c>
      <c r="F220" s="5" t="str">
        <v>印尼-落地签</v>
      </c>
      <c r="G220" s="5" t="str">
        <v>商务</v>
      </c>
      <c r="H220" s="5" t="str">
        <v>已出签</v>
      </c>
      <c r="I220" s="5">
        <v>247.87</v>
      </c>
      <c r="J220" s="6"/>
      <c r="L220" s="34">
        <v>100</v>
      </c>
      <c r="M220" s="34">
        <v>0</v>
      </c>
      <c r="N220" s="5"/>
      <c r="P220" s="34">
        <v>0</v>
      </c>
      <c r="R220" s="2">
        <f>M220*1.06</f>
      </c>
      <c r="S220" s="2">
        <f>I220+L220+R220</f>
      </c>
      <c r="T220" s="2">
        <f>I220+(L220+R220)*1.06</f>
      </c>
      <c r="U220" s="2">
        <f>(R220+L220)*0.06</f>
      </c>
      <c r="V220" s="2">
        <f>T220-U220</f>
      </c>
      <c r="W220" s="1">
        <f>I220</f>
      </c>
      <c r="X220" s="2">
        <f>(R220+L220)*1.06</f>
      </c>
      <c r="Y220" s="2">
        <f>P220</f>
      </c>
      <c r="Z220" s="34">
        <v>20</v>
      </c>
      <c r="AA220" s="2">
        <f>(L220+R220)-Y220-Z220</f>
      </c>
      <c r="AB220" s="2">
        <f>AA220/2</f>
      </c>
      <c r="AC220" s="2">
        <f>AA220/2</f>
      </c>
    </row>
    <row r="221">
      <c r="A221" s="1">
        <v>219</v>
      </c>
      <c r="B221" s="35" t="str">
        <v>刘松华</v>
      </c>
      <c r="C221" t="str">
        <v>TV1N1643093931982942208</v>
      </c>
      <c r="D221" s="5" t="str">
        <v>中国</v>
      </c>
      <c r="E221" s="5" t="str">
        <v>深圳</v>
      </c>
      <c r="F221" s="5" t="str">
        <v>英国</v>
      </c>
      <c r="G221" s="5" t="str">
        <v>商务</v>
      </c>
      <c r="H221" s="5" t="str">
        <v>已出签</v>
      </c>
      <c r="I221" s="34">
        <v>886</v>
      </c>
      <c r="J221" s="6"/>
      <c r="L221" s="34">
        <v>400</v>
      </c>
      <c r="M221" s="34">
        <v>92</v>
      </c>
      <c r="N221" s="5" t="str">
        <v>深圳+邮寄</v>
      </c>
      <c r="P221" s="34">
        <v>92</v>
      </c>
      <c r="R221" s="34">
        <f>M221*1.06</f>
      </c>
      <c r="S221" s="34">
        <f>I221+L221+R221</f>
      </c>
      <c r="T221" s="34">
        <f>I221+(L221+R221)*1.06</f>
      </c>
      <c r="U221" s="34">
        <f>(L221+R221)*0.06</f>
      </c>
      <c r="V221" s="34">
        <f>T221-U221</f>
      </c>
      <c r="W221" s="34">
        <f>I221</f>
      </c>
      <c r="X221" s="34">
        <f>(L221+R221)*1.06</f>
      </c>
      <c r="Y221" s="34">
        <f>P221</f>
      </c>
      <c r="Z221" s="34">
        <v>60</v>
      </c>
      <c r="AA221" s="34">
        <f>(L221+R221)-Y221-Z221</f>
      </c>
      <c r="AB221" s="34">
        <f>AA221/2</f>
      </c>
      <c r="AC221" s="34">
        <f>AA221/2</f>
      </c>
    </row>
    <row r="222">
      <c r="A222" s="1">
        <v>220</v>
      </c>
      <c r="B222" s="35" t="str">
        <v>程梦琪</v>
      </c>
      <c r="D222" s="5" t="str">
        <v>中国</v>
      </c>
      <c r="E222" s="5" t="str">
        <v>北京</v>
      </c>
      <c r="F222" s="5" t="str">
        <v>埃及-落地签</v>
      </c>
      <c r="G222" s="5" t="str">
        <v>商务</v>
      </c>
      <c r="H222" s="5" t="str">
        <v>已出签</v>
      </c>
      <c r="I222" s="34">
        <v>0</v>
      </c>
      <c r="J222" s="6"/>
      <c r="L222" s="34">
        <v>0</v>
      </c>
      <c r="M222" s="34">
        <v>800</v>
      </c>
      <c r="N222" s="5" t="str">
        <v>落地费用</v>
      </c>
      <c r="P222" s="34">
        <v>606</v>
      </c>
      <c r="Q222" s="39"/>
      <c r="R222" s="2">
        <f>M222*1.06</f>
      </c>
      <c r="S222" s="2">
        <f>I222+L222+R222</f>
      </c>
      <c r="T222" s="2">
        <f>I222+(L222+R222)*1.06</f>
      </c>
      <c r="U222" s="2">
        <f>(R222+L222)*0.06</f>
      </c>
      <c r="V222" s="2">
        <f>T222-U222</f>
      </c>
      <c r="W222" s="2">
        <f>I222</f>
      </c>
      <c r="X222" s="2">
        <f>(R222+L222)*1.06</f>
      </c>
      <c r="Y222" s="2">
        <f>P222</f>
      </c>
      <c r="Z222" s="34">
        <v>0</v>
      </c>
      <c r="AA222" s="2">
        <f>(L222+R222)-Y222-Z222</f>
      </c>
      <c r="AB222" s="2">
        <f>AA222/2</f>
      </c>
      <c r="AC222" s="2">
        <f>AA222/2</f>
      </c>
    </row>
    <row r="223">
      <c r="A223" s="1">
        <v>221</v>
      </c>
      <c r="B223" s="35" t="str">
        <v>张诗莹</v>
      </c>
      <c r="C223" t="str">
        <v>TV1N1619161626816851968</v>
      </c>
      <c r="D223" s="5" t="str">
        <v>中国</v>
      </c>
      <c r="E223" s="5" t="str">
        <v>北京</v>
      </c>
      <c r="F223" s="5" t="str">
        <v>印尼-落地签</v>
      </c>
      <c r="G223" s="5" t="str">
        <v>商务</v>
      </c>
      <c r="H223" s="5" t="str">
        <v>已出签</v>
      </c>
      <c r="I223" s="5">
        <v>240.29</v>
      </c>
      <c r="J223" s="6"/>
      <c r="L223" s="34">
        <v>100</v>
      </c>
      <c r="M223" s="34">
        <v>0</v>
      </c>
      <c r="N223" s="5"/>
      <c r="P223" s="34">
        <v>0</v>
      </c>
      <c r="R223" s="2">
        <f>M223*1.06</f>
      </c>
      <c r="S223" s="2">
        <f>I223+L223+R223</f>
      </c>
      <c r="T223" s="2">
        <f>I223+(L223+R223)*1.06</f>
      </c>
      <c r="U223" s="2">
        <f>(R223+L223)*0.06</f>
      </c>
      <c r="V223" s="2">
        <f>T223-U223</f>
      </c>
      <c r="W223" s="1">
        <f>I223</f>
      </c>
      <c r="X223" s="2">
        <f>(R223+L223)*1.06</f>
      </c>
      <c r="Y223" s="2">
        <f>P223</f>
      </c>
      <c r="Z223" s="34">
        <v>20</v>
      </c>
      <c r="AA223" s="2">
        <f>(L223+R223)-Y223-Z223</f>
      </c>
      <c r="AB223" s="2">
        <f>AA223/2</f>
      </c>
      <c r="AC223" s="2">
        <f>AA223/2</f>
      </c>
    </row>
    <row r="224">
      <c r="A224" s="1">
        <v>222</v>
      </c>
      <c r="B224" s="35" t="str">
        <v>孙婧然</v>
      </c>
      <c r="C224" t="str">
        <v>TV1N1649257769614983168</v>
      </c>
      <c r="D224" s="5" t="str">
        <v>中国</v>
      </c>
      <c r="E224" s="5" t="str">
        <v>北京</v>
      </c>
      <c r="F224" s="5" t="str">
        <v>印尼-落地签</v>
      </c>
      <c r="G224" s="5" t="str">
        <v>商务</v>
      </c>
      <c r="H224" s="5" t="str">
        <v>已出签</v>
      </c>
      <c r="I224" s="5">
        <v>247.87</v>
      </c>
      <c r="J224" s="6"/>
      <c r="L224" s="34">
        <v>100</v>
      </c>
      <c r="M224" s="34">
        <v>0</v>
      </c>
      <c r="N224" s="5"/>
      <c r="P224" s="34">
        <v>0</v>
      </c>
      <c r="R224" s="2">
        <f>M224*1.06</f>
      </c>
      <c r="S224" s="2">
        <f>I224+L224+R224</f>
      </c>
      <c r="T224" s="2">
        <f>I224+(L224+R224)*1.06</f>
      </c>
      <c r="U224" s="2">
        <f>(R224+L224)*0.06</f>
      </c>
      <c r="V224" s="2">
        <f>T224-U224</f>
      </c>
      <c r="W224" s="1">
        <f>I224</f>
      </c>
      <c r="X224" s="2">
        <f>(R224+L224)*1.06</f>
      </c>
      <c r="Y224" s="2">
        <f>P224</f>
      </c>
      <c r="Z224" s="34">
        <v>20</v>
      </c>
      <c r="AA224" s="2">
        <f>(L224+R224)-Y224-Z224</f>
      </c>
      <c r="AB224" s="2">
        <f>AA224/2</f>
      </c>
      <c r="AC224" s="2">
        <f>AA224/2</f>
      </c>
    </row>
    <row r="225">
      <c r="A225" s="1">
        <v>223</v>
      </c>
      <c r="B225" s="55" t="str">
        <v>林冠宇</v>
      </c>
      <c r="C225" t="str">
        <v>TV1N1648353811488854016</v>
      </c>
      <c r="D225" s="5" t="str">
        <v>中国</v>
      </c>
      <c r="E225" s="5" t="str">
        <v>北京</v>
      </c>
      <c r="F225" s="5" t="str">
        <v>印尼-落地签</v>
      </c>
      <c r="G225" s="5" t="str">
        <v>商务</v>
      </c>
      <c r="H225" s="5" t="str">
        <v>已出签</v>
      </c>
      <c r="I225" s="5">
        <v>247.87</v>
      </c>
      <c r="J225" s="6"/>
      <c r="L225" s="34">
        <v>100</v>
      </c>
      <c r="M225" s="34">
        <v>0</v>
      </c>
      <c r="N225" s="5"/>
      <c r="P225" s="34">
        <v>0</v>
      </c>
      <c r="R225" s="2">
        <f>M225*1.06</f>
      </c>
      <c r="S225" s="2">
        <f>I225+L225+R225</f>
      </c>
      <c r="T225" s="2">
        <f>I225+(L225+R225)*1.06</f>
      </c>
      <c r="U225" s="2">
        <f>(R225+L225)*0.06</f>
      </c>
      <c r="V225" s="2">
        <f>T225-U225</f>
      </c>
      <c r="W225" s="1">
        <f>I225</f>
      </c>
      <c r="X225" s="2">
        <f>(R225+L225)*1.06</f>
      </c>
      <c r="Y225" s="2">
        <f>P225</f>
      </c>
      <c r="Z225" s="34">
        <v>20</v>
      </c>
      <c r="AA225" s="2">
        <f>(L225+R225)-Y225-Z225</f>
      </c>
      <c r="AB225" s="2">
        <f>AA225/2</f>
      </c>
      <c r="AC225" s="2">
        <f>AA225/2</f>
      </c>
    </row>
    <row r="226">
      <c r="A226" s="1">
        <v>224</v>
      </c>
      <c r="B226" s="55" t="str">
        <v>林芷毓-二次申请</v>
      </c>
      <c r="C226" t="str">
        <v>TV1N1649309312804462592</v>
      </c>
      <c r="D226" s="5" t="str">
        <v>中国</v>
      </c>
      <c r="E226" s="5" t="str">
        <v>北京</v>
      </c>
      <c r="F226" s="5" t="str">
        <v>印尼-落地签</v>
      </c>
      <c r="G226" s="5" t="str">
        <v>商务</v>
      </c>
      <c r="H226" s="5" t="str">
        <v>已出签</v>
      </c>
      <c r="I226" s="5">
        <v>245.94</v>
      </c>
      <c r="J226" s="6"/>
      <c r="L226" s="34">
        <v>100</v>
      </c>
      <c r="M226" s="34">
        <v>0</v>
      </c>
      <c r="N226" s="5"/>
      <c r="P226" s="34">
        <v>0</v>
      </c>
      <c r="R226" s="2">
        <f>M226*1.06</f>
      </c>
      <c r="S226" s="2">
        <f>I226+L226+R226</f>
      </c>
      <c r="T226" s="2">
        <f>I226+(L226+R226)*1.06</f>
      </c>
      <c r="U226" s="2">
        <f>(R226+L226)*0.06</f>
      </c>
      <c r="V226" s="2">
        <f>T226-U226</f>
      </c>
      <c r="W226" s="1">
        <f>I226</f>
      </c>
      <c r="X226" s="2">
        <f>(R226+L226)*1.06</f>
      </c>
      <c r="Y226" s="2">
        <f>P226</f>
      </c>
      <c r="Z226" s="34">
        <v>20</v>
      </c>
      <c r="AA226" s="2">
        <f>(L226+R226)-Y226-Z226</f>
      </c>
      <c r="AB226" s="2">
        <f>AA226/2</f>
      </c>
      <c r="AC226" s="2">
        <f>AA226/2</f>
      </c>
    </row>
    <row r="227">
      <c r="A227" s="1">
        <v>225</v>
      </c>
      <c r="B227" s="41" t="str">
        <v>高准</v>
      </c>
      <c r="C227" t="str">
        <v>TV1N1647981424205332480</v>
      </c>
      <c r="D227" s="5" t="str">
        <v>中国</v>
      </c>
      <c r="E227" s="5" t="str">
        <v>北京</v>
      </c>
      <c r="F227" s="5" t="str">
        <v>印尼-落地签</v>
      </c>
      <c r="G227" s="5" t="str">
        <v>商务</v>
      </c>
      <c r="H227" s="5" t="str">
        <v>已出签</v>
      </c>
      <c r="I227" s="5">
        <v>245.94</v>
      </c>
      <c r="J227" s="6"/>
      <c r="L227" s="34">
        <v>100</v>
      </c>
      <c r="M227" s="34">
        <v>0</v>
      </c>
      <c r="N227" s="5"/>
      <c r="P227" s="34">
        <v>0</v>
      </c>
      <c r="R227" s="2">
        <f>M227*1.06</f>
      </c>
      <c r="S227" s="2">
        <f>I227+L227+R227</f>
      </c>
      <c r="T227" s="2">
        <f>I227+(L227+R227)*1.06</f>
      </c>
      <c r="U227" s="2">
        <f>(R227+L227)*0.06</f>
      </c>
      <c r="V227" s="2">
        <f>T227-U227</f>
      </c>
      <c r="W227" s="1">
        <f>I227</f>
      </c>
      <c r="X227" s="2">
        <f>(R227+L227)*1.06</f>
      </c>
      <c r="Y227" s="2">
        <f>P227</f>
      </c>
      <c r="Z227" s="34">
        <v>20</v>
      </c>
      <c r="AA227" s="2">
        <f>(L227+R227)-Y227-Z227</f>
      </c>
      <c r="AB227" s="2">
        <f>AA227/2</f>
      </c>
      <c r="AC227" s="2">
        <f>AA227/2</f>
      </c>
    </row>
    <row r="228">
      <c r="A228" s="1">
        <v>226</v>
      </c>
      <c r="B228" s="55" t="str">
        <v>张雨晴</v>
      </c>
      <c r="C228" t="str">
        <v>TV1N1646455868162899968</v>
      </c>
      <c r="D228" s="5" t="str">
        <v>中国</v>
      </c>
      <c r="E228" s="5" t="str">
        <v>北京</v>
      </c>
      <c r="F228" s="5" t="str">
        <v>印尼-落地签</v>
      </c>
      <c r="G228" s="5" t="str">
        <v>商务</v>
      </c>
      <c r="H228" s="5" t="str">
        <v>已出签</v>
      </c>
      <c r="I228" s="5">
        <v>241.02</v>
      </c>
      <c r="J228" s="6"/>
      <c r="L228" s="34">
        <v>100</v>
      </c>
      <c r="M228" s="34">
        <v>0</v>
      </c>
      <c r="N228" s="5"/>
      <c r="P228" s="34">
        <v>0</v>
      </c>
      <c r="R228" s="2">
        <f>M228*1.06</f>
      </c>
      <c r="S228" s="2">
        <f>I228+L228+R228</f>
      </c>
      <c r="T228" s="2">
        <f>I228+(L228+R228)*1.06</f>
      </c>
      <c r="U228" s="2">
        <f>(R228+L228)*0.06</f>
      </c>
      <c r="V228" s="2">
        <f>T228-U228</f>
      </c>
      <c r="W228" s="1">
        <f>I228</f>
      </c>
      <c r="X228" s="2">
        <f>(R228+L228)*1.06</f>
      </c>
      <c r="Y228" s="2">
        <f>P228</f>
      </c>
      <c r="Z228" s="34">
        <v>20</v>
      </c>
      <c r="AA228" s="2">
        <f>(L228+R228)-Y228-Z228</f>
      </c>
      <c r="AB228" s="2">
        <f>AA228/2</f>
      </c>
      <c r="AC228" s="2">
        <f>AA228/2</f>
      </c>
    </row>
    <row r="229">
      <c r="A229" s="1">
        <v>227</v>
      </c>
      <c r="B229" s="35" t="str">
        <v>鲁云琳</v>
      </c>
      <c r="C229" t="str">
        <v>TV1N1644335950411694080</v>
      </c>
      <c r="D229" s="5" t="str">
        <v>中国</v>
      </c>
      <c r="E229" s="5" t="str">
        <v>上海</v>
      </c>
      <c r="F229" s="5" t="str">
        <v>英国</v>
      </c>
      <c r="G229" s="5" t="str">
        <v>商务</v>
      </c>
      <c r="H229" s="5" t="str">
        <v>已出签</v>
      </c>
      <c r="I229" s="34">
        <v>886</v>
      </c>
      <c r="J229" s="6"/>
      <c r="L229" s="34">
        <v>400</v>
      </c>
      <c r="M229" s="34">
        <v>8560</v>
      </c>
      <c r="N229" s="5" t="str">
        <v>上海24H加急+邮寄</v>
      </c>
      <c r="P229" s="34">
        <v>8560</v>
      </c>
      <c r="R229" s="34">
        <f>M229*1.06</f>
      </c>
      <c r="S229" s="34">
        <f>I229+L229+R229</f>
      </c>
      <c r="T229" s="34">
        <f>I229+(L229+R229)*1.06</f>
      </c>
      <c r="U229" s="34">
        <f>(L229+R229)*0.06</f>
      </c>
      <c r="V229" s="34">
        <f>T229-U229</f>
      </c>
      <c r="W229" s="34">
        <f>I229</f>
      </c>
      <c r="X229" s="34">
        <f>(L229+R229)*1.06</f>
      </c>
      <c r="Y229" s="34">
        <f>P229</f>
      </c>
      <c r="Z229" s="34">
        <v>60</v>
      </c>
      <c r="AA229" s="34">
        <f>(L229+R229)-Y229-Z229</f>
      </c>
      <c r="AB229" s="34">
        <f>AA229/2</f>
      </c>
      <c r="AC229" s="34">
        <f>AA229/2</f>
      </c>
    </row>
    <row r="230">
      <c r="A230" s="1">
        <v>228</v>
      </c>
      <c r="B230" s="35" t="str">
        <v>谢琳</v>
      </c>
      <c r="C230" t="str">
        <v>TV1N1648182902119473152</v>
      </c>
      <c r="D230" s="5" t="str">
        <v>中国</v>
      </c>
      <c r="E230" s="5" t="str">
        <v>北京</v>
      </c>
      <c r="F230" s="5" t="str">
        <v>印尼-落地签</v>
      </c>
      <c r="G230" s="5" t="str">
        <v>商务</v>
      </c>
      <c r="H230" s="5" t="str">
        <v>已出签</v>
      </c>
      <c r="I230" s="5">
        <v>241.02</v>
      </c>
      <c r="J230" s="6"/>
      <c r="L230" s="34">
        <v>100</v>
      </c>
      <c r="M230" s="34">
        <v>0</v>
      </c>
      <c r="N230" s="5"/>
      <c r="P230" s="34">
        <v>0</v>
      </c>
      <c r="R230" s="2">
        <f>M230*1.06</f>
      </c>
      <c r="S230" s="2">
        <f>I230+L230+R230</f>
      </c>
      <c r="T230" s="2">
        <f>I230+(L230+R230)*1.06</f>
      </c>
      <c r="U230" s="2">
        <f>(R230+L230)*0.06</f>
      </c>
      <c r="V230" s="2">
        <f>T230-U230</f>
      </c>
      <c r="W230" s="1">
        <f>I230</f>
      </c>
      <c r="X230" s="2">
        <f>(R230+L230)*1.06</f>
      </c>
      <c r="Y230" s="2">
        <f>P230</f>
      </c>
      <c r="Z230" s="34">
        <v>20</v>
      </c>
      <c r="AA230" s="2">
        <f>(L230+R230)-Y230-Z230</f>
      </c>
      <c r="AB230" s="2">
        <f>AA230/2</f>
      </c>
      <c r="AC230" s="2">
        <f>AA230/2</f>
      </c>
    </row>
    <row r="231">
      <c r="A231" s="1">
        <v>229</v>
      </c>
      <c r="B231" s="35" t="str">
        <v>白紫杰</v>
      </c>
      <c r="C231" t="str">
        <v>TV1N1645263389459537920</v>
      </c>
      <c r="D231" s="5" t="str">
        <v>中国</v>
      </c>
      <c r="E231" s="5" t="str">
        <v>北京</v>
      </c>
      <c r="F231" s="5" t="str">
        <v>英国</v>
      </c>
      <c r="G231" s="5" t="str">
        <v>商务</v>
      </c>
      <c r="H231" s="5" t="str">
        <v>已出签</v>
      </c>
      <c r="I231" s="34">
        <v>886</v>
      </c>
      <c r="J231" s="6"/>
      <c r="L231" s="34">
        <v>400</v>
      </c>
      <c r="M231" s="34">
        <v>2241</v>
      </c>
      <c r="N231" s="5" t="str">
        <v>北京5工加急+自取</v>
      </c>
      <c r="P231" s="34">
        <v>2241</v>
      </c>
      <c r="R231" s="34">
        <f>M231*1.06</f>
      </c>
      <c r="S231" s="34">
        <f>I231+L231+R231</f>
      </c>
      <c r="T231" s="34">
        <f>I231+(L231+R231)*1.06</f>
      </c>
      <c r="U231" s="34">
        <f>(L231+R231)*0.06</f>
      </c>
      <c r="V231" s="34">
        <f>T231-U231</f>
      </c>
      <c r="W231" s="34">
        <f>I231</f>
      </c>
      <c r="X231" s="34">
        <f>(L231+R231)*1.06</f>
      </c>
      <c r="Y231" s="34">
        <f>P231</f>
      </c>
      <c r="Z231" s="34">
        <v>60</v>
      </c>
      <c r="AA231" s="34">
        <f>(L231+R231)-Y231-Z231</f>
      </c>
      <c r="AB231" s="34">
        <f>AA231/2</f>
      </c>
      <c r="AC231" s="34">
        <f>AA231/2</f>
      </c>
    </row>
    <row r="232">
      <c r="A232" s="1">
        <v>230</v>
      </c>
      <c r="B232" s="35" t="str">
        <v>严林涛</v>
      </c>
      <c r="C232" t="str">
        <v>TV1N1648158750692098048</v>
      </c>
      <c r="D232" s="5" t="str">
        <v>中国</v>
      </c>
      <c r="E232" s="5" t="str">
        <v>北京</v>
      </c>
      <c r="F232" s="5" t="str">
        <v>印尼-落地签</v>
      </c>
      <c r="G232" s="5" t="str">
        <v>商务</v>
      </c>
      <c r="H232" s="5" t="str">
        <v>已出签</v>
      </c>
      <c r="I232" s="5">
        <v>241.02</v>
      </c>
      <c r="J232" s="6"/>
      <c r="L232" s="34">
        <v>100</v>
      </c>
      <c r="M232" s="34">
        <v>0</v>
      </c>
      <c r="N232" s="5"/>
      <c r="P232" s="34">
        <v>0</v>
      </c>
      <c r="R232" s="2">
        <f>M232*1.06</f>
      </c>
      <c r="S232" s="2">
        <f>I232+L232+R232</f>
      </c>
      <c r="T232" s="2">
        <f>I232+(L232+R232)*1.06</f>
      </c>
      <c r="U232" s="2">
        <f>(R232+L232)*0.06</f>
      </c>
      <c r="V232" s="2">
        <f>T232-U232</f>
      </c>
      <c r="W232" s="1">
        <f>I232</f>
      </c>
      <c r="X232" s="2">
        <f>(R232+L232)*1.06</f>
      </c>
      <c r="Y232" s="2">
        <f>P232</f>
      </c>
      <c r="Z232" s="34">
        <v>20</v>
      </c>
      <c r="AA232" s="2">
        <f>(L232+R232)-Y232-Z232</f>
      </c>
      <c r="AB232" s="2">
        <f>AA232/2</f>
      </c>
      <c r="AC232" s="2">
        <f>AA232/2</f>
      </c>
    </row>
    <row r="233">
      <c r="A233" s="1">
        <v>231</v>
      </c>
      <c r="B233" s="55" t="str">
        <v>赵相浩</v>
      </c>
      <c r="C233" t="str">
        <v>TV1N1649973152764403712</v>
      </c>
      <c r="D233" s="5" t="str">
        <v>中国</v>
      </c>
      <c r="E233" s="5" t="str">
        <v>北京</v>
      </c>
      <c r="F233" s="5" t="str">
        <v>印尼-落地签</v>
      </c>
      <c r="G233" s="5" t="str">
        <v>商务</v>
      </c>
      <c r="H233" s="5" t="str">
        <v>已出签</v>
      </c>
      <c r="I233" s="5">
        <v>241.02</v>
      </c>
      <c r="J233" s="6"/>
      <c r="L233" s="34">
        <v>100</v>
      </c>
      <c r="M233" s="34">
        <v>0</v>
      </c>
      <c r="N233" s="5"/>
      <c r="P233" s="34">
        <v>0</v>
      </c>
      <c r="R233" s="2">
        <f>M233*1.06</f>
      </c>
      <c r="S233" s="2">
        <f>I233+L233+R233</f>
      </c>
      <c r="T233" s="2">
        <f>I233+(L233+R233)*1.06</f>
      </c>
      <c r="U233" s="2">
        <f>(R233+L233)*0.06</f>
      </c>
      <c r="V233" s="2">
        <f>T233-U233</f>
      </c>
      <c r="W233" s="1">
        <f>I233</f>
      </c>
      <c r="X233" s="2">
        <f>(R233+L233)*1.06</f>
      </c>
      <c r="Y233" s="2">
        <f>P233</f>
      </c>
      <c r="Z233" s="34">
        <v>20</v>
      </c>
      <c r="AA233" s="2">
        <f>(L233+R233)-Y233-Z233</f>
      </c>
      <c r="AB233" s="2">
        <f>AA233/2</f>
      </c>
      <c r="AC233" s="2">
        <f>AA233/2</f>
      </c>
    </row>
    <row r="234">
      <c r="A234" s="1">
        <v>232</v>
      </c>
      <c r="B234" s="55" t="str">
        <v>王楚然</v>
      </c>
      <c r="C234" t="str">
        <v>TV1N1648891818344185856</v>
      </c>
      <c r="D234" s="5" t="str">
        <v>中国</v>
      </c>
      <c r="E234" s="5" t="str">
        <v>北京</v>
      </c>
      <c r="F234" s="5" t="str">
        <v>印尼-落地签</v>
      </c>
      <c r="G234" s="5" t="str">
        <v>商务</v>
      </c>
      <c r="H234" s="5" t="str">
        <v>已出签</v>
      </c>
      <c r="I234" s="5">
        <v>241.02</v>
      </c>
      <c r="J234" s="6"/>
      <c r="L234" s="34">
        <v>100</v>
      </c>
      <c r="M234" s="34">
        <v>0</v>
      </c>
      <c r="N234" s="5"/>
      <c r="P234" s="34">
        <v>0</v>
      </c>
      <c r="R234" s="2">
        <f>M234*1.06</f>
      </c>
      <c r="S234" s="2">
        <f>I234+L234+R234</f>
      </c>
      <c r="T234" s="2">
        <f>I234+(L234+R234)*1.06</f>
      </c>
      <c r="U234" s="2">
        <f>(R234+L234)*0.06</f>
      </c>
      <c r="V234" s="2">
        <f>T234-U234</f>
      </c>
      <c r="W234" s="1">
        <f>I234</f>
      </c>
      <c r="X234" s="2">
        <f>(R234+L234)*1.06</f>
      </c>
      <c r="Y234" s="2">
        <f>P234</f>
      </c>
      <c r="Z234" s="34">
        <v>20</v>
      </c>
      <c r="AA234" s="2">
        <f>(L234+R234)-Y234-Z234</f>
      </c>
      <c r="AB234" s="2">
        <f>AA234/2</f>
      </c>
      <c r="AC234" s="2">
        <f>AA234/2</f>
      </c>
    </row>
    <row r="235">
      <c r="A235" s="1">
        <v>233</v>
      </c>
      <c r="B235" s="55" t="str">
        <v>于为</v>
      </c>
      <c r="C235" t="str">
        <v>TV1N1648887538325385216</v>
      </c>
      <c r="D235" s="5" t="str">
        <v>中国</v>
      </c>
      <c r="E235" s="5" t="str">
        <v>北京</v>
      </c>
      <c r="F235" s="5" t="str">
        <v>印尼-落地签</v>
      </c>
      <c r="G235" s="5" t="str">
        <v>商务</v>
      </c>
      <c r="H235" s="5" t="str">
        <v>已出签</v>
      </c>
      <c r="I235" s="5">
        <v>241.02</v>
      </c>
      <c r="J235" s="6"/>
      <c r="L235" s="34">
        <v>100</v>
      </c>
      <c r="M235" s="34">
        <v>0</v>
      </c>
      <c r="N235" s="5"/>
      <c r="P235" s="34">
        <v>0</v>
      </c>
      <c r="R235" s="2">
        <f>M235*1.06</f>
      </c>
      <c r="S235" s="2">
        <f>I235+L235+R235</f>
      </c>
      <c r="T235" s="2">
        <f>I235+(L235+R235)*1.06</f>
      </c>
      <c r="U235" s="2">
        <f>(R235+L235)*0.06</f>
      </c>
      <c r="V235" s="2">
        <f>T235-U235</f>
      </c>
      <c r="W235" s="1">
        <f>I235</f>
      </c>
      <c r="X235" s="2">
        <f>(R235+L235)*1.06</f>
      </c>
      <c r="Y235" s="2">
        <f>P235</f>
      </c>
      <c r="Z235" s="34">
        <v>20</v>
      </c>
      <c r="AA235" s="2">
        <f>(L235+R235)-Y235-Z235</f>
      </c>
      <c r="AB235" s="2">
        <f>AA235/2</f>
      </c>
      <c r="AC235" s="2">
        <f>AA235/2</f>
      </c>
    </row>
    <row r="236">
      <c r="A236" s="1">
        <v>234</v>
      </c>
      <c r="B236" s="35" t="str" xml:space="preserve">
        <v>王美程 </v>
      </c>
      <c r="C236" t="str">
        <v>TV1N1648992069197570048</v>
      </c>
      <c r="D236" s="5" t="str">
        <v>中国</v>
      </c>
      <c r="E236" s="5" t="str">
        <v>北京</v>
      </c>
      <c r="F236" s="5" t="str">
        <v>英国</v>
      </c>
      <c r="G236" s="5" t="str">
        <v>商务</v>
      </c>
      <c r="H236" s="5" t="str">
        <v>已出签</v>
      </c>
      <c r="I236" s="34">
        <v>886</v>
      </c>
      <c r="J236" s="6"/>
      <c r="L236" s="34">
        <v>400</v>
      </c>
      <c r="M236" s="34">
        <v>2214</v>
      </c>
      <c r="N236" s="5" t="str">
        <v>上海或北京5工加急+自取</v>
      </c>
      <c r="P236" s="34">
        <v>2214</v>
      </c>
      <c r="R236" s="34">
        <f>M236*1.06</f>
      </c>
      <c r="S236" s="34">
        <f>I236+L236+R236</f>
      </c>
      <c r="T236" s="34">
        <f>I236+(L236+R236)*1.06</f>
      </c>
      <c r="U236" s="34">
        <f>(L236+R236)*0.06</f>
      </c>
      <c r="V236" s="34">
        <f>T236-U236</f>
      </c>
      <c r="W236" s="34">
        <f>I236</f>
      </c>
      <c r="X236" s="34">
        <f>(L236+R236)*1.06</f>
      </c>
      <c r="Y236" s="34">
        <f>P236</f>
      </c>
      <c r="Z236" s="34">
        <v>60</v>
      </c>
      <c r="AA236" s="34">
        <f>(L236+R236)-Y236-Z236</f>
      </c>
      <c r="AB236" s="34">
        <f>AA236/2</f>
      </c>
      <c r="AC236" s="34">
        <f>AA236/2</f>
      </c>
    </row>
    <row r="237">
      <c r="A237" s="1">
        <v>235</v>
      </c>
      <c r="B237" s="35" t="str">
        <v>韦芳玉</v>
      </c>
      <c r="C237" t="str">
        <v>TV1N1646855683484921856</v>
      </c>
      <c r="D237" s="5" t="str">
        <v>中国</v>
      </c>
      <c r="E237" s="5" t="str">
        <v>北京</v>
      </c>
      <c r="F237" s="5" t="str">
        <v>英国</v>
      </c>
      <c r="G237" s="5" t="str">
        <v>商务</v>
      </c>
      <c r="H237" s="5" t="str">
        <v>已出签</v>
      </c>
      <c r="I237" s="34">
        <v>886</v>
      </c>
      <c r="J237" s="6"/>
      <c r="L237" s="34">
        <v>400</v>
      </c>
      <c r="M237" s="34">
        <v>2214</v>
      </c>
      <c r="N237" s="5" t="str">
        <v>上海5工加急+自取</v>
      </c>
      <c r="P237" s="34">
        <v>2214</v>
      </c>
      <c r="R237" s="34">
        <f>M237*1.06</f>
      </c>
      <c r="S237" s="34">
        <f>I237+L237+R237</f>
      </c>
      <c r="T237" s="34">
        <f>I237+(L237+R237)*1.06</f>
      </c>
      <c r="U237" s="34">
        <f>(L237+R237)*0.06</f>
      </c>
      <c r="V237" s="34">
        <f>T237-U237</f>
      </c>
      <c r="W237" s="34">
        <f>I237</f>
      </c>
      <c r="X237" s="34">
        <f>(L237+R237)*1.06</f>
      </c>
      <c r="Y237" s="34">
        <f>P237</f>
      </c>
      <c r="Z237" s="34">
        <v>60</v>
      </c>
      <c r="AA237" s="34">
        <f>(L237+R237)-Y237-Z237</f>
      </c>
      <c r="AB237" s="34">
        <f>AA237/2</f>
      </c>
      <c r="AC237" s="34">
        <f>AA237/2</f>
      </c>
    </row>
    <row r="238">
      <c r="A238" s="1">
        <v>236</v>
      </c>
      <c r="B238" s="35" t="str">
        <v>陈欣</v>
      </c>
      <c r="C238" t="str">
        <v>TV1N1650057398287859712</v>
      </c>
      <c r="D238" s="5" t="str">
        <v>中国</v>
      </c>
      <c r="E238" s="5" t="str">
        <v>北京</v>
      </c>
      <c r="F238" s="5" t="str">
        <v>柬埔寨-落地签</v>
      </c>
      <c r="G238" s="5" t="str">
        <v>商务</v>
      </c>
      <c r="H238" s="5" t="str">
        <v>已出签</v>
      </c>
      <c r="I238" s="34">
        <v>248.5</v>
      </c>
      <c r="J238" s="6"/>
      <c r="L238" s="34">
        <v>100</v>
      </c>
      <c r="M238" s="34">
        <v>0</v>
      </c>
      <c r="N238" s="5"/>
      <c r="P238" s="34">
        <v>0</v>
      </c>
      <c r="R238" s="34">
        <f>M238*1.06</f>
      </c>
      <c r="S238" s="2">
        <f>I238+L238+R238</f>
      </c>
      <c r="T238" s="2">
        <f>I238+(L238+R238)*1.06</f>
      </c>
      <c r="U238" s="2">
        <f>(R238+L238)*0.06</f>
      </c>
      <c r="V238" s="2">
        <f>T238-U238</f>
      </c>
      <c r="W238" s="2">
        <f>I238</f>
      </c>
      <c r="X238" s="2">
        <f>(R238+L238)*1.06</f>
      </c>
      <c r="Y238" s="2">
        <f>P238</f>
      </c>
      <c r="Z238" s="34">
        <v>20</v>
      </c>
      <c r="AA238" s="2">
        <f>(L238+R238)-Y238-Z238</f>
      </c>
      <c r="AB238" s="2">
        <f>AA238/2</f>
      </c>
      <c r="AC238" s="2">
        <f>AA238/2</f>
      </c>
    </row>
    <row r="239">
      <c r="A239" s="1">
        <v>237</v>
      </c>
      <c r="B239" s="35" t="str">
        <v>关清文</v>
      </c>
      <c r="C239" t="str">
        <v>TV1N1650005715524481024</v>
      </c>
      <c r="D239" s="5" t="str">
        <v>中国</v>
      </c>
      <c r="E239" s="5" t="str">
        <v>北京</v>
      </c>
      <c r="F239" s="5" t="str">
        <v>印尼-落地签</v>
      </c>
      <c r="G239" s="5" t="str">
        <v>商务</v>
      </c>
      <c r="H239" s="5" t="str">
        <v>已出签</v>
      </c>
      <c r="I239" s="5">
        <v>241.02</v>
      </c>
      <c r="J239" s="6"/>
      <c r="L239" s="34">
        <v>100</v>
      </c>
      <c r="M239" s="34">
        <v>0</v>
      </c>
      <c r="N239" s="5"/>
      <c r="P239" s="34">
        <v>0</v>
      </c>
      <c r="R239" s="2">
        <f>M239*1.06</f>
      </c>
      <c r="S239" s="2">
        <f>I239+L239+R239</f>
      </c>
      <c r="T239" s="2">
        <f>I239+(L239+R239)*1.06</f>
      </c>
      <c r="U239" s="2">
        <f>(R239+L239)*0.06</f>
      </c>
      <c r="V239" s="2">
        <f>T239-U239</f>
      </c>
      <c r="W239" s="1">
        <f>I239</f>
      </c>
      <c r="X239" s="2">
        <f>(R239+L239)*1.06</f>
      </c>
      <c r="Y239" s="2">
        <f>P239</f>
      </c>
      <c r="Z239" s="34">
        <v>20</v>
      </c>
      <c r="AA239" s="2">
        <f>(L239+R239)-Y239-Z239</f>
      </c>
      <c r="AB239" s="2">
        <f>AA239/2</f>
      </c>
      <c r="AC239" s="2">
        <f>AA239/2</f>
      </c>
    </row>
    <row r="240">
      <c r="A240" s="1">
        <v>238</v>
      </c>
      <c r="B240" s="35" t="str">
        <v>吴泽珍</v>
      </c>
      <c r="C240" t="str">
        <v>TV1N1642430046858821632</v>
      </c>
      <c r="D240" s="5" t="str">
        <v>中国</v>
      </c>
      <c r="E240" s="5" t="str">
        <v>北京</v>
      </c>
      <c r="F240" s="5" t="str">
        <v>英国</v>
      </c>
      <c r="G240" s="5" t="str">
        <v>商务</v>
      </c>
      <c r="H240" s="5" t="str">
        <v>已出签</v>
      </c>
      <c r="I240" s="34">
        <v>886</v>
      </c>
      <c r="J240" s="6"/>
      <c r="L240" s="34">
        <v>400</v>
      </c>
      <c r="M240" s="34">
        <v>92</v>
      </c>
      <c r="N240" s="5" t="str">
        <v>杭州+邮寄</v>
      </c>
      <c r="P240" s="34">
        <v>92</v>
      </c>
      <c r="R240" s="34">
        <f>M240*1.06</f>
      </c>
      <c r="S240" s="34">
        <f>I240+L240+R240</f>
      </c>
      <c r="T240" s="34">
        <f>I240+(L240+R240)*1.06</f>
      </c>
      <c r="U240" s="34">
        <f>(L240+R240)*0.06</f>
      </c>
      <c r="V240" s="34">
        <f>T240-U240</f>
      </c>
      <c r="W240" s="34">
        <f>I240</f>
      </c>
      <c r="X240" s="34">
        <f>(L240+R240)*1.06</f>
      </c>
      <c r="Y240" s="34">
        <f>P240</f>
      </c>
      <c r="Z240" s="34">
        <v>60</v>
      </c>
      <c r="AA240" s="34">
        <f>(L240+R240)-Y240-Z240</f>
      </c>
      <c r="AB240" s="34">
        <f>AA240/2</f>
      </c>
      <c r="AC240" s="34">
        <f>AA240/2</f>
      </c>
    </row>
    <row r="241">
      <c r="A241" s="1">
        <v>239</v>
      </c>
      <c r="B241" s="35" t="str">
        <v>蔡旭烨</v>
      </c>
      <c r="C241" s="35" t="str">
        <v>TV1N1614872901483937792</v>
      </c>
      <c r="D241" s="5" t="str">
        <v>中国</v>
      </c>
      <c r="E241" s="5" t="str">
        <v>北京</v>
      </c>
      <c r="F241" s="5" t="str">
        <v>美国-EVUS</v>
      </c>
      <c r="G241" s="5" t="str">
        <v>商务</v>
      </c>
      <c r="H241" s="5" t="str">
        <v>已出签</v>
      </c>
      <c r="I241" s="34">
        <v>0</v>
      </c>
      <c r="J241" s="6"/>
      <c r="L241" s="34">
        <v>0</v>
      </c>
      <c r="M241" s="34">
        <v>18</v>
      </c>
      <c r="N241" s="5" t="str">
        <v>快递费</v>
      </c>
      <c r="P241" s="34">
        <v>18</v>
      </c>
      <c r="R241" s="34">
        <f>M241*1.06</f>
      </c>
      <c r="S241" s="34">
        <f>I241+L241+R241</f>
      </c>
      <c r="T241" s="34">
        <f>I241+(L241+R241)*1.06</f>
      </c>
      <c r="U241" s="34">
        <f>(L241+R241)*0.06</f>
      </c>
      <c r="V241" s="34">
        <f>T241-U241</f>
      </c>
      <c r="W241" s="34">
        <f>I241</f>
      </c>
      <c r="X241" s="34">
        <f>(L241+R241)*1.06</f>
      </c>
      <c r="Y241" s="34">
        <f>P241</f>
      </c>
      <c r="Z241" s="34">
        <v>0</v>
      </c>
      <c r="AA241" s="34">
        <f>(L241+R241)-Y241-Z241</f>
      </c>
      <c r="AB241" s="34">
        <f>AA241/2</f>
      </c>
      <c r="AC241" s="34">
        <f>AA241/2</f>
      </c>
    </row>
    <row r="242">
      <c r="A242" s="1">
        <v>240</v>
      </c>
      <c r="B242" s="35" t="str">
        <v>许鹏</v>
      </c>
      <c r="C242" s="35" t="str">
        <v>TV1N1610118907640905728</v>
      </c>
      <c r="D242" s="5" t="str">
        <v>中国</v>
      </c>
      <c r="E242" s="5" t="str">
        <v>北京</v>
      </c>
      <c r="F242" s="5" t="str">
        <v>美国-EVUS</v>
      </c>
      <c r="G242" s="5" t="str">
        <v>商务</v>
      </c>
      <c r="H242" s="5" t="str">
        <v>已出签</v>
      </c>
      <c r="I242" s="34">
        <v>0</v>
      </c>
      <c r="J242" s="6"/>
      <c r="L242" s="34">
        <v>0</v>
      </c>
      <c r="M242" s="34">
        <v>18</v>
      </c>
      <c r="N242" s="5" t="str">
        <v>快递费</v>
      </c>
      <c r="P242" s="34">
        <v>18</v>
      </c>
      <c r="R242" s="34">
        <f>M242*1.06</f>
      </c>
      <c r="S242" s="34">
        <f>I242+L242+R242</f>
      </c>
      <c r="T242" s="34">
        <f>I242+(L242+R242)*1.06</f>
      </c>
      <c r="U242" s="34">
        <f>(L242+R242)*0.06</f>
      </c>
      <c r="V242" s="34">
        <f>T242-U242</f>
      </c>
      <c r="W242" s="34">
        <f>I242</f>
      </c>
      <c r="X242" s="34">
        <f>(L242+R242)*1.06</f>
      </c>
      <c r="Y242" s="34">
        <f>P242</f>
      </c>
      <c r="Z242" s="34">
        <v>0</v>
      </c>
      <c r="AA242" s="34">
        <f>(L242+R242)-Y242-Z242</f>
      </c>
      <c r="AB242" s="34">
        <f>AA242/2</f>
      </c>
      <c r="AC242" s="34">
        <f>AA242/2</f>
      </c>
    </row>
    <row r="243">
      <c r="A243" s="1">
        <v>241</v>
      </c>
      <c r="B243" s="35" t="str">
        <v>徐磊</v>
      </c>
      <c r="C243" s="35" t="str">
        <v>TV1N1620342957403746304</v>
      </c>
      <c r="D243" s="5" t="str">
        <v>中国</v>
      </c>
      <c r="E243" s="5" t="str">
        <v>北京</v>
      </c>
      <c r="F243" s="5" t="str">
        <v>美国-EVUS</v>
      </c>
      <c r="G243" s="5" t="str">
        <v>商务</v>
      </c>
      <c r="H243" s="5" t="str">
        <v>已出签</v>
      </c>
      <c r="I243" s="34">
        <v>0</v>
      </c>
      <c r="J243" s="6"/>
      <c r="L243" s="34">
        <v>0</v>
      </c>
      <c r="M243" s="34">
        <v>15</v>
      </c>
      <c r="N243" s="5" t="str">
        <v>快递费</v>
      </c>
      <c r="P243" s="34">
        <v>15</v>
      </c>
      <c r="R243" s="34">
        <f>M243*1.06</f>
      </c>
      <c r="S243" s="34">
        <f>I243+L243+R243</f>
      </c>
      <c r="T243" s="34">
        <f>I243+(L243+R243)*1.06</f>
      </c>
      <c r="U243" s="34">
        <f>(L243+R243)*0.06</f>
      </c>
      <c r="V243" s="34">
        <f>T243-U243</f>
      </c>
      <c r="W243" s="34">
        <f>I243</f>
      </c>
      <c r="X243" s="34">
        <f>(L243+R243)*1.06</f>
      </c>
      <c r="Y243" s="34">
        <f>P243</f>
      </c>
      <c r="Z243" s="34">
        <v>0</v>
      </c>
      <c r="AA243" s="34">
        <f>(L243+R243)-Y243-Z243</f>
      </c>
      <c r="AB243" s="34">
        <f>AA243/2</f>
      </c>
      <c r="AC243" s="34">
        <f>AA243/2</f>
      </c>
    </row>
    <row r="244">
      <c r="A244" s="1">
        <v>242</v>
      </c>
      <c r="B244" s="35" t="str">
        <v>蓝孝泉</v>
      </c>
      <c r="C244" s="35" t="str">
        <v>TV1N1614868145566715904</v>
      </c>
      <c r="D244" s="5" t="str">
        <v>中国</v>
      </c>
      <c r="E244" s="5" t="str">
        <v>北京</v>
      </c>
      <c r="F244" s="5" t="str">
        <v>美国-EVUS</v>
      </c>
      <c r="G244" s="5" t="str">
        <v>商务</v>
      </c>
      <c r="H244" s="5" t="str">
        <v>已出签</v>
      </c>
      <c r="I244" s="34">
        <v>0</v>
      </c>
      <c r="J244" s="6"/>
      <c r="L244" s="34">
        <v>0</v>
      </c>
      <c r="M244" s="34">
        <v>15</v>
      </c>
      <c r="N244" s="5" t="str">
        <v>快递费</v>
      </c>
      <c r="P244" s="34">
        <v>15</v>
      </c>
      <c r="R244" s="34">
        <f>M244*1.06</f>
      </c>
      <c r="S244" s="34">
        <f>I244+L244+R244</f>
      </c>
      <c r="T244" s="34">
        <f>I244+(L244+R244)*1.06</f>
      </c>
      <c r="U244" s="34">
        <f>(L244+R244)*0.06</f>
      </c>
      <c r="V244" s="34">
        <f>T244-U244</f>
      </c>
      <c r="W244" s="34">
        <f>I244</f>
      </c>
      <c r="X244" s="34">
        <f>(L244+R244)*1.06</f>
      </c>
      <c r="Y244" s="34">
        <f>P244</f>
      </c>
      <c r="Z244" s="34">
        <v>0</v>
      </c>
      <c r="AA244" s="34">
        <f>(L244+R244)-Y244-Z244</f>
      </c>
      <c r="AB244" s="34">
        <f>AA244/2</f>
      </c>
      <c r="AC244" s="34">
        <f>AA244/2</f>
      </c>
    </row>
    <row r="245">
      <c r="A245" s="1">
        <v>243</v>
      </c>
      <c r="B245" s="35" t="str">
        <v>张文豪</v>
      </c>
      <c r="C245" s="35" t="str">
        <v>TV1N1613868875241713664</v>
      </c>
      <c r="D245" s="5" t="str">
        <v>中国</v>
      </c>
      <c r="E245" s="5" t="str">
        <v>北京</v>
      </c>
      <c r="F245" s="5" t="str">
        <v>美国-EVUS</v>
      </c>
      <c r="G245" s="5" t="str">
        <v>商务</v>
      </c>
      <c r="H245" s="5" t="str">
        <v>已出签</v>
      </c>
      <c r="I245" s="34">
        <v>0</v>
      </c>
      <c r="J245" s="6"/>
      <c r="L245" s="34">
        <v>0</v>
      </c>
      <c r="M245" s="34">
        <v>15</v>
      </c>
      <c r="N245" s="5" t="str">
        <v>快递费</v>
      </c>
      <c r="P245" s="34">
        <v>15</v>
      </c>
      <c r="R245" s="34">
        <f>M245*1.06</f>
      </c>
      <c r="S245" s="34">
        <f>I245+L245+R245</f>
      </c>
      <c r="T245" s="34">
        <f>I245+(L245+R245)*1.06</f>
      </c>
      <c r="U245" s="34">
        <f>(L245+R245)*0.06</f>
      </c>
      <c r="V245" s="34">
        <f>T245-U245</f>
      </c>
      <c r="W245" s="34">
        <f>I245</f>
      </c>
      <c r="X245" s="34">
        <f>(L245+R245)*1.06</f>
      </c>
      <c r="Y245" s="34">
        <f>P245</f>
      </c>
      <c r="Z245" s="34">
        <v>0</v>
      </c>
      <c r="AA245" s="34">
        <f>(L245+R245)-Y245-Z245</f>
      </c>
      <c r="AB245" s="34">
        <f>AA245/2</f>
      </c>
      <c r="AC245" s="34">
        <f>AA245/2</f>
      </c>
    </row>
    <row r="246">
      <c r="A246" s="1">
        <v>244</v>
      </c>
      <c r="B246" s="35" t="str">
        <v>宋承儒</v>
      </c>
      <c r="C246" s="35" t="str">
        <v>TV1N1620742316435984384</v>
      </c>
      <c r="D246" s="5" t="str">
        <v>中国</v>
      </c>
      <c r="E246" s="5" t="str">
        <v>北京</v>
      </c>
      <c r="F246" s="5" t="str">
        <v>美国-EVUS</v>
      </c>
      <c r="G246" s="5" t="str">
        <v>商务</v>
      </c>
      <c r="H246" s="5" t="str">
        <v>已出签</v>
      </c>
      <c r="I246" s="34">
        <v>0</v>
      </c>
      <c r="J246" s="6"/>
      <c r="L246" s="34">
        <v>0</v>
      </c>
      <c r="M246" s="34">
        <v>15</v>
      </c>
      <c r="N246" s="5" t="str">
        <v>快递费</v>
      </c>
      <c r="P246" s="34">
        <v>15</v>
      </c>
      <c r="R246" s="34">
        <f>M246*1.06</f>
      </c>
      <c r="S246" s="34">
        <f>I246+L246+R246</f>
      </c>
      <c r="T246" s="34">
        <f>I246+(L246+R246)*1.06</f>
      </c>
      <c r="U246" s="34">
        <f>(L246+R246)*0.06</f>
      </c>
      <c r="V246" s="34">
        <f>T246-U246</f>
      </c>
      <c r="W246" s="34">
        <f>I246</f>
      </c>
      <c r="X246" s="34">
        <f>(L246+R246)*1.06</f>
      </c>
      <c r="Y246" s="34">
        <f>P246</f>
      </c>
      <c r="Z246" s="34">
        <v>0</v>
      </c>
      <c r="AA246" s="34">
        <f>(L246+R246)-Y246-Z246</f>
      </c>
      <c r="AB246" s="34">
        <f>AA246/2</f>
      </c>
      <c r="AC246" s="34">
        <f>AA246/2</f>
      </c>
    </row>
    <row r="247">
      <c r="A247" s="1">
        <v>245</v>
      </c>
      <c r="B247" s="35" t="str">
        <v>董有超</v>
      </c>
      <c r="C247" s="35" t="str">
        <v>TV1N1620594044606066688</v>
      </c>
      <c r="D247" s="5" t="str">
        <v>中国</v>
      </c>
      <c r="E247" s="5" t="str">
        <v>北京</v>
      </c>
      <c r="F247" s="5" t="str">
        <v>美国-EVUS</v>
      </c>
      <c r="G247" s="5" t="str">
        <v>商务</v>
      </c>
      <c r="H247" s="5" t="str">
        <v>已出签</v>
      </c>
      <c r="I247" s="34">
        <v>0</v>
      </c>
      <c r="J247" s="6"/>
      <c r="L247" s="34">
        <v>0</v>
      </c>
      <c r="M247" s="34">
        <v>15</v>
      </c>
      <c r="N247" s="5" t="str">
        <v>快递费</v>
      </c>
      <c r="P247" s="34">
        <v>15</v>
      </c>
      <c r="R247" s="34">
        <f>M247*1.06</f>
      </c>
      <c r="S247" s="34">
        <f>I247+L247+R247</f>
      </c>
      <c r="T247" s="34">
        <f>I247+(L247+R247)*1.06</f>
      </c>
      <c r="U247" s="34">
        <f>(L247+R247)*0.06</f>
      </c>
      <c r="V247" s="34">
        <f>T247-U247</f>
      </c>
      <c r="W247" s="34">
        <f>I247</f>
      </c>
      <c r="X247" s="34">
        <f>(L247+R247)*1.06</f>
      </c>
      <c r="Y247" s="34">
        <f>P247</f>
      </c>
      <c r="Z247" s="34">
        <v>0</v>
      </c>
      <c r="AA247" s="34">
        <f>(L247+R247)-Y247-Z247</f>
      </c>
      <c r="AB247" s="34">
        <f>AA247/2</f>
      </c>
      <c r="AC247" s="34">
        <f>AA247/2</f>
      </c>
    </row>
    <row r="248">
      <c r="A248" s="1">
        <v>246</v>
      </c>
      <c r="B248" s="35" t="str">
        <v>岳可心</v>
      </c>
      <c r="C248" s="35" t="str">
        <v>TV1N1620382544129970176</v>
      </c>
      <c r="D248" s="5" t="str">
        <v>中国</v>
      </c>
      <c r="E248" s="5" t="str">
        <v>北京</v>
      </c>
      <c r="F248" s="5" t="str">
        <v>美国-EVUS</v>
      </c>
      <c r="G248" s="5" t="str">
        <v>商务</v>
      </c>
      <c r="H248" s="5" t="str">
        <v>已出签</v>
      </c>
      <c r="I248" s="34">
        <v>0</v>
      </c>
      <c r="J248" s="6"/>
      <c r="L248" s="34">
        <v>0</v>
      </c>
      <c r="M248" s="34">
        <v>18</v>
      </c>
      <c r="N248" s="5" t="str">
        <v>快递费</v>
      </c>
      <c r="P248" s="34">
        <v>18</v>
      </c>
      <c r="R248" s="34">
        <f>M248*1.06</f>
      </c>
      <c r="S248" s="34">
        <f>I248+L248+R248</f>
      </c>
      <c r="T248" s="34">
        <f>I248+(L248+R248)*1.06</f>
      </c>
      <c r="U248" s="34">
        <f>(L248+R248)*0.06</f>
      </c>
      <c r="V248" s="34">
        <f>T248-U248</f>
      </c>
      <c r="W248" s="34">
        <f>I248</f>
      </c>
      <c r="X248" s="34">
        <f>(L248+R248)*1.06</f>
      </c>
      <c r="Y248" s="34">
        <f>P248</f>
      </c>
      <c r="Z248" s="34">
        <v>0</v>
      </c>
      <c r="AA248" s="34">
        <f>(L248+R248)-Y248-Z248</f>
      </c>
      <c r="AB248" s="34">
        <f>AA248/2</f>
      </c>
      <c r="AC248" s="34">
        <f>AA248/2</f>
      </c>
    </row>
    <row r="249">
      <c r="A249" s="1">
        <v>247</v>
      </c>
      <c r="B249" s="35" t="str">
        <v>曹飞</v>
      </c>
      <c r="C249" s="35" t="str">
        <v>TV1N1615181151882178560</v>
      </c>
      <c r="D249" s="5" t="str">
        <v>中国</v>
      </c>
      <c r="E249" s="5" t="str">
        <v>北京</v>
      </c>
      <c r="F249" s="5" t="str">
        <v>美国-EVUS</v>
      </c>
      <c r="G249" s="5" t="str">
        <v>商务</v>
      </c>
      <c r="H249" s="5" t="str">
        <v>已出签</v>
      </c>
      <c r="I249" s="34">
        <v>0</v>
      </c>
      <c r="J249" s="6"/>
      <c r="L249" s="34">
        <v>0</v>
      </c>
      <c r="M249" s="34">
        <v>18</v>
      </c>
      <c r="N249" s="5" t="str">
        <v>快递费</v>
      </c>
      <c r="P249" s="34">
        <v>18</v>
      </c>
      <c r="R249" s="34">
        <f>M249*1.06</f>
      </c>
      <c r="S249" s="34">
        <f>I249+L249+R249</f>
      </c>
      <c r="T249" s="34">
        <f>I249+(L249+R249)*1.06</f>
      </c>
      <c r="U249" s="34">
        <f>(L249+R249)*0.06</f>
      </c>
      <c r="V249" s="34">
        <f>T249-U249</f>
      </c>
      <c r="W249" s="34">
        <f>I249</f>
      </c>
      <c r="X249" s="34">
        <f>(L249+R249)*1.06</f>
      </c>
      <c r="Y249" s="34">
        <f>P249</f>
      </c>
      <c r="Z249" s="34">
        <v>0</v>
      </c>
      <c r="AA249" s="34">
        <f>(L249+R249)-Y249-Z249</f>
      </c>
      <c r="AB249" s="34">
        <f>AA249/2</f>
      </c>
      <c r="AC249" s="34">
        <f>AA249/2</f>
      </c>
    </row>
    <row r="250">
      <c r="A250" s="1">
        <v>248</v>
      </c>
      <c r="B250" s="35" t="str">
        <v>严施畅</v>
      </c>
      <c r="C250" s="35" t="str">
        <v>TV1N1613829589784178688</v>
      </c>
      <c r="D250" s="5" t="str">
        <v>中国</v>
      </c>
      <c r="E250" s="5" t="str">
        <v>北京</v>
      </c>
      <c r="F250" s="5" t="str">
        <v>美国-EVUS</v>
      </c>
      <c r="G250" s="5" t="str">
        <v>商务</v>
      </c>
      <c r="H250" s="5" t="str">
        <v>已出签</v>
      </c>
      <c r="I250" s="34">
        <v>0</v>
      </c>
      <c r="J250" s="6"/>
      <c r="L250" s="34">
        <v>0</v>
      </c>
      <c r="M250" s="34">
        <v>18</v>
      </c>
      <c r="N250" s="5" t="str">
        <v>快递费</v>
      </c>
      <c r="P250" s="34">
        <v>18</v>
      </c>
      <c r="R250" s="34">
        <f>M250*1.06</f>
      </c>
      <c r="S250" s="34">
        <f>I250+L250+R250</f>
      </c>
      <c r="T250" s="34">
        <f>I250+(L250+R250)*1.06</f>
      </c>
      <c r="U250" s="34">
        <f>(L250+R250)*0.06</f>
      </c>
      <c r="V250" s="34">
        <f>T250-U250</f>
      </c>
      <c r="W250" s="34">
        <f>I250</f>
      </c>
      <c r="X250" s="34">
        <f>(L250+R250)*1.06</f>
      </c>
      <c r="Y250" s="34">
        <f>P250</f>
      </c>
      <c r="Z250" s="34">
        <v>0</v>
      </c>
      <c r="AA250" s="34">
        <f>(L250+R250)-Y250-Z250</f>
      </c>
      <c r="AB250" s="34">
        <f>AA250/2</f>
      </c>
      <c r="AC250" s="34">
        <f>AA250/2</f>
      </c>
    </row>
    <row r="251">
      <c r="A251" s="1">
        <v>249</v>
      </c>
      <c r="B251" s="35" t="str">
        <v>叶阳</v>
      </c>
      <c r="C251" s="35" t="str">
        <v>TV1N1613795201033646080</v>
      </c>
      <c r="D251" s="5" t="str">
        <v>中国</v>
      </c>
      <c r="E251" s="5" t="str">
        <v>北京</v>
      </c>
      <c r="F251" s="5" t="str">
        <v>美国-EVUS</v>
      </c>
      <c r="G251" s="5" t="str">
        <v>商务</v>
      </c>
      <c r="H251" s="5" t="str">
        <v>已出签</v>
      </c>
      <c r="I251" s="34">
        <v>0</v>
      </c>
      <c r="J251" s="6"/>
      <c r="L251" s="34">
        <v>0</v>
      </c>
      <c r="M251" s="34">
        <v>18</v>
      </c>
      <c r="N251" s="5" t="str">
        <v>快递费</v>
      </c>
      <c r="P251" s="34">
        <v>18</v>
      </c>
      <c r="R251" s="34">
        <f>M251*1.06</f>
      </c>
      <c r="S251" s="34">
        <f>I251+L251+R251</f>
      </c>
      <c r="T251" s="34">
        <f>I251+(L251+R251)*1.06</f>
      </c>
      <c r="U251" s="34">
        <f>(L251+R251)*0.06</f>
      </c>
      <c r="V251" s="34">
        <f>T251-U251</f>
      </c>
      <c r="W251" s="34">
        <f>I251</f>
      </c>
      <c r="X251" s="34">
        <f>(L251+R251)*1.06</f>
      </c>
      <c r="Y251" s="34">
        <f>P251</f>
      </c>
      <c r="Z251" s="34">
        <v>0</v>
      </c>
      <c r="AA251" s="34">
        <f>(L251+R251)-Y251-Z251</f>
      </c>
      <c r="AB251" s="34">
        <f>AA251/2</f>
      </c>
      <c r="AC251" s="34">
        <f>AA251/2</f>
      </c>
    </row>
    <row r="252">
      <c r="A252" s="1">
        <v>250</v>
      </c>
      <c r="B252" s="35" t="str">
        <v>陈骏</v>
      </c>
      <c r="C252" s="35" t="str">
        <v>TV1N1614917727365369856</v>
      </c>
      <c r="D252" s="5" t="str">
        <v>中国</v>
      </c>
      <c r="E252" s="5" t="str">
        <v>北京</v>
      </c>
      <c r="F252" s="5" t="str">
        <v>美国-EVUS</v>
      </c>
      <c r="G252" s="5" t="str">
        <v>商务</v>
      </c>
      <c r="H252" s="5" t="str">
        <v>已出签</v>
      </c>
      <c r="I252" s="34">
        <v>0</v>
      </c>
      <c r="J252" s="6"/>
      <c r="L252" s="34">
        <v>0</v>
      </c>
      <c r="M252" s="34">
        <v>15</v>
      </c>
      <c r="N252" s="5" t="str">
        <v>快递费</v>
      </c>
      <c r="P252" s="34">
        <v>15</v>
      </c>
      <c r="R252" s="34">
        <f>M252*1.06</f>
      </c>
      <c r="S252" s="34">
        <f>I252+L252+R252</f>
      </c>
      <c r="T252" s="34">
        <f>I252+(L252+R252)*1.06</f>
      </c>
      <c r="U252" s="34">
        <f>(L252+R252)*0.06</f>
      </c>
      <c r="V252" s="34">
        <f>T252-U252</f>
      </c>
      <c r="W252" s="34">
        <f>I252</f>
      </c>
      <c r="X252" s="34">
        <f>(L252+R252)*1.06</f>
      </c>
      <c r="Y252" s="34">
        <f>P252</f>
      </c>
      <c r="Z252" s="34">
        <v>0</v>
      </c>
      <c r="AA252" s="34">
        <f>(L252+R252)-Y252-Z252</f>
      </c>
      <c r="AB252" s="34">
        <f>AA252/2</f>
      </c>
      <c r="AC252" s="34">
        <f>AA252/2</f>
      </c>
    </row>
    <row r="253">
      <c r="A253" s="1">
        <v>251</v>
      </c>
      <c r="B253" s="35" t="str">
        <v>邹煜</v>
      </c>
      <c r="C253" s="35" t="str">
        <v>TV1N1613014594011729920</v>
      </c>
      <c r="D253" s="5" t="str">
        <v>中国</v>
      </c>
      <c r="E253" s="5" t="str">
        <v>北京</v>
      </c>
      <c r="F253" s="5" t="str">
        <v>美国-EVUS</v>
      </c>
      <c r="G253" s="5" t="str">
        <v>商务</v>
      </c>
      <c r="H253" s="5" t="str">
        <v>已出签</v>
      </c>
      <c r="I253" s="34">
        <v>0</v>
      </c>
      <c r="J253" s="6"/>
      <c r="L253" s="34">
        <v>0</v>
      </c>
      <c r="M253" s="34">
        <v>18</v>
      </c>
      <c r="N253" s="5" t="str">
        <v>快递费</v>
      </c>
      <c r="P253" s="34">
        <v>18</v>
      </c>
      <c r="R253" s="34">
        <f>M253*1.06</f>
      </c>
      <c r="S253" s="34">
        <f>I253+L253+R253</f>
      </c>
      <c r="T253" s="34">
        <f>I253+(L253+R253)*1.06</f>
      </c>
      <c r="U253" s="34">
        <f>(L253+R253)*0.06</f>
      </c>
      <c r="V253" s="34">
        <f>T253-U253</f>
      </c>
      <c r="W253" s="34">
        <f>I253</f>
      </c>
      <c r="X253" s="34">
        <f>(L253+R253)*1.06</f>
      </c>
      <c r="Y253" s="34">
        <f>P253</f>
      </c>
      <c r="Z253" s="34">
        <v>0</v>
      </c>
      <c r="AA253" s="34">
        <f>(L253+R253)-Y253-Z253</f>
      </c>
      <c r="AB253" s="34">
        <f>AA253/2</f>
      </c>
      <c r="AC253" s="34">
        <f>AA253/2</f>
      </c>
    </row>
    <row r="254">
      <c r="A254" s="1">
        <v>252</v>
      </c>
      <c r="B254" s="35" t="str">
        <v>李航</v>
      </c>
      <c r="C254" s="35" t="str">
        <v>TV1N1610904408878989312</v>
      </c>
      <c r="D254" s="5" t="str">
        <v>中国</v>
      </c>
      <c r="E254" s="5" t="str">
        <v>北京</v>
      </c>
      <c r="F254" s="5" t="str">
        <v>美国-EVUS</v>
      </c>
      <c r="G254" s="5" t="str">
        <v>商务</v>
      </c>
      <c r="H254" s="5" t="str">
        <v>已出签</v>
      </c>
      <c r="I254" s="34">
        <v>0</v>
      </c>
      <c r="J254" s="6"/>
      <c r="L254" s="34">
        <v>0</v>
      </c>
      <c r="M254" s="34">
        <v>15</v>
      </c>
      <c r="N254" s="5" t="str">
        <v>快递费</v>
      </c>
      <c r="P254" s="34">
        <v>15</v>
      </c>
      <c r="R254" s="34">
        <f>M254*1.06</f>
      </c>
      <c r="S254" s="34">
        <f>I254+L254+R254</f>
      </c>
      <c r="T254" s="34">
        <f>I254+(L254+R254)*1.06</f>
      </c>
      <c r="U254" s="34">
        <f>(L254+R254)*0.06</f>
      </c>
      <c r="V254" s="34">
        <f>T254-U254</f>
      </c>
      <c r="W254" s="34">
        <f>I254</f>
      </c>
      <c r="X254" s="34">
        <f>(L254+R254)*1.06</f>
      </c>
      <c r="Y254" s="34">
        <f>P254</f>
      </c>
      <c r="Z254" s="34">
        <v>0</v>
      </c>
      <c r="AA254" s="34">
        <f>(L254+R254)-Y254-Z254</f>
      </c>
      <c r="AB254" s="34">
        <f>AA254/2</f>
      </c>
      <c r="AC254" s="34">
        <f>AA254/2</f>
      </c>
    </row>
    <row r="255">
      <c r="A255" s="1">
        <v>253</v>
      </c>
      <c r="B255" s="35" t="str">
        <v>李俊</v>
      </c>
      <c r="C255" s="35" t="str">
        <v>TV1N1622464970192912384</v>
      </c>
      <c r="D255" s="5" t="str">
        <v>中国</v>
      </c>
      <c r="E255" s="5" t="str">
        <v>北京</v>
      </c>
      <c r="F255" s="5" t="str">
        <v>美国-EVUS</v>
      </c>
      <c r="G255" s="5" t="str">
        <v>商务</v>
      </c>
      <c r="H255" s="5" t="str">
        <v>已出签</v>
      </c>
      <c r="I255" s="34">
        <v>0</v>
      </c>
      <c r="J255" s="6"/>
      <c r="L255" s="34">
        <v>0</v>
      </c>
      <c r="M255" s="34">
        <v>15</v>
      </c>
      <c r="N255" s="5" t="str">
        <v>快递费</v>
      </c>
      <c r="P255" s="34">
        <v>15</v>
      </c>
      <c r="R255" s="34">
        <f>M255*1.06</f>
      </c>
      <c r="S255" s="34">
        <f>I255+L255+R255</f>
      </c>
      <c r="T255" s="34">
        <f>I255+(L255+R255)*1.06</f>
      </c>
      <c r="U255" s="34">
        <f>(L255+R255)*0.06</f>
      </c>
      <c r="V255" s="34">
        <f>T255-U255</f>
      </c>
      <c r="W255" s="34">
        <f>I255</f>
      </c>
      <c r="X255" s="34">
        <f>(L255+R255)*1.06</f>
      </c>
      <c r="Y255" s="34">
        <f>P255</f>
      </c>
      <c r="Z255" s="34">
        <v>0</v>
      </c>
      <c r="AA255" s="34">
        <f>(L255+R255)-Y255-Z255</f>
      </c>
      <c r="AB255" s="34">
        <f>AA255/2</f>
      </c>
      <c r="AC255" s="34">
        <f>AA255/2</f>
      </c>
    </row>
    <row r="256">
      <c r="A256" s="1">
        <v>254</v>
      </c>
      <c r="B256" s="35" t="str">
        <v>王耀正</v>
      </c>
      <c r="C256" s="35" t="str">
        <v>TV1N1627927175336636416</v>
      </c>
      <c r="D256" s="5" t="str">
        <v>中国</v>
      </c>
      <c r="E256" s="5" t="str">
        <v>北京</v>
      </c>
      <c r="F256" s="5" t="str">
        <v>美国-EVUS</v>
      </c>
      <c r="G256" s="5" t="str">
        <v>商务</v>
      </c>
      <c r="H256" s="5" t="str">
        <v>已出签</v>
      </c>
      <c r="I256" s="34">
        <v>0</v>
      </c>
      <c r="J256" s="6"/>
      <c r="L256" s="34">
        <v>0</v>
      </c>
      <c r="M256" s="34">
        <v>15</v>
      </c>
      <c r="N256" s="5" t="str">
        <v>快递费</v>
      </c>
      <c r="P256" s="34">
        <v>15</v>
      </c>
      <c r="R256" s="34">
        <f>M256*1.06</f>
      </c>
      <c r="S256" s="34">
        <f>I256+L256+R256</f>
      </c>
      <c r="T256" s="34">
        <f>I256+(L256+R256)*1.06</f>
      </c>
      <c r="U256" s="34">
        <f>(L256+R256)*0.06</f>
      </c>
      <c r="V256" s="34">
        <f>T256-U256</f>
      </c>
      <c r="W256" s="34">
        <f>I256</f>
      </c>
      <c r="X256" s="34">
        <f>(L256+R256)*1.06</f>
      </c>
      <c r="Y256" s="34">
        <f>P256</f>
      </c>
      <c r="Z256" s="34">
        <v>0</v>
      </c>
      <c r="AA256" s="34">
        <f>(L256+R256)-Y256-Z256</f>
      </c>
      <c r="AB256" s="34">
        <f>AA256/2</f>
      </c>
      <c r="AC256" s="34">
        <f>AA256/2</f>
      </c>
    </row>
    <row customHeight="true" ht="19" r="257">
      <c r="A257" s="1">
        <v>255</v>
      </c>
      <c r="B257" s="35" t="str">
        <v>蔡梦</v>
      </c>
      <c r="C257" s="35" t="str">
        <v>TV1N1582210176612012032</v>
      </c>
      <c r="D257" s="5" t="str">
        <v>中国</v>
      </c>
      <c r="E257" s="5" t="str">
        <v>北京</v>
      </c>
      <c r="F257" s="5" t="str">
        <v>美国-EVUS</v>
      </c>
      <c r="G257" s="5" t="str">
        <v>商务</v>
      </c>
      <c r="H257" s="5" t="str">
        <v>已出签</v>
      </c>
      <c r="I257" s="34">
        <v>0</v>
      </c>
      <c r="J257" s="6"/>
      <c r="L257" s="34">
        <v>0</v>
      </c>
      <c r="M257" s="34">
        <v>15</v>
      </c>
      <c r="N257" s="5" t="str">
        <v>快递费</v>
      </c>
      <c r="P257" s="34">
        <v>15</v>
      </c>
      <c r="R257" s="34">
        <f>M257*1.06</f>
      </c>
      <c r="S257" s="34">
        <f>I257+L257+R257</f>
      </c>
      <c r="T257" s="34">
        <f>I257+(L257+R257)*1.06</f>
      </c>
      <c r="U257" s="34">
        <f>(L257+R257)*0.06</f>
      </c>
      <c r="V257" s="34">
        <f>T257-U257</f>
      </c>
      <c r="W257" s="34">
        <f>I257</f>
      </c>
      <c r="X257" s="34">
        <f>(L257+R257)*1.06</f>
      </c>
      <c r="Y257" s="34">
        <f>P257</f>
      </c>
      <c r="Z257" s="34">
        <v>0</v>
      </c>
      <c r="AA257" s="34">
        <f>(L257+R257)-Y257-Z257</f>
      </c>
      <c r="AB257" s="34">
        <f>AA257/2</f>
      </c>
      <c r="AC257" s="34">
        <f>AA257/2</f>
      </c>
    </row>
    <row customHeight="true" ht="19" r="258">
      <c r="A258" s="1">
        <v>256</v>
      </c>
      <c r="B258" s="35" t="str">
        <v>赵恒</v>
      </c>
      <c r="C258" s="35" t="str">
        <v>TV1N1620979988546969600</v>
      </c>
      <c r="D258" s="5" t="str">
        <v>中国</v>
      </c>
      <c r="E258" s="5" t="str">
        <v>北京</v>
      </c>
      <c r="F258" s="5" t="str">
        <v>美国-EVUS</v>
      </c>
      <c r="G258" s="5" t="str">
        <v>商务</v>
      </c>
      <c r="H258" s="5" t="str">
        <v>已出签</v>
      </c>
      <c r="I258" s="34">
        <v>0</v>
      </c>
      <c r="J258" s="6"/>
      <c r="L258" s="34">
        <v>0</v>
      </c>
      <c r="M258" s="34">
        <v>15</v>
      </c>
      <c r="N258" s="5" t="str">
        <v>快递费</v>
      </c>
      <c r="P258" s="34">
        <v>15</v>
      </c>
      <c r="R258" s="34">
        <f>M258*1.06</f>
      </c>
      <c r="S258" s="34">
        <f>I258+L258+R258</f>
      </c>
      <c r="T258" s="34">
        <f>I258+(L258+R258)*1.06</f>
      </c>
      <c r="U258" s="34">
        <f>(L258+R258)*0.06</f>
      </c>
      <c r="V258" s="34">
        <f>T258-U258</f>
      </c>
      <c r="W258" s="34">
        <f>I258</f>
      </c>
      <c r="X258" s="34">
        <f>(L258+R258)*1.06</f>
      </c>
      <c r="Y258" s="34">
        <f>P258</f>
      </c>
      <c r="Z258" s="34">
        <v>0</v>
      </c>
      <c r="AA258" s="34">
        <f>(L258+R258)-Y258-Z258</f>
      </c>
      <c r="AB258" s="34">
        <f>AA258/2</f>
      </c>
      <c r="AC258" s="34">
        <f>AA258/2</f>
      </c>
    </row>
    <row customHeight="true" ht="19" r="259">
      <c r="A259" s="1">
        <v>257</v>
      </c>
      <c r="B259" s="35" t="str">
        <v>徐倩怡</v>
      </c>
      <c r="C259" s="35" t="str">
        <v>TV1N1620295542269296640</v>
      </c>
      <c r="D259" s="5" t="str">
        <v>中国</v>
      </c>
      <c r="E259" s="5" t="str">
        <v>北京</v>
      </c>
      <c r="F259" s="5" t="str">
        <v>美国-EVUS</v>
      </c>
      <c r="G259" s="5" t="str">
        <v>商务</v>
      </c>
      <c r="H259" s="5" t="str">
        <v>已出签</v>
      </c>
      <c r="I259" s="34">
        <v>0</v>
      </c>
      <c r="J259" s="6"/>
      <c r="L259" s="34">
        <v>0</v>
      </c>
      <c r="M259" s="34">
        <v>18</v>
      </c>
      <c r="N259" s="5" t="str">
        <v>快递费</v>
      </c>
      <c r="P259" s="34">
        <v>18</v>
      </c>
      <c r="R259" s="34">
        <f>M259*1.06</f>
      </c>
      <c r="S259" s="34">
        <f>I259+L259+R259</f>
      </c>
      <c r="T259" s="34">
        <f>I259+(L259+R259)*1.06</f>
      </c>
      <c r="U259" s="34">
        <f>(L259+R259)*0.06</f>
      </c>
      <c r="V259" s="34">
        <f>T259-U259</f>
      </c>
      <c r="W259" s="34">
        <f>I259</f>
      </c>
      <c r="X259" s="34">
        <f>(L259+R259)*1.06</f>
      </c>
      <c r="Y259" s="34">
        <f>P259</f>
      </c>
      <c r="Z259" s="34">
        <v>0</v>
      </c>
      <c r="AA259" s="34">
        <f>(L259+R259)-Y259-Z259</f>
      </c>
      <c r="AB259" s="34">
        <f>AA259/2</f>
      </c>
      <c r="AC259" s="34">
        <f>AA259/2</f>
      </c>
    </row>
    <row customHeight="true" ht="19" r="260">
      <c r="A260" s="1">
        <v>258</v>
      </c>
      <c r="B260" s="35" t="str">
        <v>朱登超</v>
      </c>
      <c r="C260" s="35" t="str">
        <v>TV1N1622547515643351040</v>
      </c>
      <c r="D260" s="5" t="str">
        <v>中国</v>
      </c>
      <c r="E260" s="5" t="str">
        <v>北京</v>
      </c>
      <c r="F260" s="5" t="str">
        <v>美国-EVUS</v>
      </c>
      <c r="G260" s="5" t="str">
        <v>商务</v>
      </c>
      <c r="H260" s="5" t="str">
        <v>已出签</v>
      </c>
      <c r="I260" s="34">
        <v>0</v>
      </c>
      <c r="J260" s="6"/>
      <c r="L260" s="34">
        <v>0</v>
      </c>
      <c r="M260" s="34">
        <v>18</v>
      </c>
      <c r="N260" s="5" t="str">
        <v>快递费</v>
      </c>
      <c r="P260" s="34">
        <v>18</v>
      </c>
      <c r="R260" s="34">
        <f>M260*1.06</f>
      </c>
      <c r="S260" s="34">
        <f>I260+L260+R260</f>
      </c>
      <c r="T260" s="34">
        <f>I260+(L260+R260)*1.06</f>
      </c>
      <c r="U260" s="34">
        <f>(L260+R260)*0.06</f>
      </c>
      <c r="V260" s="34">
        <f>T260-U260</f>
      </c>
      <c r="W260" s="34">
        <f>I260</f>
      </c>
      <c r="X260" s="34">
        <f>(L260+R260)*1.06</f>
      </c>
      <c r="Y260" s="34">
        <f>P260</f>
      </c>
      <c r="Z260" s="34">
        <v>0</v>
      </c>
      <c r="AA260" s="34">
        <f>(L260+R260)-Y260-Z260</f>
      </c>
      <c r="AB260" s="34">
        <f>AA260/2</f>
      </c>
      <c r="AC260" s="34">
        <f>AA260/2</f>
      </c>
    </row>
    <row customHeight="true" ht="19" r="261">
      <c r="A261" s="1">
        <v>259</v>
      </c>
      <c r="B261" s="35" t="str">
        <v>黄传增</v>
      </c>
      <c r="C261" s="35" t="str">
        <v>TV1N1622569770800844800</v>
      </c>
      <c r="D261" s="5" t="str">
        <v>中国</v>
      </c>
      <c r="E261" s="5" t="str">
        <v>北京</v>
      </c>
      <c r="F261" s="5" t="str">
        <v>美国-EVUS</v>
      </c>
      <c r="G261" s="5" t="str">
        <v>商务</v>
      </c>
      <c r="H261" s="5" t="str">
        <v>已出签</v>
      </c>
      <c r="I261" s="34">
        <v>0</v>
      </c>
      <c r="J261" s="6"/>
      <c r="L261" s="34">
        <v>0</v>
      </c>
      <c r="M261" s="34">
        <v>15</v>
      </c>
      <c r="N261" s="5" t="str">
        <v>快递费</v>
      </c>
      <c r="P261" s="34">
        <v>15</v>
      </c>
      <c r="R261" s="34">
        <f>M261*1.06</f>
      </c>
      <c r="S261" s="34">
        <f>I261+L261+R261</f>
      </c>
      <c r="T261" s="34">
        <f>I261+(L261+R261)*1.06</f>
      </c>
      <c r="U261" s="34">
        <f>(L261+R261)*0.06</f>
      </c>
      <c r="V261" s="34">
        <f>T261-U261</f>
      </c>
      <c r="W261" s="34">
        <f>I261</f>
      </c>
      <c r="X261" s="34">
        <f>(L261+R261)*1.06</f>
      </c>
      <c r="Y261" s="34">
        <f>P261</f>
      </c>
      <c r="Z261" s="34">
        <v>0</v>
      </c>
      <c r="AA261" s="34">
        <f>(L261+R261)-Y261-Z261</f>
      </c>
      <c r="AB261" s="34">
        <f>AA261/2</f>
      </c>
      <c r="AC261" s="34">
        <f>AA261/2</f>
      </c>
    </row>
    <row customHeight="true" ht="19" r="262">
      <c r="A262" s="1">
        <v>260</v>
      </c>
      <c r="B262" s="35" t="str">
        <v>梅元刚</v>
      </c>
      <c r="C262" s="35" t="str">
        <v>TV1N1621063654660939776</v>
      </c>
      <c r="D262" s="5" t="str">
        <v>中国</v>
      </c>
      <c r="E262" s="5" t="str">
        <v>北京</v>
      </c>
      <c r="F262" s="5" t="str">
        <v>美国-EVUS</v>
      </c>
      <c r="G262" s="5" t="str">
        <v>商务</v>
      </c>
      <c r="H262" s="5" t="str">
        <v>已出签</v>
      </c>
      <c r="I262" s="34">
        <v>0</v>
      </c>
      <c r="J262" s="6"/>
      <c r="L262" s="34">
        <v>0</v>
      </c>
      <c r="M262" s="34">
        <v>18</v>
      </c>
      <c r="N262" s="5" t="str">
        <v>快递费</v>
      </c>
      <c r="P262" s="34">
        <v>18</v>
      </c>
      <c r="R262" s="34">
        <f>M262*1.06</f>
      </c>
      <c r="S262" s="34">
        <f>I262+L262+R262</f>
      </c>
      <c r="T262" s="34">
        <f>I262+(L262+R262)*1.06</f>
      </c>
      <c r="U262" s="34">
        <f>(L262+R262)*0.06</f>
      </c>
      <c r="V262" s="34">
        <f>T262-U262</f>
      </c>
      <c r="W262" s="34">
        <f>I262</f>
      </c>
      <c r="X262" s="34">
        <f>(L262+R262)*1.06</f>
      </c>
      <c r="Y262" s="34">
        <f>P262</f>
      </c>
      <c r="Z262" s="34">
        <v>0</v>
      </c>
      <c r="AA262" s="34">
        <f>(L262+R262)-Y262-Z262</f>
      </c>
      <c r="AB262" s="34">
        <f>AA262/2</f>
      </c>
      <c r="AC262" s="34">
        <f>AA262/2</f>
      </c>
    </row>
    <row customHeight="true" ht="19" r="263">
      <c r="A263" s="1">
        <v>261</v>
      </c>
      <c r="B263" s="35" t="str">
        <v>王振</v>
      </c>
      <c r="C263" s="35" t="str">
        <v>TV1N1615198929628745728</v>
      </c>
      <c r="D263" s="5" t="str">
        <v>中国</v>
      </c>
      <c r="E263" s="5" t="str">
        <v>北京</v>
      </c>
      <c r="F263" s="5" t="str">
        <v>美国-EVUS</v>
      </c>
      <c r="G263" s="5" t="str">
        <v>商务</v>
      </c>
      <c r="H263" s="5" t="str">
        <v>已出签</v>
      </c>
      <c r="I263" s="34">
        <v>0</v>
      </c>
      <c r="J263" s="6"/>
      <c r="L263" s="34">
        <v>0</v>
      </c>
      <c r="M263" s="34">
        <v>15</v>
      </c>
      <c r="N263" s="5" t="str">
        <v>快递费</v>
      </c>
      <c r="P263" s="34">
        <v>15</v>
      </c>
      <c r="R263" s="34">
        <f>M263*1.06</f>
      </c>
      <c r="S263" s="34">
        <f>I263+L263+R263</f>
      </c>
      <c r="T263" s="34">
        <f>I263+(L263+R263)*1.06</f>
      </c>
      <c r="U263" s="34">
        <f>(L263+R263)*0.06</f>
      </c>
      <c r="V263" s="34">
        <f>T263-U263</f>
      </c>
      <c r="W263" s="34">
        <f>I263</f>
      </c>
      <c r="X263" s="34">
        <f>(L263+R263)*1.06</f>
      </c>
      <c r="Y263" s="34">
        <f>P263</f>
      </c>
      <c r="Z263" s="34">
        <v>0</v>
      </c>
      <c r="AA263" s="34">
        <f>(L263+R263)-Y263-Z263</f>
      </c>
      <c r="AB263" s="34">
        <f>AA263/2</f>
      </c>
      <c r="AC263" s="34">
        <f>AA263/2</f>
      </c>
    </row>
    <row customHeight="true" ht="19" r="264">
      <c r="A264" s="1">
        <v>262</v>
      </c>
      <c r="B264" s="35" t="str">
        <v>孙路明</v>
      </c>
      <c r="C264" s="35" t="str">
        <v>TV1N1628209067365634048</v>
      </c>
      <c r="D264" s="5" t="str">
        <v>中国</v>
      </c>
      <c r="E264" s="5" t="str">
        <v>北京</v>
      </c>
      <c r="F264" s="5" t="str">
        <v>美国-EVUS</v>
      </c>
      <c r="G264" s="5" t="str">
        <v>商务</v>
      </c>
      <c r="H264" s="5" t="str">
        <v>已出签</v>
      </c>
      <c r="I264" s="34">
        <v>0</v>
      </c>
      <c r="J264" s="6"/>
      <c r="L264" s="34">
        <v>0</v>
      </c>
      <c r="M264" s="34">
        <v>15</v>
      </c>
      <c r="N264" s="5" t="str">
        <v>快递费</v>
      </c>
      <c r="P264" s="34">
        <v>15</v>
      </c>
      <c r="R264" s="34">
        <f>M264*1.06</f>
      </c>
      <c r="S264" s="34">
        <f>I264+L264+R264</f>
      </c>
      <c r="T264" s="34">
        <f>I264+(L264+R264)*1.06</f>
      </c>
      <c r="U264" s="34">
        <f>(L264+R264)*0.06</f>
      </c>
      <c r="V264" s="34">
        <f>T264-U264</f>
      </c>
      <c r="W264" s="34">
        <f>I264</f>
      </c>
      <c r="X264" s="34">
        <f>(L264+R264)*1.06</f>
      </c>
      <c r="Y264" s="34">
        <f>P264</f>
      </c>
      <c r="Z264" s="34">
        <v>0</v>
      </c>
      <c r="AA264" s="34">
        <f>(L264+R264)-Y264-Z264</f>
      </c>
      <c r="AB264" s="34">
        <f>AA264/2</f>
      </c>
      <c r="AC264" s="34">
        <f>AA264/2</f>
      </c>
    </row>
    <row customHeight="true" ht="19" r="265">
      <c r="A265" s="1">
        <v>263</v>
      </c>
      <c r="B265" s="35" t="str">
        <v>李一山</v>
      </c>
      <c r="C265" s="35" t="str">
        <v>TV1N1627888686851231744</v>
      </c>
      <c r="D265" s="5" t="str">
        <v>中国</v>
      </c>
      <c r="E265" s="5" t="str">
        <v>北京</v>
      </c>
      <c r="F265" s="5" t="str">
        <v>美国-EVUS</v>
      </c>
      <c r="G265" s="5" t="str">
        <v>商务</v>
      </c>
      <c r="H265" s="5" t="str">
        <v>已出签</v>
      </c>
      <c r="I265" s="34">
        <v>0</v>
      </c>
      <c r="J265" s="6"/>
      <c r="L265" s="34">
        <v>0</v>
      </c>
      <c r="M265" s="34">
        <v>15</v>
      </c>
      <c r="N265" s="5" t="str">
        <v>快递费</v>
      </c>
      <c r="P265" s="34">
        <v>15</v>
      </c>
      <c r="R265" s="34">
        <f>M265*1.06</f>
      </c>
      <c r="S265" s="34">
        <f>I265+L265+R265</f>
      </c>
      <c r="T265" s="34">
        <f>I265+(L265+R265)*1.06</f>
      </c>
      <c r="U265" s="34">
        <f>(L265+R265)*0.06</f>
      </c>
      <c r="V265" s="34">
        <f>T265-U265</f>
      </c>
      <c r="W265" s="34">
        <f>I265</f>
      </c>
      <c r="X265" s="34">
        <f>(L265+R265)*1.06</f>
      </c>
      <c r="Y265" s="34">
        <f>P265</f>
      </c>
      <c r="Z265" s="34">
        <v>0</v>
      </c>
      <c r="AA265" s="34">
        <f>(L265+R265)-Y265-Z265</f>
      </c>
      <c r="AB265" s="34">
        <f>AA265/2</f>
      </c>
      <c r="AC265" s="34">
        <f>AA265/2</f>
      </c>
    </row>
    <row r="266">
      <c r="A266" s="1">
        <v>264</v>
      </c>
      <c r="B266" s="35" t="str">
        <v>顾见颀</v>
      </c>
      <c r="C266" t="str">
        <v>TV1N1645370492325036032</v>
      </c>
      <c r="D266" s="5" t="str">
        <v>中国</v>
      </c>
      <c r="E266" s="5" t="str">
        <v>北京</v>
      </c>
      <c r="F266" s="5" t="str">
        <v>英国</v>
      </c>
      <c r="G266" s="5" t="str">
        <v>商务</v>
      </c>
      <c r="H266" s="5" t="str">
        <v>已出签</v>
      </c>
      <c r="I266" s="34">
        <v>886</v>
      </c>
      <c r="J266" s="6"/>
      <c r="L266" s="34">
        <v>400</v>
      </c>
      <c r="M266" s="34">
        <v>92</v>
      </c>
      <c r="N266" s="5" t="str">
        <v>北京+邮寄</v>
      </c>
      <c r="P266" s="34">
        <v>92</v>
      </c>
      <c r="R266" s="34">
        <f>M266*1.06</f>
      </c>
      <c r="S266" s="34">
        <f>I266+L266+R266</f>
      </c>
      <c r="T266" s="34">
        <f>I266+(L266+R266)*1.06</f>
      </c>
      <c r="U266" s="34">
        <f>(L266+R266)*0.06</f>
      </c>
      <c r="V266" s="34">
        <f>T266-U266</f>
      </c>
      <c r="W266" s="34">
        <f>I266</f>
      </c>
      <c r="X266" s="34">
        <f>(L266+R266)*1.06</f>
      </c>
      <c r="Y266" s="34">
        <f>P266</f>
      </c>
      <c r="Z266" s="34">
        <v>60</v>
      </c>
      <c r="AA266" s="34">
        <f>(L266+R266)-Y266-Z266</f>
      </c>
      <c r="AB266" s="34">
        <f>AA266/2</f>
      </c>
      <c r="AC266" s="34">
        <f>AA266/2</f>
      </c>
    </row>
    <row r="267">
      <c r="A267" s="1">
        <v>265</v>
      </c>
      <c r="B267" s="35" t="str">
        <v>李丹</v>
      </c>
      <c r="C267" t="str">
        <v>TV1N1648680859663093760</v>
      </c>
      <c r="D267" s="5" t="str">
        <v>中国</v>
      </c>
      <c r="E267" s="5" t="str">
        <v>北京</v>
      </c>
      <c r="F267" s="5" t="str">
        <v>英国</v>
      </c>
      <c r="G267" s="5" t="str">
        <v>商务</v>
      </c>
      <c r="H267" s="5" t="str">
        <v>已出签</v>
      </c>
      <c r="I267" s="34">
        <v>886</v>
      </c>
      <c r="J267" s="6"/>
      <c r="L267" s="34">
        <v>400</v>
      </c>
      <c r="M267" s="34">
        <v>2306</v>
      </c>
      <c r="N267" s="5" t="str">
        <v>上海或杭州5工加急+邮寄</v>
      </c>
      <c r="P267" s="34">
        <v>2306</v>
      </c>
      <c r="R267" s="34">
        <f>M267*1.06</f>
      </c>
      <c r="S267" s="34">
        <f>I267+L267+R267</f>
      </c>
      <c r="T267" s="34">
        <f>I267+(L267+R267)*1.06</f>
      </c>
      <c r="U267" s="34">
        <f>(L267+R267)*0.06</f>
      </c>
      <c r="V267" s="34">
        <f>T267-U267</f>
      </c>
      <c r="W267" s="34">
        <f>I267</f>
      </c>
      <c r="X267" s="34">
        <f>(L267+R267)*1.06</f>
      </c>
      <c r="Y267" s="34">
        <f>P267</f>
      </c>
      <c r="Z267" s="34">
        <v>60</v>
      </c>
      <c r="AA267" s="34">
        <f>(L267+R267)-Y267-Z267</f>
      </c>
      <c r="AB267" s="34">
        <f>AA267/2</f>
      </c>
      <c r="AC267" s="34">
        <f>AA267/2</f>
      </c>
    </row>
    <row r="268">
      <c r="A268" s="1">
        <v>266</v>
      </c>
      <c r="B268" s="35" t="str">
        <v>马骁</v>
      </c>
      <c r="C268" t="str">
        <v>TV1N1648210018265448448</v>
      </c>
      <c r="D268" s="5" t="str">
        <v>中国</v>
      </c>
      <c r="E268" s="5" t="str">
        <v>北京</v>
      </c>
      <c r="F268" s="5" t="str">
        <v>英国</v>
      </c>
      <c r="G268" s="5" t="str">
        <v>商务</v>
      </c>
      <c r="H268" s="5" t="str">
        <v>已出签</v>
      </c>
      <c r="I268" s="34">
        <v>886</v>
      </c>
      <c r="J268" s="6"/>
      <c r="L268" s="34">
        <v>400</v>
      </c>
      <c r="M268" s="34">
        <v>8468</v>
      </c>
      <c r="N268" s="5" t="str">
        <v>北京24小时加急</v>
      </c>
      <c r="P268" s="34">
        <v>8468</v>
      </c>
      <c r="R268" s="34">
        <f>M268*1.06</f>
      </c>
      <c r="S268" s="34">
        <f>I268+L268+R268</f>
      </c>
      <c r="T268" s="34">
        <f>I268+(L268+R268)*1.06</f>
      </c>
      <c r="U268" s="34">
        <f>(L268+R268)*0.06</f>
      </c>
      <c r="V268" s="34">
        <f>T268-U268</f>
      </c>
      <c r="W268" s="34">
        <f>I268</f>
      </c>
      <c r="X268" s="34">
        <f>(L268+R268)*1.06</f>
      </c>
      <c r="Y268" s="34">
        <f>P268</f>
      </c>
      <c r="Z268" s="34">
        <v>60</v>
      </c>
      <c r="AA268" s="34">
        <f>(L268+R268)-Y268-Z268</f>
      </c>
      <c r="AB268" s="34">
        <f>AA268/2</f>
      </c>
      <c r="AC268" s="34">
        <f>AA268/2</f>
      </c>
    </row>
    <row r="269">
      <c r="A269" s="1">
        <v>267</v>
      </c>
      <c r="B269" s="35" t="str">
        <v>谢旻晖</v>
      </c>
      <c r="C269" s="35" t="str">
        <v>TV1N1625329830371315712</v>
      </c>
      <c r="D269" s="5" t="str">
        <v>中国</v>
      </c>
      <c r="E269" s="5" t="str">
        <v>北京</v>
      </c>
      <c r="F269" s="5" t="str">
        <v>美国-EVUS</v>
      </c>
      <c r="G269" s="5" t="str">
        <v>商务</v>
      </c>
      <c r="H269" s="5" t="str">
        <v>已出签</v>
      </c>
      <c r="I269" s="34">
        <v>0</v>
      </c>
      <c r="J269" s="6"/>
      <c r="L269" s="34">
        <v>100</v>
      </c>
      <c r="M269" s="34">
        <v>0</v>
      </c>
      <c r="N269" s="5"/>
      <c r="P269" s="34">
        <v>0</v>
      </c>
      <c r="R269" s="34">
        <f>M269*1.06</f>
      </c>
      <c r="S269" s="34">
        <f>I269+L269+R269</f>
      </c>
      <c r="T269" s="34">
        <f>I269+(L269+R269)*1.06</f>
      </c>
      <c r="U269" s="34">
        <f>(L269+R269)*0.06</f>
      </c>
      <c r="V269" s="34">
        <f>T269-U269</f>
      </c>
      <c r="W269" s="34">
        <f>I269</f>
      </c>
      <c r="X269" s="34">
        <f>(L269+R269)*1.06</f>
      </c>
      <c r="Y269" s="34">
        <f>P269</f>
      </c>
      <c r="Z269" s="34">
        <v>20</v>
      </c>
      <c r="AA269" s="34">
        <f>(L269+R269)-Y269-Z269</f>
      </c>
      <c r="AB269" s="34">
        <f>AA269/2</f>
      </c>
      <c r="AC269" s="34">
        <f>AA269/2</f>
      </c>
    </row>
    <row r="270">
      <c r="A270" s="1">
        <v>268</v>
      </c>
      <c r="B270" s="35" t="str" xml:space="preserve">
        <v> 王雅馨</v>
      </c>
      <c r="D270" s="5" t="str">
        <v>中国</v>
      </c>
      <c r="E270" s="5" t="str">
        <v>北京</v>
      </c>
      <c r="F270" s="5" t="str">
        <v>埃及-落地签</v>
      </c>
      <c r="G270" s="5" t="str">
        <v>商务</v>
      </c>
      <c r="H270" s="5" t="str">
        <v>已出签</v>
      </c>
      <c r="I270" s="34">
        <v>0</v>
      </c>
      <c r="J270" s="6"/>
      <c r="L270" s="34">
        <v>0</v>
      </c>
      <c r="M270" s="34">
        <v>900</v>
      </c>
      <c r="N270" s="5" t="str">
        <v>落地费用</v>
      </c>
      <c r="P270" s="34">
        <v>707</v>
      </c>
      <c r="Q270" s="39"/>
      <c r="R270" s="2">
        <f>M270*1.06</f>
      </c>
      <c r="S270" s="2">
        <f>I270+L270+R270</f>
      </c>
      <c r="T270" s="2">
        <f>I270+(L270+R270)*1.06</f>
      </c>
      <c r="U270" s="2">
        <f>(R270+L270)*0.06</f>
      </c>
      <c r="V270" s="2">
        <f>T270-U270</f>
      </c>
      <c r="W270" s="2">
        <f>I270</f>
      </c>
      <c r="X270" s="2">
        <f>(R270+L270)*1.06</f>
      </c>
      <c r="Y270" s="2">
        <f>P270</f>
      </c>
      <c r="Z270" s="34">
        <v>0</v>
      </c>
      <c r="AA270" s="2">
        <f>(L270+R270)-Y270-Z270</f>
      </c>
      <c r="AB270" s="2">
        <f>AA270/2</f>
      </c>
      <c r="AC270" s="2">
        <f>AA270/2</f>
      </c>
    </row>
    <row r="271">
      <c r="A271" s="1">
        <v>269</v>
      </c>
      <c r="B271" s="35" t="str">
        <v>沈博彧-加急</v>
      </c>
      <c r="C271" s="35" t="str">
        <v>TV1N1648968068534366208</v>
      </c>
      <c r="D271" s="5" t="str">
        <v>中国</v>
      </c>
      <c r="E271" s="5" t="str">
        <v>北京</v>
      </c>
      <c r="F271" s="5" t="str">
        <v>韩国</v>
      </c>
      <c r="G271" s="5" t="str">
        <v>商务</v>
      </c>
      <c r="H271" s="5" t="str">
        <v>已出签</v>
      </c>
      <c r="I271" s="34">
        <v>420</v>
      </c>
      <c r="J271" s="6"/>
      <c r="L271" s="34">
        <v>200</v>
      </c>
      <c r="M271" s="34">
        <v>30</v>
      </c>
      <c r="N271" s="5" t="str">
        <v>身份证快递15+护照快递费15</v>
      </c>
      <c r="P271" s="34">
        <v>30</v>
      </c>
      <c r="R271" s="34">
        <f>M271*1.06</f>
      </c>
      <c r="S271" s="2">
        <f>I271+L271+R271</f>
      </c>
      <c r="T271" s="2">
        <f>I271+(L271+R271)*1.06</f>
      </c>
      <c r="U271" s="2">
        <f>(R271+L271)*0.06</f>
      </c>
      <c r="V271" s="2">
        <f>T271-U271</f>
      </c>
      <c r="W271" s="2">
        <f>I271</f>
      </c>
      <c r="X271" s="2">
        <f>(R271+L271)*1.06</f>
      </c>
      <c r="Y271" s="2">
        <f>P271</f>
      </c>
      <c r="Z271" s="34">
        <v>100</v>
      </c>
      <c r="AA271" s="2">
        <f>(L271+R271)-Y271-Z271</f>
      </c>
      <c r="AB271" s="2">
        <f>AA271/2</f>
      </c>
      <c r="AC271" s="2">
        <f>AA271/2</f>
      </c>
    </row>
    <row r="272">
      <c r="A272" s="1">
        <v>270</v>
      </c>
      <c r="B272" s="35" t="str">
        <v>陈诗雨</v>
      </c>
      <c r="C272" t="str">
        <v>TV1N1650503534001938432</v>
      </c>
      <c r="D272" s="5" t="str">
        <v>中国</v>
      </c>
      <c r="E272" s="5" t="str">
        <v>北京</v>
      </c>
      <c r="F272" s="5" t="str">
        <v>英国</v>
      </c>
      <c r="G272" s="5" t="str">
        <v>商务</v>
      </c>
      <c r="H272" s="5" t="str">
        <v>已出签</v>
      </c>
      <c r="I272" s="34">
        <v>896</v>
      </c>
      <c r="J272" s="6"/>
      <c r="L272" s="34">
        <v>400</v>
      </c>
      <c r="M272" s="34">
        <v>2214</v>
      </c>
      <c r="N272" s="5" t="str">
        <v>上海5工加急</v>
      </c>
      <c r="P272" s="34">
        <v>2214</v>
      </c>
      <c r="R272" s="34">
        <f>M272*1.06</f>
      </c>
      <c r="S272" s="34">
        <f>I272+L272+R272</f>
      </c>
      <c r="T272" s="34">
        <f>I272+(L272+R272)*1.06</f>
      </c>
      <c r="U272" s="34">
        <f>(L272+R272)*0.06</f>
      </c>
      <c r="V272" s="34">
        <f>T272-U272</f>
      </c>
      <c r="W272" s="34">
        <f>I272</f>
      </c>
      <c r="X272" s="34">
        <f>(L272+R272)*1.06</f>
      </c>
      <c r="Y272" s="34">
        <f>P272</f>
      </c>
      <c r="Z272" s="34">
        <v>60</v>
      </c>
      <c r="AA272" s="34">
        <f>(L272+R272)-Y272-Z272</f>
      </c>
      <c r="AB272" s="34">
        <f>AA272/2</f>
      </c>
      <c r="AC272" s="34">
        <f>AA272/2</f>
      </c>
    </row>
    <row r="273">
      <c r="A273" s="1">
        <v>271</v>
      </c>
      <c r="B273" s="35" t="str">
        <v>徐珒宸</v>
      </c>
      <c r="C273" t="str">
        <v>TV1N1646141149644398592</v>
      </c>
      <c r="D273" s="5" t="str">
        <v>中国</v>
      </c>
      <c r="E273" s="5" t="str">
        <v>北京</v>
      </c>
      <c r="F273" s="5" t="str">
        <v>英国</v>
      </c>
      <c r="G273" s="5" t="str">
        <v>商务</v>
      </c>
      <c r="H273" s="5" t="str">
        <v>已出签</v>
      </c>
      <c r="I273" s="34">
        <v>896</v>
      </c>
      <c r="J273" s="6"/>
      <c r="L273" s="34">
        <v>400</v>
      </c>
      <c r="M273" s="34">
        <v>2306</v>
      </c>
      <c r="N273" s="5" t="str">
        <v>上海5工加急+邮寄</v>
      </c>
      <c r="P273" s="34">
        <v>2306</v>
      </c>
      <c r="R273" s="34">
        <f>M273*1.06</f>
      </c>
      <c r="S273" s="34">
        <f>I273+L273+R273</f>
      </c>
      <c r="T273" s="34">
        <f>I273+(L273+R273)*1.06</f>
      </c>
      <c r="U273" s="34">
        <f>(L273+R273)*0.06</f>
      </c>
      <c r="V273" s="34">
        <f>T273-U273</f>
      </c>
      <c r="W273" s="34">
        <f>I273</f>
      </c>
      <c r="X273" s="34">
        <f>(L273+R273)*1.06</f>
      </c>
      <c r="Y273" s="34">
        <f>P273</f>
      </c>
      <c r="Z273" s="34">
        <v>60</v>
      </c>
      <c r="AA273" s="34">
        <f>(L273+R273)-Y273-Z273</f>
      </c>
      <c r="AB273" s="34">
        <f>AA273/2</f>
      </c>
      <c r="AC273" s="34">
        <f>AA273/2</f>
      </c>
    </row>
    <row customHeight="true" ht="94.1446714522363" r="274">
      <c r="A274" s="1">
        <v>272</v>
      </c>
      <c r="B274" s="35" t="str">
        <v>钟乐-加急</v>
      </c>
      <c r="C274" s="35" t="str">
        <v>TV1N1646111896437596160</v>
      </c>
      <c r="D274" s="5" t="str">
        <v>中国</v>
      </c>
      <c r="E274" s="5" t="str">
        <v>北京</v>
      </c>
      <c r="F274" s="5" t="str">
        <v>韩国</v>
      </c>
      <c r="G274" s="5" t="str">
        <v>商务</v>
      </c>
      <c r="H274" s="5" t="str">
        <v>已出签</v>
      </c>
      <c r="I274" s="34">
        <v>420</v>
      </c>
      <c r="L274" s="34">
        <v>200</v>
      </c>
      <c r="M274" s="34">
        <v>30</v>
      </c>
      <c r="N274" s="5" t="str">
        <v>身份证快递15+护照快递15</v>
      </c>
      <c r="P274" s="34">
        <v>30</v>
      </c>
      <c r="R274" s="34">
        <f>M274*1.06</f>
      </c>
      <c r="S274" s="34">
        <f>I274+L274+R274</f>
      </c>
      <c r="T274" s="34">
        <f>I274+(L274+R274)*1.06</f>
      </c>
      <c r="U274" s="34">
        <f>(L274+R274)*0.06</f>
      </c>
      <c r="V274" s="34">
        <f>T274-U274</f>
      </c>
      <c r="W274" s="34">
        <f>I274</f>
      </c>
      <c r="X274" s="34">
        <f>(L274+R274)*1.06</f>
      </c>
      <c r="Y274" s="34">
        <f>P274</f>
      </c>
      <c r="Z274" s="34">
        <v>100</v>
      </c>
      <c r="AA274" s="34">
        <f>(L274+R274)-Y274-Z274</f>
      </c>
      <c r="AB274" s="34">
        <f>AA274/2</f>
      </c>
      <c r="AC274" s="34">
        <f>AA274/2</f>
      </c>
    </row>
    <row r="275">
      <c r="A275" s="1">
        <v>273</v>
      </c>
      <c r="B275" s="35" t="str">
        <v>杨薇薇</v>
      </c>
      <c r="C275" s="35" t="str">
        <v>TV1N1644259718265475072</v>
      </c>
      <c r="D275" s="5" t="str">
        <v>中国</v>
      </c>
      <c r="E275" s="5" t="str">
        <v>北京</v>
      </c>
      <c r="F275" s="5" t="str">
        <v>爱尔兰</v>
      </c>
      <c r="G275" s="5" t="str">
        <v>商务</v>
      </c>
      <c r="H275" s="5" t="str">
        <v>已出签</v>
      </c>
      <c r="I275" s="34">
        <v>735</v>
      </c>
      <c r="J275" s="6"/>
      <c r="L275" s="34">
        <v>400</v>
      </c>
      <c r="M275" s="34">
        <v>476</v>
      </c>
      <c r="N275" s="5" t="str">
        <v>交通18+签证中心服务费458</v>
      </c>
      <c r="P275" s="34">
        <v>476</v>
      </c>
      <c r="Q275" s="39"/>
      <c r="R275" s="2">
        <f>M275*1.06</f>
      </c>
      <c r="S275" s="2">
        <f>I275+L275+R275</f>
      </c>
      <c r="T275" s="2">
        <f>I275+(L275+R275)*1.06</f>
      </c>
      <c r="U275" s="2">
        <f>(R275+L275)*0.06</f>
      </c>
      <c r="V275" s="2">
        <f>T275-U275</f>
      </c>
      <c r="W275" s="2">
        <f>I275</f>
      </c>
      <c r="X275" s="2">
        <f>(R275+L275)*1.06</f>
      </c>
      <c r="Y275" s="2">
        <f>P275</f>
      </c>
      <c r="Z275" s="34">
        <v>60</v>
      </c>
      <c r="AA275" s="2">
        <f>(L275+R275)-Y275-Z275</f>
      </c>
      <c r="AB275" s="2">
        <f>AA275/2</f>
      </c>
      <c r="AC275" s="2">
        <f>AA275/2</f>
      </c>
    </row>
    <row r="276">
      <c r="A276" s="1">
        <v>274</v>
      </c>
      <c r="B276" s="35" t="str">
        <v>廖小雪</v>
      </c>
      <c r="C276" s="35" t="str">
        <v>TV1N1636252953305108480</v>
      </c>
      <c r="D276" s="5" t="str">
        <v>中国</v>
      </c>
      <c r="E276" s="5" t="str">
        <v>北京</v>
      </c>
      <c r="F276" s="5" t="str">
        <v>西班牙</v>
      </c>
      <c r="G276" s="5" t="str">
        <v>商务</v>
      </c>
      <c r="H276" s="5" t="str">
        <v>已出签</v>
      </c>
      <c r="I276" s="34">
        <v>587</v>
      </c>
      <c r="J276" s="6"/>
      <c r="L276" s="34">
        <v>400</v>
      </c>
      <c r="M276" s="34">
        <v>204</v>
      </c>
      <c r="N276" s="5" t="str">
        <v>交通17+快递18+签证中心费169</v>
      </c>
      <c r="P276" s="34">
        <v>204</v>
      </c>
      <c r="R276" s="34">
        <f>M276*1.06</f>
      </c>
      <c r="S276" s="34">
        <f>I276+L276+R276</f>
      </c>
      <c r="T276" s="34">
        <f>I276+(L276+R276)*1.06</f>
      </c>
      <c r="U276" s="34">
        <f>(L276+R276)*0.06</f>
      </c>
      <c r="V276" s="34">
        <f>T276-U276</f>
      </c>
      <c r="W276" s="34">
        <f>I276</f>
      </c>
      <c r="X276" s="34">
        <f>(L276+R276)*1.06</f>
      </c>
      <c r="Y276" s="34">
        <f>P276</f>
      </c>
      <c r="Z276" s="34">
        <v>60</v>
      </c>
      <c r="AA276" s="34">
        <f>(L276+R276)-Y276-Z276</f>
      </c>
      <c r="AB276" s="34">
        <f>AA276/2</f>
      </c>
      <c r="AC276" s="34">
        <f>AA276/2</f>
      </c>
    </row>
    <row r="277">
      <c r="A277" s="1">
        <v>275</v>
      </c>
      <c r="B277" s="35" t="str">
        <v>孟翔君</v>
      </c>
      <c r="C277" s="35" t="str">
        <v>TV1N1643471161833639936</v>
      </c>
      <c r="D277" s="5" t="str">
        <v>中国</v>
      </c>
      <c r="E277" s="5" t="str">
        <v>北京</v>
      </c>
      <c r="F277" s="5" t="str">
        <v>西班牙</v>
      </c>
      <c r="G277" s="5" t="str">
        <v>商务</v>
      </c>
      <c r="H277" s="5" t="str">
        <v>已出签</v>
      </c>
      <c r="I277" s="34">
        <v>587</v>
      </c>
      <c r="J277" s="6"/>
      <c r="L277" s="34">
        <v>400</v>
      </c>
      <c r="M277" s="34">
        <v>238</v>
      </c>
      <c r="N277" s="5" t="str">
        <v>快递18+签证中心费220</v>
      </c>
      <c r="P277" s="34">
        <v>238</v>
      </c>
      <c r="R277" s="34">
        <f>M277*1.06</f>
      </c>
      <c r="S277" s="34">
        <f>I277+L277+R277</f>
      </c>
      <c r="T277" s="34">
        <f>I277+(L277+R277)*1.06</f>
      </c>
      <c r="U277" s="34">
        <f>(L277+R277)*0.06</f>
      </c>
      <c r="V277" s="34">
        <f>T277-U277</f>
      </c>
      <c r="W277" s="34">
        <f>I277</f>
      </c>
      <c r="X277" s="34">
        <f>(L277+R277)*1.06</f>
      </c>
      <c r="Y277" s="34">
        <f>P277</f>
      </c>
      <c r="Z277" s="34">
        <v>60</v>
      </c>
      <c r="AA277" s="34">
        <f>(L277+R277)-Y277-Z277</f>
      </c>
      <c r="AB277" s="34">
        <f>AA277/2</f>
      </c>
      <c r="AC277" s="34">
        <f>AA277/2</f>
      </c>
    </row>
    <row r="278">
      <c r="A278" s="1">
        <v>276</v>
      </c>
      <c r="B278" s="35" t="str">
        <v>朗双庆-撤签</v>
      </c>
      <c r="C278" s="35" t="str">
        <v>TV1N1615001115107790848</v>
      </c>
      <c r="D278" s="5" t="str">
        <v>中国</v>
      </c>
      <c r="E278" s="5" t="str">
        <v>北京</v>
      </c>
      <c r="F278" s="5" t="str">
        <v>巴西</v>
      </c>
      <c r="G278" s="5" t="str">
        <v>商务</v>
      </c>
      <c r="H278" s="5" t="str">
        <v>受理中</v>
      </c>
      <c r="I278" s="34">
        <v>0</v>
      </c>
      <c r="J278" s="6"/>
      <c r="L278" s="34">
        <v>0</v>
      </c>
      <c r="M278" s="34">
        <v>12.6</v>
      </c>
      <c r="N278" s="5" t="str">
        <v>交通费</v>
      </c>
      <c r="P278" s="34">
        <v>12.6</v>
      </c>
      <c r="Q278" s="39"/>
      <c r="R278" s="34">
        <f>M278*1.06</f>
      </c>
      <c r="S278" s="34">
        <f>I278+L278+R278</f>
      </c>
      <c r="T278" s="34">
        <f>I278+(L278+R278)*1.06</f>
      </c>
      <c r="U278" s="34">
        <f>(L278+R278)*0.06</f>
      </c>
      <c r="V278" s="34">
        <f>T278-U278</f>
      </c>
      <c r="W278" s="34">
        <f>I278</f>
      </c>
      <c r="X278" s="34">
        <f>(L278+R278)*1.06</f>
      </c>
      <c r="Y278" s="34">
        <f>P278</f>
      </c>
      <c r="Z278" s="34">
        <v>0</v>
      </c>
      <c r="AA278" s="34">
        <f>(L278+R278)-Y278-Z278</f>
      </c>
      <c r="AB278" s="34">
        <f>AA278/2</f>
      </c>
      <c r="AC278" s="34">
        <f>AA278/2</f>
      </c>
      <c r="AD278" s="39"/>
    </row>
    <row r="279">
      <c r="A279" s="1">
        <v>277</v>
      </c>
      <c r="B279" s="35" t="str">
        <v>林杰</v>
      </c>
      <c r="C279" s="35" t="str">
        <v>TV1N1622802928481644544</v>
      </c>
      <c r="D279" s="5" t="str">
        <v>中国</v>
      </c>
      <c r="E279" s="5" t="str">
        <v>北京</v>
      </c>
      <c r="F279" s="5" t="str">
        <v>英国</v>
      </c>
      <c r="G279" s="5" t="str">
        <v>商务</v>
      </c>
      <c r="H279" s="5" t="str">
        <v>已出签</v>
      </c>
      <c r="I279" s="34">
        <v>0</v>
      </c>
      <c r="J279" s="6"/>
      <c r="L279" s="34">
        <v>0</v>
      </c>
      <c r="M279" s="34">
        <v>36</v>
      </c>
      <c r="N279" s="5" t="str">
        <v>交通费取护照</v>
      </c>
      <c r="P279" s="34">
        <v>36</v>
      </c>
      <c r="R279" s="34">
        <f>M279*1.06</f>
      </c>
      <c r="S279" s="34">
        <f>I279+L279+R279</f>
      </c>
      <c r="T279" s="34">
        <f>I279+(L279+R279)*1.06</f>
      </c>
      <c r="U279" s="34">
        <f>(L279+R279)*0.06</f>
      </c>
      <c r="V279" s="34">
        <f>T279-U279</f>
      </c>
      <c r="W279" s="34">
        <f>I279</f>
      </c>
      <c r="X279" s="34">
        <f>(L279+R279)*1.06</f>
      </c>
      <c r="Y279" s="34">
        <f>P279</f>
      </c>
      <c r="Z279" s="34">
        <v>0</v>
      </c>
      <c r="AA279" s="34">
        <f>(L279+R279)-Y279-Z279</f>
      </c>
      <c r="AB279" s="34">
        <f>AA279/2</f>
      </c>
      <c r="AC279" s="34">
        <f>AA279/2</f>
      </c>
    </row>
    <row r="280">
      <c r="A280" s="1">
        <v>278</v>
      </c>
      <c r="B280" s="35" t="str">
        <v>张迪</v>
      </c>
      <c r="C280" s="35" t="str">
        <v>TV1N1660585613809459200</v>
      </c>
      <c r="D280" s="5" t="str">
        <v>中国</v>
      </c>
      <c r="E280" s="5" t="str">
        <v>北京</v>
      </c>
      <c r="F280" s="5" t="str">
        <v>法国</v>
      </c>
      <c r="G280" s="5" t="str">
        <v>商务</v>
      </c>
      <c r="H280" s="5" t="str">
        <v>已出签</v>
      </c>
      <c r="I280" s="34">
        <v>0</v>
      </c>
      <c r="J280" s="6"/>
      <c r="L280" s="34">
        <v>0</v>
      </c>
      <c r="M280" s="34">
        <v>16.09</v>
      </c>
      <c r="N280" s="5" t="str">
        <v>交通费取护照</v>
      </c>
      <c r="P280" s="34">
        <v>16.09</v>
      </c>
      <c r="R280" s="2">
        <f>M280*1.06</f>
      </c>
      <c r="S280" s="2">
        <f>I280+L280+R280</f>
      </c>
      <c r="T280" s="2">
        <f>I280+(L280+R280)*1.06</f>
      </c>
      <c r="U280" s="2">
        <f>(R280+L280)*0.06</f>
      </c>
      <c r="V280" s="2">
        <f>T280-U280</f>
      </c>
      <c r="W280" s="1">
        <f>I280</f>
      </c>
      <c r="X280" s="2">
        <f>(R280+L280)*1.06</f>
      </c>
      <c r="Y280" s="2">
        <f>P280</f>
      </c>
      <c r="Z280" s="5">
        <v>0</v>
      </c>
      <c r="AA280" s="2">
        <f>(L280+R280)-Y280-Z280</f>
      </c>
      <c r="AB280" s="2">
        <f>AA280/2</f>
      </c>
      <c r="AC280" s="2">
        <f>AA280/2</f>
      </c>
    </row>
    <row r="281">
      <c r="A281" s="1">
        <v>279</v>
      </c>
      <c r="B281" s="35" t="str">
        <v>张颖</v>
      </c>
      <c r="C281" s="35" t="str">
        <v>TV1N1619220491973419008</v>
      </c>
      <c r="D281" s="5" t="str">
        <v>中国</v>
      </c>
      <c r="E281" s="5" t="str">
        <v>北京</v>
      </c>
      <c r="F281" s="5" t="str">
        <v>法国</v>
      </c>
      <c r="G281" s="5" t="str">
        <v>商务</v>
      </c>
      <c r="H281" s="5" t="str">
        <v>已出签</v>
      </c>
      <c r="I281" s="34">
        <v>0</v>
      </c>
      <c r="J281" s="6"/>
      <c r="L281" s="34">
        <v>0</v>
      </c>
      <c r="M281" s="34">
        <v>42</v>
      </c>
      <c r="N281" s="5" t="str">
        <v>交通费取护照</v>
      </c>
      <c r="P281" s="34">
        <v>42</v>
      </c>
      <c r="R281" s="2">
        <f>M281*1.06</f>
      </c>
      <c r="S281" s="2">
        <f>I281+L281+R281</f>
      </c>
      <c r="T281" s="2">
        <f>I281+(L281+R281)*1.06</f>
      </c>
      <c r="U281" s="2">
        <f>(R281+L281)*0.06</f>
      </c>
      <c r="V281" s="2">
        <f>T281-U281</f>
      </c>
      <c r="W281" s="1">
        <f>I281</f>
      </c>
      <c r="X281" s="2">
        <f>(R281+L281)*1.06</f>
      </c>
      <c r="Y281" s="2">
        <f>P281</f>
      </c>
      <c r="Z281" s="5">
        <v>0</v>
      </c>
      <c r="AA281" s="2">
        <f>(L281+R281)-Y281-Z281</f>
      </c>
      <c r="AB281" s="2">
        <f>AA281/2</f>
      </c>
      <c r="AC281" s="2">
        <f>AA281/2</f>
      </c>
    </row>
    <row r="282">
      <c r="A282" s="1">
        <v>280</v>
      </c>
      <c r="B282" s="35" t="str">
        <v>郑晓杰-撤签</v>
      </c>
      <c r="C282" s="35" t="str">
        <v>TV1N1602137588755206144</v>
      </c>
      <c r="D282" s="5" t="str">
        <v>中国</v>
      </c>
      <c r="E282" s="5" t="str">
        <v>北京</v>
      </c>
      <c r="F282" s="5" t="str">
        <v>巴西</v>
      </c>
      <c r="G282" s="5" t="str">
        <v>商务</v>
      </c>
      <c r="H282" s="5" t="str">
        <v>受理中</v>
      </c>
      <c r="I282" s="34">
        <v>0</v>
      </c>
      <c r="J282" s="6"/>
      <c r="L282" s="34">
        <v>0</v>
      </c>
      <c r="M282" s="34">
        <v>13.6</v>
      </c>
      <c r="N282" s="5" t="str">
        <v>交通费</v>
      </c>
      <c r="P282" s="34">
        <v>13.6</v>
      </c>
      <c r="Q282" s="39"/>
      <c r="R282" s="34">
        <f>M282*1.06</f>
      </c>
      <c r="S282" s="34">
        <f>I282+L282+R282</f>
      </c>
      <c r="T282" s="34">
        <f>I282+(L282+R282)*1.06</f>
      </c>
      <c r="U282" s="34">
        <f>(L282+R282)*0.06</f>
      </c>
      <c r="V282" s="34">
        <f>T282-U282</f>
      </c>
      <c r="W282" s="34">
        <f>I282</f>
      </c>
      <c r="X282" s="34">
        <f>(L282+R282)*1.06</f>
      </c>
      <c r="Y282" s="34">
        <f>P282</f>
      </c>
      <c r="Z282" s="34">
        <v>0</v>
      </c>
      <c r="AA282" s="34">
        <f>(L282+R282)-Y282-Z282</f>
      </c>
      <c r="AB282" s="34">
        <f>AA282/2</f>
      </c>
      <c r="AC282" s="34">
        <f>AA282/2</f>
      </c>
      <c r="AD282" s="39"/>
    </row>
    <row r="283">
      <c r="A283" s="1">
        <v>281</v>
      </c>
      <c r="B283" s="35" t="str">
        <v>施琦</v>
      </c>
      <c r="C283" s="35" t="str">
        <v>TV1N1622504222201020416</v>
      </c>
      <c r="D283" s="5" t="str">
        <v>中国</v>
      </c>
      <c r="E283" s="5" t="str">
        <v>北京</v>
      </c>
      <c r="F283" s="5" t="str">
        <v>美国-EVUS</v>
      </c>
      <c r="G283" s="5" t="str">
        <v>商务</v>
      </c>
      <c r="H283" s="5" t="str">
        <v>已出签</v>
      </c>
      <c r="I283" s="34">
        <v>0</v>
      </c>
      <c r="J283" s="6"/>
      <c r="L283" s="34">
        <v>100</v>
      </c>
      <c r="M283" s="34">
        <v>15</v>
      </c>
      <c r="N283" s="5" t="str">
        <v>快递费</v>
      </c>
      <c r="P283" s="34">
        <v>15</v>
      </c>
      <c r="R283" s="34">
        <f>M283*1.06</f>
      </c>
      <c r="S283" s="34">
        <f>I283+L283+R283</f>
      </c>
      <c r="T283" s="34">
        <f>I283+(L283+R283)*1.06</f>
      </c>
      <c r="U283" s="34">
        <f>(L283+R283)*0.06</f>
      </c>
      <c r="V283" s="34">
        <f>T283-U283</f>
      </c>
      <c r="W283" s="34">
        <f>I283</f>
      </c>
      <c r="X283" s="34">
        <f>(L283+R283)*1.06</f>
      </c>
      <c r="Y283" s="34">
        <f>P283</f>
      </c>
      <c r="Z283" s="34">
        <v>20</v>
      </c>
      <c r="AA283" s="34">
        <f>(L283+R283)-Y283-Z283</f>
      </c>
      <c r="AB283" s="34">
        <f>AA283/2</f>
      </c>
      <c r="AC283" s="34">
        <f>AA283/2</f>
      </c>
    </row>
    <row r="284">
      <c r="A284" s="1"/>
      <c r="B284" s="27"/>
      <c r="C284" s="27"/>
      <c r="D284" s="16"/>
      <c r="E284" s="16"/>
      <c r="F284" s="16"/>
      <c r="G284" s="16"/>
      <c r="H284" s="16"/>
      <c r="I284" s="16">
        <f>SUM(I3:I283)</f>
      </c>
      <c r="J284" s="16"/>
      <c r="K284" s="16"/>
      <c r="L284" s="16">
        <f>SUM(L3:L283)</f>
      </c>
      <c r="M284" s="16">
        <f>SUM(M3:M283)</f>
      </c>
      <c r="N284" s="16"/>
      <c r="O284" s="16"/>
      <c r="P284" s="16">
        <f>SUM(P3:P283)</f>
      </c>
      <c r="Q284" s="16"/>
      <c r="R284" s="16">
        <f>SUM(R3:R283)</f>
      </c>
      <c r="S284" s="16">
        <f>SUM(S3:S283)</f>
      </c>
      <c r="T284" s="16">
        <f>SUM(T3:T283)</f>
      </c>
      <c r="U284" s="16">
        <f>SUM(U3:U283)</f>
      </c>
      <c r="V284" s="16">
        <f>SUM(V3:V283)</f>
      </c>
      <c r="W284" s="16">
        <f>SUM(W3:W283)</f>
      </c>
      <c r="X284" s="16">
        <f>SUM(X3:X283)</f>
      </c>
      <c r="Y284" s="16">
        <f>SUM(Y3:Y283)</f>
      </c>
      <c r="Z284" s="16">
        <f>SUM(Z3:Z283)</f>
      </c>
      <c r="AA284" s="16">
        <f>SUM(AA3:AA283)</f>
      </c>
      <c r="AB284" s="16">
        <f>SUM(AB3:AB283)</f>
      </c>
      <c r="AC284" s="16">
        <f>SUM(AC3:AC283)</f>
      </c>
    </row>
    <row r="285">
      <c r="A285" s="1"/>
      <c r="B285" s="35"/>
      <c r="D285" s="5"/>
      <c r="E285" s="5"/>
      <c r="F285" s="5"/>
      <c r="G285" s="5"/>
      <c r="H285" s="5"/>
      <c r="I285" s="34"/>
      <c r="J285" s="6"/>
      <c r="L285" s="34"/>
      <c r="M285" s="34"/>
      <c r="N285" s="5"/>
      <c r="P285" s="34"/>
      <c r="Q285" s="39"/>
      <c r="R285" s="39"/>
      <c r="S285" s="39"/>
      <c r="T285" s="39"/>
      <c r="U285" s="39"/>
      <c r="V285" s="39"/>
      <c r="W285" s="39"/>
      <c r="X285" s="39"/>
      <c r="Y285" s="34"/>
      <c r="Z285" s="34"/>
      <c r="AA285" s="34"/>
      <c r="AB285" s="34"/>
      <c r="AC285" s="34"/>
    </row>
    <row r="286">
      <c r="A286" s="1"/>
      <c r="B286" s="35"/>
      <c r="C286" s="79"/>
      <c r="D286" s="5"/>
      <c r="E286" s="5"/>
      <c r="F286" s="5"/>
      <c r="G286" s="5"/>
      <c r="H286" s="5"/>
      <c r="I286" s="34"/>
      <c r="J286" s="6"/>
      <c r="L286" s="34"/>
      <c r="M286" s="34"/>
      <c r="N286" s="5"/>
      <c r="P286" s="34">
        <v>107442.59</v>
      </c>
      <c r="Q286" s="35">
        <v>169</v>
      </c>
      <c r="R286" s="39"/>
      <c r="S286" s="39"/>
      <c r="T286" s="39"/>
      <c r="U286" s="39"/>
      <c r="V286" s="39"/>
      <c r="W286" s="39"/>
      <c r="X286" s="39"/>
      <c r="Y286" s="34"/>
      <c r="Z286" s="34"/>
      <c r="AA286" s="34"/>
      <c r="AB286" s="34"/>
      <c r="AC286" s="34"/>
    </row>
    <row r="287">
      <c r="A287" s="1"/>
      <c r="B287" s="35"/>
      <c r="D287" s="5"/>
      <c r="E287" s="5"/>
      <c r="F287" s="5"/>
      <c r="G287" s="5"/>
      <c r="H287" s="5"/>
      <c r="I287" s="34"/>
      <c r="J287" s="6"/>
      <c r="L287" s="34"/>
      <c r="M287" s="34"/>
      <c r="N287" s="5"/>
      <c r="P287" s="34"/>
      <c r="R287" s="39"/>
      <c r="S287" s="39"/>
      <c r="T287" s="39"/>
      <c r="U287" s="39"/>
      <c r="V287" s="39"/>
      <c r="W287" s="39"/>
      <c r="X287" s="39"/>
      <c r="Y287" s="34"/>
      <c r="Z287" s="34"/>
      <c r="AA287" s="34"/>
      <c r="AB287" s="34"/>
      <c r="AC287" s="34"/>
    </row>
    <row r="288">
      <c r="A288" s="1"/>
      <c r="B288" s="35"/>
      <c r="D288" s="5"/>
      <c r="E288" s="5"/>
      <c r="F288" s="5"/>
      <c r="G288" s="5"/>
      <c r="H288" s="5"/>
      <c r="I288" s="34"/>
      <c r="J288" s="6"/>
      <c r="L288" s="34"/>
      <c r="M288" s="34"/>
      <c r="N288" s="5"/>
      <c r="P288" s="34"/>
      <c r="R288" s="39"/>
      <c r="S288" s="39"/>
      <c r="T288" s="39"/>
      <c r="U288" s="39"/>
      <c r="V288" s="39"/>
      <c r="W288" s="39"/>
      <c r="X288" s="39"/>
      <c r="Y288" s="34"/>
      <c r="Z288" s="34"/>
      <c r="AA288" s="34"/>
      <c r="AB288" s="34"/>
      <c r="AC288" s="34"/>
    </row>
    <row r="289">
      <c r="A289" s="1"/>
      <c r="B289" s="35"/>
      <c r="D289" s="5"/>
      <c r="E289" s="5"/>
      <c r="F289" s="5"/>
      <c r="G289" s="5"/>
      <c r="H289" s="5"/>
      <c r="I289" s="34"/>
      <c r="J289" s="6"/>
      <c r="L289" s="34"/>
      <c r="M289" s="34"/>
      <c r="N289" s="5"/>
      <c r="P289" s="34"/>
      <c r="R289" s="39"/>
      <c r="S289" s="39"/>
      <c r="T289" s="39"/>
      <c r="U289" s="39"/>
      <c r="V289" s="39"/>
      <c r="W289" s="39"/>
      <c r="X289" s="39"/>
      <c r="Y289" s="34"/>
      <c r="Z289" s="34"/>
      <c r="AA289" s="34"/>
      <c r="AB289" s="34"/>
      <c r="AC289" s="34"/>
    </row>
    <row r="290">
      <c r="A290" s="1"/>
      <c r="B290" s="35"/>
      <c r="D290" s="5"/>
      <c r="E290" s="5"/>
      <c r="F290" s="5"/>
      <c r="G290" s="5"/>
      <c r="H290" s="5"/>
      <c r="I290" s="34"/>
      <c r="J290" s="6"/>
      <c r="L290" s="34"/>
      <c r="M290" s="34"/>
      <c r="N290" s="5"/>
      <c r="P290" s="34"/>
      <c r="R290" s="39"/>
      <c r="S290" s="39"/>
      <c r="T290" s="39"/>
      <c r="U290" s="39"/>
      <c r="V290" s="39"/>
      <c r="W290" s="39"/>
      <c r="X290" s="39"/>
      <c r="Y290" s="34"/>
      <c r="Z290" s="34"/>
      <c r="AA290" s="34"/>
      <c r="AB290" s="34"/>
      <c r="AC290" s="34"/>
    </row>
    <row r="291">
      <c r="A291" s="1"/>
      <c r="B291" s="35"/>
      <c r="D291" s="5"/>
      <c r="E291" s="5"/>
      <c r="F291" s="5"/>
      <c r="G291" s="5"/>
      <c r="H291" s="5"/>
      <c r="I291" s="34"/>
      <c r="J291" s="6"/>
      <c r="L291" s="34"/>
      <c r="M291" s="34"/>
      <c r="N291" s="5"/>
      <c r="P291" s="34"/>
      <c r="R291" s="39"/>
      <c r="S291" s="39"/>
      <c r="T291" s="39"/>
      <c r="U291" s="39"/>
      <c r="V291" s="39"/>
      <c r="W291" s="39"/>
      <c r="X291" s="39"/>
      <c r="Y291" s="34"/>
      <c r="Z291" s="34"/>
      <c r="AA291" s="34"/>
      <c r="AB291" s="34"/>
      <c r="AC291" s="34"/>
    </row>
    <row r="292">
      <c r="A292" s="1"/>
      <c r="B292" s="35"/>
      <c r="D292" s="5"/>
      <c r="E292" s="5"/>
      <c r="F292" s="5"/>
      <c r="G292" s="5"/>
      <c r="H292" s="5"/>
      <c r="I292" s="34"/>
      <c r="J292" s="6"/>
      <c r="L292" s="34"/>
      <c r="M292" s="34"/>
      <c r="N292" s="5"/>
      <c r="P292" s="34"/>
      <c r="R292" s="39"/>
      <c r="S292" s="39"/>
      <c r="T292" s="39"/>
      <c r="U292" s="39"/>
      <c r="V292" s="39"/>
      <c r="W292" s="39"/>
      <c r="X292" s="39"/>
      <c r="Y292" s="34"/>
      <c r="Z292" s="34"/>
      <c r="AA292" s="34"/>
      <c r="AB292" s="34"/>
      <c r="AC292" s="34"/>
    </row>
  </sheetData>
  <mergeCells>
    <mergeCell ref="Y1:Z1"/>
  </mergeCells>
  <dataValidations count="2">
    <dataValidation allowBlank="true" errorStyle="stop" showErrorMessage="true" sqref="H3:H283 H285:H292" type="list">
      <formula1>"已出签,已送签,受理中,已完成,已预约"</formula1>
    </dataValidation>
    <dataValidation allowBlank="true" errorStyle="stop" showErrorMessage="true" sqref="G3:G283 G285:G292" type="list">
      <formula1>"商务,旅游,包签,转移签,翻译,照片,落地签"</formula1>
    </dataValidation>
  </dataValidations>
  <drawing r:id="rId1"/>
  <legacyDrawing r:id="rId2"/>
</worksheet>
</file>

<file path=xl/worksheets/sheet7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>
      <pane state="frozen" topLeftCell="A4" ySplit="3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22"/>
    <col collapsed="false" customWidth="true" hidden="false" max="3" min="3" style="0" width="28"/>
    <col collapsed="false" customWidth="true" hidden="false" max="4" min="4" style="0" width="9"/>
    <col collapsed="false" customWidth="true" hidden="false" max="5" min="5" style="0" width="12"/>
    <col collapsed="false" customWidth="true" hidden="false" max="6" min="6" style="0" width="13"/>
    <col collapsed="false" customWidth="true" hidden="false" max="7" min="7" style="0" width="12"/>
    <col collapsed="false" customWidth="true" hidden="false" max="8" min="8" style="0" width="13"/>
    <col collapsed="false" customWidth="true" hidden="false" max="9" min="9" style="0" width="19"/>
    <col collapsed="false" customWidth="true" hidden="false" max="10" min="10" style="0" width="23"/>
    <col collapsed="false" customWidth="true" hidden="false" max="11" min="11" style="0" width="26"/>
    <col collapsed="false" customWidth="true" hidden="false" max="12" min="12" style="0" width="19"/>
    <col collapsed="false" customWidth="true" hidden="false" max="13" min="13" style="0" width="39"/>
    <col collapsed="false" customWidth="true" hidden="false" max="14" min="14" style="0" width="39"/>
    <col collapsed="false" customWidth="true" hidden="false" max="15" min="15" style="0" width="26"/>
    <col collapsed="false" customWidth="true" hidden="false" max="16" min="16" style="0" width="39"/>
    <col collapsed="false" customWidth="true" hidden="false" max="17" min="17" style="0" width="25"/>
    <col collapsed="false" customWidth="true" hidden="false" max="18" min="18" style="0" width="17"/>
    <col collapsed="false" customWidth="true" hidden="false" max="19" min="19" style="0" width="24"/>
    <col collapsed="false" customWidth="true" hidden="false" max="20" min="20" style="0" width="33"/>
    <col collapsed="false" customWidth="true" hidden="false" max="21" min="21" style="0" width="30"/>
    <col collapsed="false" customWidth="true" hidden="false" max="22" min="22" style="0" width="30"/>
    <col collapsed="false" customWidth="true" hidden="false" max="23" min="23" style="0" width="30"/>
    <col collapsed="false" customWidth="true" hidden="false" max="24" min="24" style="0" width="30"/>
    <col collapsed="false" customWidth="true" hidden="false" max="25" min="25" style="0" width="30"/>
    <col collapsed="false" customWidth="true" hidden="false" max="26" min="26" style="0" width="30"/>
    <col collapsed="false" customWidth="true" hidden="false" max="27" min="27" style="0" width="30"/>
    <col collapsed="false" customWidth="true" hidden="false" max="28" min="28" style="0" width="30"/>
    <col collapsed="false" customWidth="true" hidden="false" max="29" min="29" style="0" width="30"/>
    <col collapsed="false" customWidth="true" hidden="false" max="30" min="30" style="0" width="24"/>
  </cols>
  <sheetData>
    <row r="1">
      <c r="A1" s="16"/>
      <c r="B1" s="16"/>
      <c r="C1" s="16"/>
      <c r="D1" s="16"/>
      <c r="E1" s="16"/>
      <c r="F1" s="16"/>
      <c r="G1" s="16"/>
      <c r="H1" s="16"/>
      <c r="I1" s="46"/>
      <c r="J1" s="88"/>
      <c r="K1" s="17"/>
      <c r="L1" s="49"/>
      <c r="M1" s="43"/>
      <c r="N1" s="18"/>
      <c r="O1" s="18"/>
      <c r="P1" s="50"/>
      <c r="Q1" s="18"/>
      <c r="R1" s="45"/>
      <c r="S1" s="86"/>
      <c r="T1" s="87"/>
      <c r="U1" s="89"/>
      <c r="V1" s="85"/>
      <c r="W1" s="50"/>
      <c r="X1" s="71"/>
      <c r="Y1" s="71" t="str">
        <v>支出成本（1+2）</v>
      </c>
      <c r="Z1" s="71"/>
      <c r="AA1" s="71" t="str">
        <v>利润</v>
      </c>
      <c r="AB1" s="71" t="str">
        <v>利润-张力
（张力康辉开票金额=张力利润）</v>
      </c>
      <c r="AC1" s="71" t="str">
        <v>利润-会展</v>
      </c>
    </row>
    <row customHeight="true" ht="73" r="2">
      <c r="A2" s="16" t="str">
        <v>序号</v>
      </c>
      <c r="B2" s="16" t="str">
        <v>姓名</v>
      </c>
      <c r="C2" s="16" t="str">
        <v>case编号</v>
      </c>
      <c r="D2" s="16" t="str">
        <v>出发地</v>
      </c>
      <c r="E2" s="16" t="str">
        <v>领区</v>
      </c>
      <c r="F2" s="16" t="str">
        <v>签证国家</v>
      </c>
      <c r="G2" s="16" t="str">
        <v>签证类型</v>
      </c>
      <c r="H2" s="16" t="str">
        <v>签证状态</v>
      </c>
      <c r="I2" s="97" t="str">
        <v>政府费用+签证中心费用合计
（以信用卡刷卡人民币记录为准）</v>
      </c>
      <c r="J2" s="88" t="str">
        <v>政府费用+签证中心费用合计
（以信用卡刷卡人民币记录为准）</v>
      </c>
      <c r="K2" s="17" t="str">
        <v>签证费用信用卡刷卡凭证</v>
      </c>
      <c r="L2" s="49" t="str">
        <v>供应商服务费
（签证）</v>
      </c>
      <c r="M2" s="43" t="str">
        <v>其他杂费
（康辉代付or字节报销杂费）</v>
      </c>
      <c r="N2" s="18" t="str">
        <v>其他杂费说明
（包含翻译/洗照片/打车/快递/加急费/护照借出费等）</v>
      </c>
      <c r="O2" s="18" t="str">
        <v>杂费发票</v>
      </c>
      <c r="P2" s="50" t="str">
        <v>杂费成本</v>
      </c>
      <c r="Q2" s="18" t="str">
        <v>杂费付款凭证</v>
      </c>
      <c r="R2" s="45" t="str">
        <v>其他杂费含服务费
*1.06</v>
      </c>
      <c r="S2" s="86" t="str">
        <v>总金额（不含税 ）
（签证费用+签证服务费+其他杂费含服务费）</v>
      </c>
      <c r="T2" s="87" t="str">
        <v>总金额（含税）
（签证费用+[{签证服务费+其他杂费含服务费}含税6%]）</v>
      </c>
      <c r="U2" s="89" t="str">
        <v>可抵扣税额
（开专票的情况下，票面的税额）</v>
      </c>
      <c r="V2" s="85" t="str">
        <v>不可抵扣金额
（总金额-可抵扣税额）</v>
      </c>
      <c r="W2" s="50" t="str">
        <v>普票开票金额</v>
      </c>
      <c r="X2" s="50" t="str">
        <v>专票开票金额</v>
      </c>
      <c r="Y2" s="50" t="str">
        <v>1杂费实际成本</v>
      </c>
      <c r="Z2" s="50" t="str">
        <v>2各渠道操作费</v>
      </c>
      <c r="AA2" s="44" t="str">
        <v>（签证服务费+杂费含服务费）-支出成本1+2</v>
      </c>
      <c r="AB2" s="50" t="str">
        <v>利润/2</v>
      </c>
      <c r="AC2" s="50" t="str">
        <v>利润/2</v>
      </c>
    </row>
    <row r="3">
      <c r="A3" s="1">
        <v>1</v>
      </c>
      <c r="B3" s="35" t="str">
        <v>王欣悦</v>
      </c>
      <c r="C3" s="93" t="str">
        <v>TV1N1648920810380042240</v>
      </c>
      <c r="D3" s="5" t="str">
        <v>中国</v>
      </c>
      <c r="E3" s="5" t="str">
        <v>北京</v>
      </c>
      <c r="F3" s="5" t="str">
        <v>印尼-落地签</v>
      </c>
      <c r="G3" s="5" t="str">
        <v>商务</v>
      </c>
      <c r="H3" s="5" t="str">
        <v>已出签</v>
      </c>
      <c r="I3" s="34">
        <v>241.86</v>
      </c>
      <c r="J3" s="6"/>
      <c r="K3" s="5"/>
      <c r="L3" s="34">
        <v>100</v>
      </c>
      <c r="M3" s="34">
        <v>0</v>
      </c>
      <c r="N3" s="5"/>
      <c r="P3" s="34">
        <v>0</v>
      </c>
      <c r="R3" s="2">
        <f>M3*1.06</f>
      </c>
      <c r="S3" s="2">
        <f>I3+L3+R3</f>
      </c>
      <c r="T3" s="2">
        <f>I3+(L3+R3)*1.06</f>
      </c>
      <c r="U3" s="2">
        <f>(R3+L3)*0.06</f>
      </c>
      <c r="V3" s="2">
        <f>T3-U3</f>
      </c>
      <c r="W3" s="2">
        <f>I3</f>
      </c>
      <c r="X3" s="2">
        <f>(R3+L3)*1.06</f>
      </c>
      <c r="Y3" s="2">
        <f>P3</f>
      </c>
      <c r="Z3" s="34">
        <v>20</v>
      </c>
      <c r="AA3" s="2">
        <f>(L3+R3)-Y3-Z3</f>
      </c>
      <c r="AB3" s="2">
        <f>AA3/2</f>
      </c>
      <c r="AC3" s="2">
        <f>AA3/2</f>
      </c>
      <c r="AD3" s="2"/>
    </row>
    <row r="4">
      <c r="A4" s="1">
        <v>2</v>
      </c>
      <c r="B4" t="str">
        <v>许琼文</v>
      </c>
      <c r="C4" s="93" t="str">
        <v>TV1N1640752558428524544</v>
      </c>
      <c r="D4" s="5" t="str">
        <v>中国</v>
      </c>
      <c r="E4" s="5" t="str">
        <v>北京</v>
      </c>
      <c r="F4" s="5" t="str">
        <v>印尼-落地签</v>
      </c>
      <c r="G4" s="5" t="str">
        <v>商务</v>
      </c>
      <c r="H4" s="5" t="str">
        <v>已出签</v>
      </c>
      <c r="I4" s="34">
        <v>241.86</v>
      </c>
      <c r="L4" s="34">
        <v>100</v>
      </c>
      <c r="M4" s="34">
        <v>0</v>
      </c>
      <c r="P4" s="34">
        <v>0</v>
      </c>
      <c r="R4" s="2">
        <f>M4*1.06</f>
      </c>
      <c r="S4" s="2">
        <f>I4+L4+R4</f>
      </c>
      <c r="T4" s="2">
        <f>I4+(L4+R4)*1.06</f>
      </c>
      <c r="U4" s="2">
        <f>(R4+L4)*0.06</f>
      </c>
      <c r="V4" s="2">
        <f>T4-U4</f>
      </c>
      <c r="W4" s="2">
        <f>I4</f>
      </c>
      <c r="X4" s="2">
        <f>(R4+L4)*1.06</f>
      </c>
      <c r="Y4" s="2">
        <f>P4</f>
      </c>
      <c r="Z4" s="34">
        <v>20</v>
      </c>
      <c r="AA4" s="2">
        <f>(L4+R4)-Y4-Z4</f>
      </c>
      <c r="AB4" s="2">
        <f>AA4/2</f>
      </c>
      <c r="AC4" s="2">
        <f>AA4/2</f>
      </c>
    </row>
    <row r="5">
      <c r="A5" s="1">
        <v>3</v>
      </c>
      <c r="B5" t="str">
        <v>吴倩倩</v>
      </c>
      <c r="C5" s="93" t="str">
        <v>TV1N1650401058254766080</v>
      </c>
      <c r="D5" s="5" t="str">
        <v>中国</v>
      </c>
      <c r="E5" s="5" t="str">
        <v>北京</v>
      </c>
      <c r="F5" s="5" t="str">
        <v>印尼-落地签</v>
      </c>
      <c r="G5" s="5" t="str">
        <v>商务</v>
      </c>
      <c r="H5" s="5" t="str">
        <v>已出签</v>
      </c>
      <c r="I5" s="34">
        <v>241.86</v>
      </c>
      <c r="L5" s="34">
        <v>100</v>
      </c>
      <c r="M5" s="34">
        <v>0</v>
      </c>
      <c r="P5" s="34">
        <v>0</v>
      </c>
      <c r="R5" s="2">
        <f>M5*1.06</f>
      </c>
      <c r="S5" s="2">
        <f>I5+L5+R5</f>
      </c>
      <c r="T5" s="2">
        <f>I5+(L5+R5)*1.06</f>
      </c>
      <c r="U5" s="2">
        <f>(R5+L5)*0.06</f>
      </c>
      <c r="V5" s="2">
        <f>T5-U5</f>
      </c>
      <c r="W5" s="2">
        <f>I5</f>
      </c>
      <c r="X5" s="2">
        <f>(R5+L5)*1.06</f>
      </c>
      <c r="Y5" s="2">
        <f>P5</f>
      </c>
      <c r="Z5" s="34">
        <v>20</v>
      </c>
      <c r="AA5" s="2">
        <f>(L5+R5)-Y5-Z5</f>
      </c>
      <c r="AB5" s="2">
        <f>AA5/2</f>
      </c>
      <c r="AC5" s="2">
        <f>AA5/2</f>
      </c>
    </row>
    <row r="6">
      <c r="A6" s="1">
        <v>4</v>
      </c>
      <c r="B6" t="str">
        <v>王搏阳</v>
      </c>
      <c r="C6" s="93" t="str">
        <v>TV1N1649344192292630528</v>
      </c>
      <c r="D6" s="5" t="str">
        <v>中国</v>
      </c>
      <c r="E6" s="5" t="str">
        <v>北京</v>
      </c>
      <c r="F6" s="5" t="str">
        <v>印尼-落地签</v>
      </c>
      <c r="G6" s="5" t="str">
        <v>商务</v>
      </c>
      <c r="H6" s="5" t="str">
        <v>已出签</v>
      </c>
      <c r="I6" s="34">
        <v>241.86</v>
      </c>
      <c r="L6" s="34">
        <v>100</v>
      </c>
      <c r="M6" s="34">
        <v>0</v>
      </c>
      <c r="P6" s="34">
        <v>0</v>
      </c>
      <c r="R6" s="2">
        <f>M6*1.06</f>
      </c>
      <c r="S6" s="2">
        <f>I6+L6+R6</f>
      </c>
      <c r="T6" s="2">
        <f>I6+(L6+R6)*1.06</f>
      </c>
      <c r="U6" s="2">
        <f>(R6+L6)*0.06</f>
      </c>
      <c r="V6" s="2">
        <f>T6-U6</f>
      </c>
      <c r="W6" s="2">
        <f>I6</f>
      </c>
      <c r="X6" s="2">
        <f>(R6+L6)*1.06</f>
      </c>
      <c r="Y6" s="2">
        <f>P6</f>
      </c>
      <c r="Z6" s="34">
        <v>20</v>
      </c>
      <c r="AA6" s="2">
        <f>(L6+R6)-Y6-Z6</f>
      </c>
      <c r="AB6" s="2">
        <f>AA6/2</f>
      </c>
      <c r="AC6" s="2">
        <f>AA6/2</f>
      </c>
    </row>
    <row r="7">
      <c r="A7" s="1">
        <v>5</v>
      </c>
      <c r="B7" t="str">
        <v>徐菱珮</v>
      </c>
      <c r="C7" s="93" t="str">
        <v>TV1N1620294184866762752</v>
      </c>
      <c r="D7" s="5" t="str">
        <v>中国</v>
      </c>
      <c r="E7" s="5" t="str">
        <v>北京</v>
      </c>
      <c r="F7" s="5" t="str">
        <v>印尼-落地签</v>
      </c>
      <c r="G7" s="5" t="str">
        <v>商务</v>
      </c>
      <c r="H7" s="5" t="str">
        <v>已出签</v>
      </c>
      <c r="I7" s="34">
        <v>241.38</v>
      </c>
      <c r="L7" s="34">
        <v>100</v>
      </c>
      <c r="M7" s="34">
        <v>0</v>
      </c>
      <c r="P7" s="34">
        <v>0</v>
      </c>
      <c r="R7" s="2">
        <f>M7*1.06</f>
      </c>
      <c r="S7" s="2">
        <f>I7+L7+R7</f>
      </c>
      <c r="T7" s="2">
        <f>I7+(L7+R7)*1.06</f>
      </c>
      <c r="U7" s="2">
        <f>(R7+L7)*0.06</f>
      </c>
      <c r="V7" s="2">
        <f>T7-U7</f>
      </c>
      <c r="W7" s="2">
        <f>I7</f>
      </c>
      <c r="X7" s="2">
        <f>(R7+L7)*1.06</f>
      </c>
      <c r="Y7" s="2">
        <f>P7</f>
      </c>
      <c r="Z7" s="34">
        <v>20</v>
      </c>
      <c r="AA7" s="2">
        <f>(L7+R7)-Y7-Z7</f>
      </c>
      <c r="AB7" s="2">
        <f>AA7/2</f>
      </c>
      <c r="AC7" s="2">
        <f>AA7/2</f>
      </c>
    </row>
    <row r="8">
      <c r="A8" s="1">
        <v>6</v>
      </c>
      <c r="B8" t="str">
        <v>沈阳</v>
      </c>
      <c r="C8" s="93" t="str">
        <v>TV1N1645395859752615936</v>
      </c>
      <c r="D8" s="5" t="str">
        <v>中国</v>
      </c>
      <c r="E8" s="5" t="str">
        <v>北京</v>
      </c>
      <c r="F8" s="5" t="str">
        <v>印尼-落地签</v>
      </c>
      <c r="G8" s="5" t="str">
        <v>商务</v>
      </c>
      <c r="H8" s="5" t="str">
        <v>已出签</v>
      </c>
      <c r="I8" s="34">
        <v>242.15</v>
      </c>
      <c r="L8" s="34">
        <v>100</v>
      </c>
      <c r="M8" s="34">
        <v>0</v>
      </c>
      <c r="P8" s="34">
        <v>0</v>
      </c>
      <c r="R8" s="2">
        <f>M8*1.06</f>
      </c>
      <c r="S8" s="2">
        <f>I8+L8+R8</f>
      </c>
      <c r="T8" s="2">
        <f>I8+(L8+R8)*1.06</f>
      </c>
      <c r="U8" s="2">
        <f>(R8+L8)*0.06</f>
      </c>
      <c r="V8" s="2">
        <f>T8-U8</f>
      </c>
      <c r="W8" s="2">
        <f>I8</f>
      </c>
      <c r="X8" s="2">
        <f>(R8+L8)*1.06</f>
      </c>
      <c r="Y8" s="2">
        <f>P8</f>
      </c>
      <c r="Z8" s="34">
        <v>20</v>
      </c>
      <c r="AA8" s="2">
        <f>(L8+R8)-Y8-Z8</f>
      </c>
      <c r="AB8" s="2">
        <f>AA8/2</f>
      </c>
      <c r="AC8" s="2">
        <f>AA8/2</f>
      </c>
    </row>
    <row r="9">
      <c r="A9" s="1">
        <v>7</v>
      </c>
      <c r="B9" t="str">
        <v>Joshua Hilliard</v>
      </c>
      <c r="C9" s="93" t="str">
        <v>TV1N1640839659698294784</v>
      </c>
      <c r="D9" s="5" t="str">
        <v>中国</v>
      </c>
      <c r="E9" s="5" t="str">
        <v>北京</v>
      </c>
      <c r="F9" s="5" t="str">
        <v>印尼-落地签</v>
      </c>
      <c r="G9" s="5" t="str">
        <v>商务</v>
      </c>
      <c r="H9" s="5" t="str">
        <v>已出签</v>
      </c>
      <c r="I9" s="34">
        <v>241.25</v>
      </c>
      <c r="L9" s="34">
        <v>100</v>
      </c>
      <c r="M9" s="34">
        <v>0</v>
      </c>
      <c r="P9" s="34">
        <v>0</v>
      </c>
      <c r="R9" s="2">
        <f>M9*1.06</f>
      </c>
      <c r="S9" s="2">
        <f>I9+L9+R9</f>
      </c>
      <c r="T9" s="2">
        <f>I9+(L9+R9)*1.06</f>
      </c>
      <c r="U9" s="2">
        <f>(R9+L9)*0.06</f>
      </c>
      <c r="V9" s="2">
        <f>T9-U9</f>
      </c>
      <c r="W9" s="2">
        <f>I9</f>
      </c>
      <c r="X9" s="2">
        <f>(R9+L9)*1.06</f>
      </c>
      <c r="Y9" s="2">
        <f>P9</f>
      </c>
      <c r="Z9" s="34">
        <v>20</v>
      </c>
      <c r="AA9" s="2">
        <f>(L9+R9)-Y9-Z9</f>
      </c>
      <c r="AB9" s="2">
        <f>AA9/2</f>
      </c>
      <c r="AC9" s="2">
        <f>AA9/2</f>
      </c>
    </row>
    <row r="10">
      <c r="A10" s="1">
        <v>8</v>
      </c>
      <c r="B10" s="35" t="str">
        <v>何文洁</v>
      </c>
      <c r="C10" s="93" t="str">
        <v>TV1N1644251828456669184</v>
      </c>
      <c r="D10" s="5" t="str">
        <v>中国</v>
      </c>
      <c r="E10" s="5" t="str">
        <v>北京</v>
      </c>
      <c r="F10" s="5" t="str">
        <v>西班牙</v>
      </c>
      <c r="G10" s="5" t="str">
        <v>商务</v>
      </c>
      <c r="H10" s="5" t="str">
        <v>已出签</v>
      </c>
      <c r="I10" s="34">
        <v>599</v>
      </c>
      <c r="L10" s="34">
        <v>400</v>
      </c>
      <c r="M10" s="34">
        <v>588</v>
      </c>
      <c r="N10" s="5" t="str">
        <v>加急费380+签证中心208</v>
      </c>
      <c r="P10" s="34">
        <v>508</v>
      </c>
      <c r="R10" s="2">
        <f>M10*1.06</f>
      </c>
      <c r="S10" s="2">
        <f>I10+L10+R10</f>
      </c>
      <c r="T10" s="2">
        <f>I10+(L10+R10)*1.06</f>
      </c>
      <c r="U10" s="2">
        <f>(R10+L10)*0.06</f>
      </c>
      <c r="V10" s="2">
        <f>T10-U10</f>
      </c>
      <c r="W10" s="2">
        <f>I10</f>
      </c>
      <c r="X10" s="2">
        <f>(R10+L10)*1.06</f>
      </c>
      <c r="Y10" s="2">
        <f>P10</f>
      </c>
      <c r="Z10" s="34">
        <v>60</v>
      </c>
      <c r="AA10" s="2">
        <f>(L10+R10)-Y10-Z10</f>
      </c>
      <c r="AB10" s="2">
        <f>AA10/2</f>
      </c>
      <c r="AC10" s="2">
        <f>AA10/2</f>
      </c>
    </row>
    <row r="11">
      <c r="A11" s="1">
        <v>9</v>
      </c>
      <c r="B11" t="str">
        <v>蒋昕哲</v>
      </c>
      <c r="C11" s="93" t="str">
        <v>TV1N1638429847475585024</v>
      </c>
      <c r="D11" s="5" t="str">
        <v>中国</v>
      </c>
      <c r="E11" s="5" t="str">
        <v>北京</v>
      </c>
      <c r="F11" s="5" t="str">
        <v>西班牙</v>
      </c>
      <c r="G11" s="5" t="str">
        <v>商务</v>
      </c>
      <c r="H11" s="5" t="str">
        <v>已出签</v>
      </c>
      <c r="I11" s="34">
        <v>599</v>
      </c>
      <c r="J11" s="35"/>
      <c r="L11" s="34">
        <v>400</v>
      </c>
      <c r="M11" s="34">
        <v>588</v>
      </c>
      <c r="N11" s="5" t="str">
        <v>加急费380+签证中心208</v>
      </c>
      <c r="P11" s="34">
        <v>508</v>
      </c>
      <c r="R11" s="2">
        <f>M11*1.06</f>
      </c>
      <c r="S11" s="2">
        <f>I11+L11+R11</f>
      </c>
      <c r="T11" s="2">
        <f>I11+(L11+R11)*1.06</f>
      </c>
      <c r="U11" s="2">
        <f>(R11+L11)*0.06</f>
      </c>
      <c r="V11" s="2">
        <f>T11-U11</f>
      </c>
      <c r="W11" s="2">
        <f>I11</f>
      </c>
      <c r="X11" s="2">
        <f>(R11+L11)*1.06</f>
      </c>
      <c r="Y11" s="2">
        <f>P11</f>
      </c>
      <c r="Z11" s="34">
        <v>60</v>
      </c>
      <c r="AA11" s="2">
        <f>(L11+R11)-Y11-Z11</f>
      </c>
      <c r="AB11" s="2">
        <f>AA11/2</f>
      </c>
      <c r="AC11" s="2">
        <f>AA11/2</f>
      </c>
    </row>
    <row r="12">
      <c r="A12" s="1">
        <v>10</v>
      </c>
      <c r="B12" s="35" t="str">
        <v>王宇寒-二次申请</v>
      </c>
      <c r="C12" s="93" t="str">
        <v>TV1N1649971756207943680</v>
      </c>
      <c r="D12" s="5" t="str">
        <v>中国</v>
      </c>
      <c r="E12" s="5" t="str">
        <v>北京</v>
      </c>
      <c r="F12" s="5" t="str">
        <v>印尼-落地签</v>
      </c>
      <c r="G12" s="5" t="str">
        <v>商务</v>
      </c>
      <c r="H12" s="5" t="str">
        <v>已出签</v>
      </c>
      <c r="I12" s="34">
        <v>244.5</v>
      </c>
      <c r="J12" s="6"/>
      <c r="L12" s="34">
        <v>100</v>
      </c>
      <c r="M12" s="34">
        <v>0</v>
      </c>
      <c r="N12" s="5"/>
      <c r="P12" s="34">
        <v>0</v>
      </c>
      <c r="R12" s="2">
        <f>M12*1.06</f>
      </c>
      <c r="S12" s="2">
        <f>I12+L12+R12</f>
      </c>
      <c r="T12" s="2">
        <f>I12+(L12+R12)*1.06</f>
      </c>
      <c r="U12" s="2">
        <f>(R12+L12)*0.06</f>
      </c>
      <c r="V12" s="2">
        <f>T12-U12</f>
      </c>
      <c r="W12" s="2">
        <f>I12</f>
      </c>
      <c r="X12" s="2">
        <f>(R12+L12)*1.06</f>
      </c>
      <c r="Y12" s="2">
        <f>P12</f>
      </c>
      <c r="Z12" s="34">
        <v>20</v>
      </c>
      <c r="AA12" s="2">
        <f>(L12+R12)-Y12-Z12</f>
      </c>
      <c r="AB12" s="2">
        <f>AA12/2</f>
      </c>
      <c r="AC12" s="2">
        <f>AA12/2</f>
      </c>
    </row>
    <row r="13">
      <c r="A13" s="1">
        <v>11</v>
      </c>
      <c r="B13" s="35" t="str">
        <v>胡振平-二次申请</v>
      </c>
      <c r="C13" s="93" t="str">
        <v>TV1N1650372692202004480</v>
      </c>
      <c r="D13" s="5" t="str">
        <v>中国</v>
      </c>
      <c r="E13" s="5" t="str">
        <v>北京</v>
      </c>
      <c r="F13" s="5" t="str">
        <v>印尼-落地签</v>
      </c>
      <c r="G13" s="5" t="str">
        <v>商务</v>
      </c>
      <c r="H13" s="5" t="str">
        <v>已出签</v>
      </c>
      <c r="I13" s="34">
        <v>242.62</v>
      </c>
      <c r="J13" s="6"/>
      <c r="L13" s="34">
        <v>100</v>
      </c>
      <c r="M13" s="34">
        <v>0</v>
      </c>
      <c r="N13" s="5"/>
      <c r="P13" s="34">
        <v>0</v>
      </c>
      <c r="R13" s="2">
        <f>M13*1.06</f>
      </c>
      <c r="S13" s="2">
        <f>I13+L13+R13</f>
      </c>
      <c r="T13" s="2">
        <f>I13+(L13+R13)*1.06</f>
      </c>
      <c r="U13" s="2">
        <f>(R13+L13)*0.06</f>
      </c>
      <c r="V13" s="2">
        <f>T13-U13</f>
      </c>
      <c r="W13" s="2">
        <f>I13</f>
      </c>
      <c r="X13" s="2">
        <f>(R13+L13)*1.06</f>
      </c>
      <c r="Y13" s="2">
        <f>P13</f>
      </c>
      <c r="Z13" s="34">
        <v>20</v>
      </c>
      <c r="AA13" s="2">
        <f>(L13+R13)-Y13-Z13</f>
      </c>
      <c r="AB13" s="2">
        <f>AA13/2</f>
      </c>
      <c r="AC13" s="2">
        <f>AA13/2</f>
      </c>
    </row>
    <row r="14">
      <c r="A14" s="1">
        <v>12</v>
      </c>
      <c r="B14" s="35" t="str">
        <v>张擎宇</v>
      </c>
      <c r="C14" s="93" t="str">
        <v>TV1N1646002359554613248</v>
      </c>
      <c r="D14" s="5" t="str">
        <v>中国</v>
      </c>
      <c r="E14" s="5" t="str">
        <v>北京</v>
      </c>
      <c r="F14" s="5" t="str">
        <v>印尼-落地签</v>
      </c>
      <c r="G14" s="5" t="str">
        <v>商务</v>
      </c>
      <c r="H14" s="5" t="str">
        <v>已出签</v>
      </c>
      <c r="I14" s="34">
        <v>242.62</v>
      </c>
      <c r="J14" s="6"/>
      <c r="L14" s="34">
        <v>100</v>
      </c>
      <c r="M14" s="34">
        <v>0</v>
      </c>
      <c r="N14" s="5"/>
      <c r="P14" s="34">
        <v>0</v>
      </c>
      <c r="R14" s="2">
        <f>M14*1.06</f>
      </c>
      <c r="S14" s="2">
        <f>I14+L14+R14</f>
      </c>
      <c r="T14" s="2">
        <f>I14+(L14+R14)*1.06</f>
      </c>
      <c r="U14" s="2">
        <f>(R14+L14)*0.06</f>
      </c>
      <c r="V14" s="2">
        <f>T14-U14</f>
      </c>
      <c r="W14" s="2">
        <f>I14</f>
      </c>
      <c r="X14" s="2">
        <f>(R14+L14)*1.06</f>
      </c>
      <c r="Y14" s="2">
        <f>P14</f>
      </c>
      <c r="Z14" s="34">
        <v>20</v>
      </c>
      <c r="AA14" s="2">
        <f>(L14+R14)-Y14-Z14</f>
      </c>
      <c r="AB14" s="2">
        <f>AA14/2</f>
      </c>
      <c r="AC14" s="2">
        <f>AA14/2</f>
      </c>
    </row>
    <row r="15">
      <c r="A15" s="1">
        <v>13</v>
      </c>
      <c r="B15" s="35" t="str">
        <v>钱荔莹</v>
      </c>
      <c r="C15" s="93" t="str">
        <v>TV1N1650137364736225280</v>
      </c>
      <c r="D15" s="5" t="str">
        <v>中国</v>
      </c>
      <c r="E15" s="5" t="str">
        <v>北京</v>
      </c>
      <c r="F15" s="5" t="str">
        <v>印尼-落地签</v>
      </c>
      <c r="G15" s="5" t="str">
        <v>商务</v>
      </c>
      <c r="H15" s="5" t="str">
        <v>已出签</v>
      </c>
      <c r="I15" s="34">
        <v>242.62</v>
      </c>
      <c r="J15" s="6"/>
      <c r="L15" s="34">
        <v>100</v>
      </c>
      <c r="M15" s="34">
        <v>0</v>
      </c>
      <c r="N15" s="5"/>
      <c r="P15" s="34">
        <v>0</v>
      </c>
      <c r="R15" s="2">
        <f>M15*1.06</f>
      </c>
      <c r="S15" s="2">
        <f>I15+L15+R15</f>
      </c>
      <c r="T15" s="2">
        <f>I15+(L15+R15)*1.06</f>
      </c>
      <c r="U15" s="2">
        <f>(R15+L15)*0.06</f>
      </c>
      <c r="V15" s="2">
        <f>T15-U15</f>
      </c>
      <c r="W15" s="2">
        <f>I15</f>
      </c>
      <c r="X15" s="2">
        <f>(R15+L15)*1.06</f>
      </c>
      <c r="Y15" s="2">
        <f>P15</f>
      </c>
      <c r="Z15" s="34">
        <v>20</v>
      </c>
      <c r="AA15" s="2">
        <f>(L15+R15)-Y15-Z15</f>
      </c>
      <c r="AB15" s="2">
        <f>AA15/2</f>
      </c>
      <c r="AC15" s="2">
        <f>AA15/2</f>
      </c>
    </row>
    <row r="16">
      <c r="A16" s="1">
        <v>14</v>
      </c>
      <c r="B16" t="str">
        <v>王雨帆</v>
      </c>
      <c r="C16" s="93" t="str">
        <v>TV1N1651072637112561664</v>
      </c>
      <c r="D16" s="5" t="str">
        <v>中国</v>
      </c>
      <c r="E16" s="5" t="str">
        <v>北京</v>
      </c>
      <c r="F16" s="5" t="str">
        <v>印尼-落地签</v>
      </c>
      <c r="G16" s="5" t="str">
        <v>商务</v>
      </c>
      <c r="H16" s="5" t="str">
        <v>已出签</v>
      </c>
      <c r="I16" s="34">
        <v>242.62</v>
      </c>
      <c r="L16" s="34">
        <v>100</v>
      </c>
      <c r="M16" s="34">
        <v>0</v>
      </c>
      <c r="P16" s="34">
        <v>0</v>
      </c>
      <c r="R16" s="2">
        <f>M16*1.06</f>
      </c>
      <c r="S16" s="2">
        <f>I16+L16+R16</f>
      </c>
      <c r="T16" s="2">
        <f>I16+(L16+R16)*1.06</f>
      </c>
      <c r="U16" s="2">
        <f>(R16+L16)*0.06</f>
      </c>
      <c r="V16" s="2">
        <f>T16-U16</f>
      </c>
      <c r="W16" s="2">
        <f>I16</f>
      </c>
      <c r="X16" s="2">
        <f>(R16+L16)*1.06</f>
      </c>
      <c r="Y16" s="2">
        <f>P16</f>
      </c>
      <c r="Z16" s="34">
        <v>20</v>
      </c>
      <c r="AA16" s="2">
        <f>(L16+R16)-Y16-Z16</f>
      </c>
      <c r="AB16" s="2">
        <f>AA16/2</f>
      </c>
      <c r="AC16" s="2">
        <f>AA16/2</f>
      </c>
    </row>
    <row r="17">
      <c r="A17" s="1">
        <v>15</v>
      </c>
      <c r="B17" t="str">
        <v>徐相博</v>
      </c>
      <c r="C17" s="93" t="str">
        <v>TV1N1646047511220387840</v>
      </c>
      <c r="D17" s="5" t="str">
        <v>中国</v>
      </c>
      <c r="E17" s="5" t="str">
        <v>北京</v>
      </c>
      <c r="F17" s="5" t="str">
        <v>英国</v>
      </c>
      <c r="G17" s="5" t="str">
        <v>商务</v>
      </c>
      <c r="H17" s="5" t="str">
        <v>已出签</v>
      </c>
      <c r="I17" s="96">
        <v>896</v>
      </c>
      <c r="L17" s="34">
        <v>400</v>
      </c>
      <c r="M17" s="96">
        <v>667</v>
      </c>
      <c r="N17" s="5" t="str">
        <v>借护照+邮寄</v>
      </c>
      <c r="P17" s="96">
        <v>667</v>
      </c>
      <c r="R17" s="2">
        <f>M17*1.06</f>
      </c>
      <c r="S17" s="2">
        <f>I17+L17+R17</f>
      </c>
      <c r="T17" s="2">
        <f>I17+(L17+R17)*1.06</f>
      </c>
      <c r="U17" s="2">
        <f>(R17+L17)*0.06</f>
      </c>
      <c r="V17" s="2">
        <f>T17-U17</f>
      </c>
      <c r="W17" s="2">
        <f>I17</f>
      </c>
      <c r="X17" s="2">
        <f>(R17+L17)*1.06</f>
      </c>
      <c r="Y17" s="2">
        <f>P17</f>
      </c>
      <c r="Z17" s="34">
        <v>60</v>
      </c>
      <c r="AA17" s="2">
        <f>(L17+R17)-Y17-Z17</f>
      </c>
      <c r="AB17" s="2">
        <f>AA17/2</f>
      </c>
      <c r="AC17" s="2">
        <f>AA17/2</f>
      </c>
    </row>
    <row r="18">
      <c r="A18" s="1">
        <v>16</v>
      </c>
      <c r="B18" s="35" t="str">
        <v>张诗莹-二次申请</v>
      </c>
      <c r="C18" s="93" t="str">
        <v>TV1N1650799849407721472</v>
      </c>
      <c r="D18" s="5" t="str">
        <v>中国</v>
      </c>
      <c r="E18" s="5" t="str">
        <v>北京</v>
      </c>
      <c r="F18" s="5" t="str">
        <v>印尼-落地签</v>
      </c>
      <c r="G18" s="5" t="str">
        <v>商务</v>
      </c>
      <c r="H18" s="5" t="str">
        <v>已出签</v>
      </c>
      <c r="I18" s="34">
        <v>242.62</v>
      </c>
      <c r="L18" s="34">
        <v>100</v>
      </c>
      <c r="M18" s="34">
        <v>0</v>
      </c>
      <c r="P18" s="34">
        <v>0</v>
      </c>
      <c r="R18" s="2">
        <f>M18*1.06</f>
      </c>
      <c r="S18" s="2">
        <f>I18+L18+R18</f>
      </c>
      <c r="T18" s="2">
        <f>I18+(L18+R18)*1.06</f>
      </c>
      <c r="U18" s="2">
        <f>(R18+L18)*0.06</f>
      </c>
      <c r="V18" s="2">
        <f>T18-U18</f>
      </c>
      <c r="W18" s="2">
        <f>I18</f>
      </c>
      <c r="X18" s="2">
        <f>(R18+L18)*1.06</f>
      </c>
      <c r="Y18" s="2">
        <f>P18</f>
      </c>
      <c r="Z18" s="34">
        <v>20</v>
      </c>
      <c r="AA18" s="2">
        <f>(L18+R18)-Y18-Z18</f>
      </c>
      <c r="AB18" s="2">
        <f>AA18/2</f>
      </c>
      <c r="AC18" s="2">
        <f>AA18/2</f>
      </c>
    </row>
    <row r="19">
      <c r="A19" s="1">
        <v>17</v>
      </c>
      <c r="B19" s="35" t="str">
        <v>刘少伟</v>
      </c>
      <c r="C19" s="93" t="str">
        <v>TV1N1649577967723249664</v>
      </c>
      <c r="D19" s="5" t="str">
        <v>中国</v>
      </c>
      <c r="E19" s="5" t="str">
        <v>北京</v>
      </c>
      <c r="F19" s="5" t="str">
        <v>印尼-落地签</v>
      </c>
      <c r="G19" s="5" t="str">
        <v>商务</v>
      </c>
      <c r="H19" s="5" t="str">
        <v>已出签</v>
      </c>
      <c r="I19" s="34">
        <v>242.62</v>
      </c>
      <c r="L19" s="34">
        <v>100</v>
      </c>
      <c r="M19" s="34">
        <v>0</v>
      </c>
      <c r="P19" s="34">
        <v>0</v>
      </c>
      <c r="R19" s="2">
        <f>M19*1.06</f>
      </c>
      <c r="S19" s="2">
        <f>I19+L19+R19</f>
      </c>
      <c r="T19" s="2">
        <f>I19+(L19+R19)*1.06</f>
      </c>
      <c r="U19" s="2">
        <f>(R19+L19)*0.06</f>
      </c>
      <c r="V19" s="2">
        <f>T19-U19</f>
      </c>
      <c r="W19" s="2">
        <f>I19</f>
      </c>
      <c r="X19" s="2">
        <f>(R19+L19)*1.06</f>
      </c>
      <c r="Y19" s="2">
        <f>P19</f>
      </c>
      <c r="Z19" s="34">
        <v>20</v>
      </c>
      <c r="AA19" s="2">
        <f>(L19+R19)-Y19-Z19</f>
      </c>
      <c r="AB19" s="2">
        <f>AA19/2</f>
      </c>
      <c r="AC19" s="2">
        <f>AA19/2</f>
      </c>
    </row>
    <row r="20">
      <c r="A20" s="1">
        <v>18</v>
      </c>
      <c r="B20" t="str">
        <v>马佳慈</v>
      </c>
      <c r="C20" s="93" t="str">
        <v>TV1N1651417465360936960</v>
      </c>
      <c r="D20" s="5" t="str">
        <v>中国</v>
      </c>
      <c r="E20" s="5" t="str">
        <v>上海</v>
      </c>
      <c r="F20" s="5" t="str">
        <v>英国</v>
      </c>
      <c r="G20" s="5" t="str">
        <v>商务</v>
      </c>
      <c r="H20" s="5" t="str">
        <v>已出签</v>
      </c>
      <c r="I20" s="96">
        <v>896</v>
      </c>
      <c r="L20" s="34">
        <v>400</v>
      </c>
      <c r="M20" s="96">
        <v>2333</v>
      </c>
      <c r="N20" s="5" t="str">
        <v>上海5工加急+邮寄</v>
      </c>
      <c r="P20" s="96">
        <v>2333</v>
      </c>
      <c r="R20" s="2">
        <f>M20*1.06</f>
      </c>
      <c r="S20" s="2">
        <f>I20+L20+R20</f>
      </c>
      <c r="T20" s="2">
        <f>I20+(L20+R20)*1.06</f>
      </c>
      <c r="U20" s="2">
        <f>(R20+L20)*0.06</f>
      </c>
      <c r="V20" s="2">
        <f>T20-U20</f>
      </c>
      <c r="W20" s="2">
        <f>I20</f>
      </c>
      <c r="X20" s="2">
        <f>(R20+L20)*1.06</f>
      </c>
      <c r="Y20" s="2">
        <f>P20</f>
      </c>
      <c r="Z20" s="34">
        <v>60</v>
      </c>
      <c r="AA20" s="2">
        <f>(L20+R20)-Y20-Z20</f>
      </c>
      <c r="AB20" s="2">
        <f>AA20/2</f>
      </c>
      <c r="AC20" s="2">
        <f>AA20/2</f>
      </c>
    </row>
    <row r="21">
      <c r="A21" s="1">
        <v>19</v>
      </c>
      <c r="B21" t="str">
        <v>唐嘉雯</v>
      </c>
      <c r="C21" s="93" t="str">
        <v>TV1N1622822856458743808</v>
      </c>
      <c r="D21" s="5" t="str">
        <v>中国</v>
      </c>
      <c r="E21" s="5" t="str">
        <v>杭州</v>
      </c>
      <c r="F21" s="5" t="str">
        <v>英国</v>
      </c>
      <c r="G21" s="5" t="str">
        <v>商务</v>
      </c>
      <c r="H21" s="5" t="str">
        <v>已出签</v>
      </c>
      <c r="I21" s="96">
        <v>896</v>
      </c>
      <c r="L21" s="34">
        <v>400</v>
      </c>
      <c r="M21" s="96">
        <v>92</v>
      </c>
      <c r="N21" s="5" t="str">
        <v>杭州普通+邮寄</v>
      </c>
      <c r="P21" s="96">
        <v>92</v>
      </c>
      <c r="R21" s="2">
        <f>M21*1.06</f>
      </c>
      <c r="S21" s="2">
        <f>I21+L21+R21</f>
      </c>
      <c r="T21" s="2">
        <f>I21+(L21+R21)*1.06</f>
      </c>
      <c r="U21" s="2">
        <f>(R21+L21)*0.06</f>
      </c>
      <c r="V21" s="2">
        <f>T21-U21</f>
      </c>
      <c r="W21" s="2">
        <f>I21</f>
      </c>
      <c r="X21" s="2">
        <f>(R21+L21)*1.06</f>
      </c>
      <c r="Y21" s="2">
        <f>P21</f>
      </c>
      <c r="Z21" s="34">
        <v>60</v>
      </c>
      <c r="AA21" s="2">
        <f>(L21+R21)-Y21-Z21</f>
      </c>
      <c r="AB21" s="2">
        <f>AA21/2</f>
      </c>
      <c r="AC21" s="2">
        <f>AA21/2</f>
      </c>
    </row>
    <row r="22">
      <c r="A22" s="1">
        <v>20</v>
      </c>
      <c r="B22" t="str">
        <v>周琦</v>
      </c>
      <c r="C22" s="93" t="str">
        <v>TV1N1630433993174876160</v>
      </c>
      <c r="D22" s="5" t="str">
        <v>中国</v>
      </c>
      <c r="E22" s="5" t="str">
        <v>北京</v>
      </c>
      <c r="F22" s="5" t="str">
        <v>英国</v>
      </c>
      <c r="G22" s="5" t="str">
        <v>商务</v>
      </c>
      <c r="H22" s="5" t="str">
        <v>已出签</v>
      </c>
      <c r="I22" s="96">
        <v>896</v>
      </c>
      <c r="L22" s="34">
        <v>400</v>
      </c>
      <c r="M22" s="96">
        <v>92</v>
      </c>
      <c r="N22" s="5" t="str">
        <v>北京普通+邮寄</v>
      </c>
      <c r="P22" s="96">
        <v>92</v>
      </c>
      <c r="R22" s="2">
        <f>M22*1.06</f>
      </c>
      <c r="S22" s="2">
        <f>I22+L22+R22</f>
      </c>
      <c r="T22" s="2">
        <f>I22+(L22+R22)*1.06</f>
      </c>
      <c r="U22" s="2">
        <f>(R22+L22)*0.06</f>
      </c>
      <c r="V22" s="2">
        <f>T22-U22</f>
      </c>
      <c r="W22" s="2">
        <f>I22</f>
      </c>
      <c r="X22" s="2">
        <f>(R22+L22)*1.06</f>
      </c>
      <c r="Y22" s="2">
        <f>P22</f>
      </c>
      <c r="Z22" s="34">
        <v>60</v>
      </c>
      <c r="AA22" s="2">
        <f>(L22+R22)-Y22-Z22</f>
      </c>
      <c r="AB22" s="2">
        <f>AA22/2</f>
      </c>
      <c r="AC22" s="2">
        <f>AA22/2</f>
      </c>
    </row>
    <row r="23">
      <c r="A23" s="1">
        <v>21</v>
      </c>
      <c r="B23" t="str">
        <v>周辉冲</v>
      </c>
      <c r="C23" s="93" t="str">
        <v>TV1N1650699373966028800</v>
      </c>
      <c r="D23" s="5" t="str">
        <v>中国</v>
      </c>
      <c r="E23" s="5" t="str">
        <v>北京</v>
      </c>
      <c r="F23" s="5" t="str">
        <v>印尼-落地签</v>
      </c>
      <c r="G23" s="5" t="str">
        <v>商务</v>
      </c>
      <c r="H23" s="5" t="str">
        <v>已出签</v>
      </c>
      <c r="I23" s="34">
        <v>244.5</v>
      </c>
      <c r="L23" s="34">
        <v>100</v>
      </c>
      <c r="M23" s="34">
        <v>0</v>
      </c>
      <c r="P23" s="34">
        <v>0</v>
      </c>
      <c r="R23" s="2">
        <f>M23*1.06</f>
      </c>
      <c r="S23" s="2">
        <f>I23+L23+R23</f>
      </c>
      <c r="T23" s="2">
        <f>I23+(L23+R23)*1.06</f>
      </c>
      <c r="U23" s="2">
        <f>(R23+L23)*0.06</f>
      </c>
      <c r="V23" s="2">
        <f>T23-U23</f>
      </c>
      <c r="W23" s="2">
        <f>I23</f>
      </c>
      <c r="X23" s="2">
        <f>(R23+L23)*1.06</f>
      </c>
      <c r="Y23" s="2">
        <f>P23</f>
      </c>
      <c r="Z23" s="34">
        <v>20</v>
      </c>
      <c r="AA23" s="2">
        <f>(L23+R23)-Y23-Z23</f>
      </c>
      <c r="AB23" s="2">
        <f>AA23/2</f>
      </c>
      <c r="AC23" s="2">
        <f>AA23/2</f>
      </c>
    </row>
    <row r="24">
      <c r="A24" s="1">
        <v>22</v>
      </c>
      <c r="B24" s="35" t="str">
        <v>sanna</v>
      </c>
      <c r="C24" s="93" t="str">
        <v>TV1N1651609222707015680</v>
      </c>
      <c r="D24" s="5" t="str">
        <v>中国</v>
      </c>
      <c r="E24" s="5" t="str">
        <v>北京</v>
      </c>
      <c r="F24" s="5" t="str">
        <v>印尼-落地签</v>
      </c>
      <c r="G24" s="5" t="str">
        <v>商务</v>
      </c>
      <c r="H24" s="5" t="str">
        <v>已出签</v>
      </c>
      <c r="I24" s="34">
        <v>244.5</v>
      </c>
      <c r="L24" s="34">
        <v>100</v>
      </c>
      <c r="M24" s="34">
        <v>0</v>
      </c>
      <c r="P24" s="34">
        <v>0</v>
      </c>
      <c r="R24" s="2">
        <f>M24*1.06</f>
      </c>
      <c r="S24" s="2">
        <f>I24+L24+R24</f>
      </c>
      <c r="T24" s="2">
        <f>I24+(L24+R24)*1.06</f>
      </c>
      <c r="U24" s="2">
        <f>(R24+L24)*0.06</f>
      </c>
      <c r="V24" s="2">
        <f>T24-U24</f>
      </c>
      <c r="W24" s="2">
        <f>I24</f>
      </c>
      <c r="X24" s="2">
        <f>(R24+L24)*1.06</f>
      </c>
      <c r="Y24" s="2">
        <f>P24</f>
      </c>
      <c r="Z24" s="34">
        <v>20</v>
      </c>
      <c r="AA24" s="2">
        <f>(L24+R24)-Y24-Z24</f>
      </c>
      <c r="AB24" s="2">
        <f>AA24/2</f>
      </c>
      <c r="AC24" s="2">
        <f>AA24/2</f>
      </c>
    </row>
    <row r="25">
      <c r="A25" s="1">
        <v>23</v>
      </c>
      <c r="B25" s="35" t="str">
        <v>高鑫</v>
      </c>
      <c r="C25" s="93" t="str">
        <v>TV1N1651793953826488320</v>
      </c>
      <c r="D25" s="5" t="str">
        <v>中国</v>
      </c>
      <c r="E25" s="5" t="str">
        <v>北京</v>
      </c>
      <c r="F25" s="5" t="str">
        <v>印尼-落地签</v>
      </c>
      <c r="G25" s="5" t="str">
        <v>商务</v>
      </c>
      <c r="H25" s="5" t="str">
        <v>已出签</v>
      </c>
      <c r="I25" s="34">
        <v>244.5</v>
      </c>
      <c r="L25" s="34">
        <v>100</v>
      </c>
      <c r="M25" s="34">
        <v>0</v>
      </c>
      <c r="P25" s="34">
        <v>0</v>
      </c>
      <c r="R25" s="2">
        <f>M25*1.06</f>
      </c>
      <c r="S25" s="2">
        <f>I25+L25+R25</f>
      </c>
      <c r="T25" s="2">
        <f>I25+(L25+R25)*1.06</f>
      </c>
      <c r="U25" s="2">
        <f>(R25+L25)*0.06</f>
      </c>
      <c r="V25" s="2">
        <f>T25-U25</f>
      </c>
      <c r="W25" s="2">
        <f>I25</f>
      </c>
      <c r="X25" s="2">
        <f>(R25+L25)*1.06</f>
      </c>
      <c r="Y25" s="2">
        <f>P25</f>
      </c>
      <c r="Z25" s="34">
        <v>20</v>
      </c>
      <c r="AA25" s="2">
        <f>(L25+R25)-Y25-Z25</f>
      </c>
      <c r="AB25" s="2">
        <f>AA25/2</f>
      </c>
      <c r="AC25" s="2">
        <f>AA25/2</f>
      </c>
    </row>
    <row r="26">
      <c r="A26" s="1">
        <v>24</v>
      </c>
      <c r="B26" t="str">
        <v>陈筱</v>
      </c>
      <c r="C26" s="93" t="str" xml:space="preserve">
        <v> TV1N1623981179564748800</v>
      </c>
      <c r="D26" s="5" t="str">
        <v>中国</v>
      </c>
      <c r="E26" s="5" t="str">
        <v>杭州</v>
      </c>
      <c r="F26" s="5" t="str">
        <v>英国</v>
      </c>
      <c r="G26" s="5" t="str">
        <v>商务</v>
      </c>
      <c r="H26" s="5" t="str">
        <v>已出签</v>
      </c>
      <c r="I26" s="96">
        <v>896</v>
      </c>
      <c r="L26" s="34">
        <v>400</v>
      </c>
      <c r="M26" s="96">
        <v>2333</v>
      </c>
      <c r="N26" s="5" t="str">
        <v>杭州5工加急+邮寄</v>
      </c>
      <c r="P26" s="96">
        <v>2333</v>
      </c>
      <c r="R26" s="2">
        <f>M26*1.06</f>
      </c>
      <c r="S26" s="2">
        <f>I26+L26+R26</f>
      </c>
      <c r="T26" s="2">
        <f>I26+(L26+R26)*1.06</f>
      </c>
      <c r="U26" s="2">
        <f>(R26+L26)*0.06</f>
      </c>
      <c r="V26" s="2">
        <f>T26-U26</f>
      </c>
      <c r="W26" s="2">
        <f>I26</f>
      </c>
      <c r="X26" s="2">
        <f>(R26+L26)*1.06</f>
      </c>
      <c r="Y26" s="2">
        <f>P26</f>
      </c>
      <c r="Z26" s="34">
        <v>60</v>
      </c>
      <c r="AA26" s="2">
        <f>(L26+R26)-Y26-Z26</f>
      </c>
      <c r="AB26" s="2">
        <f>AA26/2</f>
      </c>
      <c r="AC26" s="2">
        <f>AA26/2</f>
      </c>
    </row>
    <row r="27">
      <c r="A27" s="1">
        <v>25</v>
      </c>
      <c r="B27" s="35" t="str">
        <v>李文玺</v>
      </c>
      <c r="C27" s="93" t="str">
        <v>TV1N1651849055098466304</v>
      </c>
      <c r="D27" s="5" t="str">
        <v>中国</v>
      </c>
      <c r="E27" s="5" t="str">
        <v>北京</v>
      </c>
      <c r="F27" s="5" t="str" xml:space="preserve">
        <v> 印尼-落地签</v>
      </c>
      <c r="G27" s="5" t="str">
        <v>商务</v>
      </c>
      <c r="H27" s="5" t="str">
        <v>已出签</v>
      </c>
      <c r="I27" s="34">
        <v>246.1</v>
      </c>
      <c r="L27" s="34">
        <v>100</v>
      </c>
      <c r="M27" s="34">
        <v>0</v>
      </c>
      <c r="P27" s="34">
        <v>0</v>
      </c>
      <c r="R27" s="2">
        <f>M27*1.06</f>
      </c>
      <c r="S27" s="2">
        <f>I27+L27+R27</f>
      </c>
      <c r="T27" s="2">
        <f>I27+(L27+R27)*1.06</f>
      </c>
      <c r="U27" s="2">
        <f>(R27+L27)*0.06</f>
      </c>
      <c r="V27" s="2">
        <f>T27-U27</f>
      </c>
      <c r="W27" s="2">
        <f>I27</f>
      </c>
      <c r="X27" s="2">
        <f>(R27+L27)*1.06</f>
      </c>
      <c r="Y27" s="2">
        <f>P27</f>
      </c>
      <c r="Z27" s="34">
        <v>20</v>
      </c>
      <c r="AA27" s="2">
        <f>(L27+R27)-Y27-Z27</f>
      </c>
      <c r="AB27" s="2">
        <f>AA27/2</f>
      </c>
      <c r="AC27" s="2">
        <f>AA27/2</f>
      </c>
    </row>
    <row r="28">
      <c r="A28" s="1">
        <v>26</v>
      </c>
      <c r="B28" s="35" t="str">
        <v>言语</v>
      </c>
      <c r="C28" s="93" t="str">
        <v>TV1N1650402169518845952</v>
      </c>
      <c r="D28" s="5" t="str">
        <v>中国</v>
      </c>
      <c r="E28" s="5" t="str">
        <v>上海</v>
      </c>
      <c r="F28" s="5" t="str">
        <v>英国</v>
      </c>
      <c r="G28" s="5" t="str">
        <v>商务</v>
      </c>
      <c r="H28" s="5" t="str">
        <v>已出签</v>
      </c>
      <c r="I28" s="96">
        <v>896</v>
      </c>
      <c r="L28" s="34">
        <v>400</v>
      </c>
      <c r="M28" s="96">
        <v>92</v>
      </c>
      <c r="N28" s="5" t="str">
        <v>上海普通+邮寄</v>
      </c>
      <c r="P28" s="96">
        <v>92</v>
      </c>
      <c r="R28" s="2">
        <f>M28*1.06</f>
      </c>
      <c r="S28" s="2">
        <f>I28+L28+R28</f>
      </c>
      <c r="T28" s="2">
        <f>I28+(L28+R28)*1.06</f>
      </c>
      <c r="U28" s="2">
        <f>(R28+L28)*0.06</f>
      </c>
      <c r="V28" s="2">
        <f>T28-U28</f>
      </c>
      <c r="W28" s="2">
        <f>I28</f>
      </c>
      <c r="X28" s="2">
        <f>(R28+L28)*1.06</f>
      </c>
      <c r="Y28" s="2">
        <f>P28</f>
      </c>
      <c r="Z28" s="34">
        <v>60</v>
      </c>
      <c r="AA28" s="2">
        <f>(L28+R28)-Y28-Z28</f>
      </c>
      <c r="AB28" s="2">
        <f>AA28/2</f>
      </c>
      <c r="AC28" s="2">
        <f>AA28/2</f>
      </c>
    </row>
    <row r="29">
      <c r="A29" s="1">
        <v>27</v>
      </c>
      <c r="B29" s="35" t="str">
        <v>李闯</v>
      </c>
      <c r="C29" s="93" t="str">
        <v>TV1N1651522377612697600</v>
      </c>
      <c r="D29" s="5" t="str">
        <v>中国</v>
      </c>
      <c r="E29" s="5" t="str">
        <v>北京</v>
      </c>
      <c r="F29" s="5" t="str" xml:space="preserve">
        <v> 印尼-落地签</v>
      </c>
      <c r="G29" s="5" t="str">
        <v>商务</v>
      </c>
      <c r="H29" s="5" t="str">
        <v>已出签</v>
      </c>
      <c r="I29" s="34">
        <v>244.5</v>
      </c>
      <c r="L29" s="34">
        <v>100</v>
      </c>
      <c r="M29" s="34">
        <v>0</v>
      </c>
      <c r="P29" s="34">
        <v>0</v>
      </c>
      <c r="R29" s="2">
        <f>M29*1.06</f>
      </c>
      <c r="S29" s="2">
        <f>I29+L29+R29</f>
      </c>
      <c r="T29" s="2">
        <f>I29+(L29+R29)*1.06</f>
      </c>
      <c r="U29" s="2">
        <f>(R29+L29)*0.06</f>
      </c>
      <c r="V29" s="2">
        <f>T29-U29</f>
      </c>
      <c r="W29" s="2">
        <f>I29</f>
      </c>
      <c r="X29" s="2">
        <f>(R29+L29)*1.06</f>
      </c>
      <c r="Y29" s="2">
        <f>P29</f>
      </c>
      <c r="Z29" s="34">
        <v>20</v>
      </c>
      <c r="AA29" s="2">
        <f>(L29+R29)-Y29-Z29</f>
      </c>
      <c r="AB29" s="2">
        <f>AA29/2</f>
      </c>
      <c r="AC29" s="2">
        <f>AA29/2</f>
      </c>
    </row>
    <row r="30">
      <c r="A30" s="1">
        <v>28</v>
      </c>
      <c r="B30" t="str">
        <v>周易莹</v>
      </c>
      <c r="C30" s="93" t="str">
        <v>TV1N1651869087782305792</v>
      </c>
      <c r="D30" s="5" t="str">
        <v>中国</v>
      </c>
      <c r="E30" s="5" t="str">
        <v>北京</v>
      </c>
      <c r="F30" s="5" t="str" xml:space="preserve">
        <v> 印尼-落地签</v>
      </c>
      <c r="G30" s="5" t="str">
        <v>商务</v>
      </c>
      <c r="H30" s="5" t="str">
        <v>已出签</v>
      </c>
      <c r="I30" s="34">
        <v>244.5</v>
      </c>
      <c r="L30" s="34">
        <v>100</v>
      </c>
      <c r="M30" s="34">
        <v>0</v>
      </c>
      <c r="P30" s="34">
        <v>0</v>
      </c>
      <c r="R30" s="2">
        <f>M30*1.06</f>
      </c>
      <c r="S30" s="2">
        <f>I30+L30+R30</f>
      </c>
      <c r="T30" s="2">
        <f>I30+(L30+R30)*1.06</f>
      </c>
      <c r="U30" s="2">
        <f>(R30+L30)*0.06</f>
      </c>
      <c r="V30" s="2">
        <f>T30-U30</f>
      </c>
      <c r="W30" s="2">
        <f>I30</f>
      </c>
      <c r="X30" s="2">
        <f>(R30+L30)*1.06</f>
      </c>
      <c r="Y30" s="2">
        <f>P30</f>
      </c>
      <c r="Z30" s="34">
        <v>20</v>
      </c>
      <c r="AA30" s="2">
        <f>(L30+R30)-Y30-Z30</f>
      </c>
      <c r="AB30" s="2">
        <f>AA30/2</f>
      </c>
      <c r="AC30" s="2">
        <f>AA30/2</f>
      </c>
    </row>
    <row r="31">
      <c r="A31" s="1">
        <v>29</v>
      </c>
      <c r="B31" t="str">
        <v>王振</v>
      </c>
      <c r="C31" s="93" t="str">
        <v>TV1N1650361547932086272</v>
      </c>
      <c r="D31" s="5" t="str">
        <v>中国</v>
      </c>
      <c r="E31" s="5" t="str">
        <v>北京</v>
      </c>
      <c r="F31" s="5" t="str">
        <v>英国</v>
      </c>
      <c r="G31" s="5" t="str">
        <v>商务</v>
      </c>
      <c r="H31" s="5" t="str">
        <v>已出签</v>
      </c>
      <c r="I31" s="96">
        <v>896</v>
      </c>
      <c r="L31" s="34">
        <v>400</v>
      </c>
      <c r="M31" s="96">
        <v>92</v>
      </c>
      <c r="N31" s="5" t="str">
        <v>北京普通+邮寄</v>
      </c>
      <c r="P31" s="96">
        <v>92</v>
      </c>
      <c r="R31" s="2">
        <f>M31*1.06</f>
      </c>
      <c r="S31" s="2">
        <f>I31+L31+R31</f>
      </c>
      <c r="T31" s="2">
        <f>I31+(L31+R31)*1.06</f>
      </c>
      <c r="U31" s="2">
        <f>(R31+L31)*0.06</f>
      </c>
      <c r="V31" s="2">
        <f>T31-U31</f>
      </c>
      <c r="W31" s="2">
        <f>I31</f>
      </c>
      <c r="X31" s="2">
        <f>(R31+L31)*1.06</f>
      </c>
      <c r="Y31" s="2">
        <f>P31</f>
      </c>
      <c r="Z31" s="34">
        <v>60</v>
      </c>
      <c r="AA31" s="2">
        <f>(L31+R31)-Y31-Z31</f>
      </c>
      <c r="AB31" s="2">
        <f>AA31/2</f>
      </c>
      <c r="AC31" s="2">
        <f>AA31/2</f>
      </c>
    </row>
    <row r="32">
      <c r="A32" s="1">
        <v>30</v>
      </c>
      <c r="B32" s="35" t="str">
        <v>张甜甜</v>
      </c>
      <c r="C32" s="93" t="str" xml:space="preserve">
        <v> TV1N1650838881269342208</v>
      </c>
      <c r="D32" s="5" t="str">
        <v>中国</v>
      </c>
      <c r="E32" s="5" t="str">
        <v>上海</v>
      </c>
      <c r="F32" s="5" t="str">
        <v>英国</v>
      </c>
      <c r="G32" s="5" t="str">
        <v>商务</v>
      </c>
      <c r="H32" s="5" t="str">
        <v>已出签</v>
      </c>
      <c r="I32" s="96">
        <v>896</v>
      </c>
      <c r="L32" s="34">
        <v>400</v>
      </c>
      <c r="M32" s="34">
        <v>2250</v>
      </c>
      <c r="N32" s="5" t="str">
        <v>上海5工加急+自取</v>
      </c>
      <c r="P32" s="34">
        <v>2250</v>
      </c>
      <c r="R32" s="2">
        <f>M32*1.06</f>
      </c>
      <c r="S32" s="2">
        <f>I32+L32+R32</f>
      </c>
      <c r="T32" s="2">
        <f>I32+(L32+R32)*1.06</f>
      </c>
      <c r="U32" s="2">
        <f>(R32+L32)*0.06</f>
      </c>
      <c r="V32" s="2">
        <f>T32-U32</f>
      </c>
      <c r="W32" s="2">
        <f>I32</f>
      </c>
      <c r="X32" s="2">
        <f>(R32+L32)*1.06</f>
      </c>
      <c r="Y32" s="2">
        <f>P32</f>
      </c>
      <c r="Z32" s="34">
        <v>60</v>
      </c>
      <c r="AA32" s="2">
        <f>(L32+R32)-Y32-Z32</f>
      </c>
      <c r="AB32" s="2">
        <f>AA32/2</f>
      </c>
      <c r="AC32" s="2">
        <f>AA32/2</f>
      </c>
    </row>
    <row r="33">
      <c r="A33" s="1">
        <v>31</v>
      </c>
      <c r="B33" t="str">
        <v>马黎娜</v>
      </c>
      <c r="C33" s="93" t="str">
        <v>TV1N1653362438738210816</v>
      </c>
      <c r="D33" s="5" t="str">
        <v>中国</v>
      </c>
      <c r="E33" s="5" t="str">
        <v>北京</v>
      </c>
      <c r="F33" s="5" t="str" xml:space="preserve">
        <v> 印尼-落地签</v>
      </c>
      <c r="G33" s="5" t="str">
        <v>商务</v>
      </c>
      <c r="H33" s="5" t="str">
        <v>已出签</v>
      </c>
      <c r="I33" s="34">
        <v>245.15</v>
      </c>
      <c r="L33" s="34">
        <v>100</v>
      </c>
      <c r="M33" s="34">
        <v>0</v>
      </c>
      <c r="N33" s="5"/>
      <c r="P33" s="34">
        <v>0</v>
      </c>
      <c r="R33" s="2">
        <f>M33*1.06</f>
      </c>
      <c r="S33" s="2">
        <f>I33+L33+R33</f>
      </c>
      <c r="T33" s="2">
        <f>I33+(L33+R33)*1.06</f>
      </c>
      <c r="U33" s="2">
        <f>(R33+L33)*0.06</f>
      </c>
      <c r="V33" s="2">
        <f>T33-U33</f>
      </c>
      <c r="W33" s="2">
        <f>I33</f>
      </c>
      <c r="X33" s="2">
        <f>(R33+L33)*1.06</f>
      </c>
      <c r="Y33" s="2">
        <f>P33</f>
      </c>
      <c r="Z33" s="34">
        <v>20</v>
      </c>
      <c r="AA33" s="2">
        <f>(L33+R33)-Y33-Z33</f>
      </c>
      <c r="AB33" s="2">
        <f>AA33/2</f>
      </c>
      <c r="AC33" s="2">
        <f>AA33/2</f>
      </c>
    </row>
    <row r="34">
      <c r="A34" s="1">
        <v>32</v>
      </c>
      <c r="B34" t="str">
        <v>薛良</v>
      </c>
      <c r="C34" s="93" t="str">
        <v>TV1N1651847741509627904</v>
      </c>
      <c r="D34" s="5" t="str">
        <v>中国</v>
      </c>
      <c r="E34" s="5" t="str">
        <v>北京</v>
      </c>
      <c r="F34" s="5" t="str" xml:space="preserve">
        <v> 印尼-落地签</v>
      </c>
      <c r="G34" s="5" t="str">
        <v>商务</v>
      </c>
      <c r="H34" s="5" t="str">
        <v>已出签</v>
      </c>
      <c r="I34" s="34">
        <v>245.15</v>
      </c>
      <c r="L34" s="34">
        <v>100</v>
      </c>
      <c r="M34" s="34">
        <v>0</v>
      </c>
      <c r="N34" s="5"/>
      <c r="P34" s="34">
        <v>0</v>
      </c>
      <c r="R34" s="2">
        <f>M34*1.06</f>
      </c>
      <c r="S34" s="2">
        <f>I34+L34+R34</f>
      </c>
      <c r="T34" s="2">
        <f>I34+(L34+R34)*1.06</f>
      </c>
      <c r="U34" s="2">
        <f>(R34+L34)*0.06</f>
      </c>
      <c r="V34" s="2">
        <f>T34-U34</f>
      </c>
      <c r="W34" s="2">
        <f>I34</f>
      </c>
      <c r="X34" s="2">
        <f>(R34+L34)*1.06</f>
      </c>
      <c r="Y34" s="2">
        <f>P34</f>
      </c>
      <c r="Z34" s="34">
        <v>20</v>
      </c>
      <c r="AA34" s="2">
        <f>(L34+R34)-Y34-Z34</f>
      </c>
      <c r="AB34" s="2">
        <f>AA34/2</f>
      </c>
      <c r="AC34" s="2">
        <f>AA34/2</f>
      </c>
    </row>
    <row r="35">
      <c r="A35" s="1">
        <v>33</v>
      </c>
      <c r="B35" t="str">
        <v>刘璇忆</v>
      </c>
      <c r="C35" s="93" t="str" xml:space="preserve">
        <v> TV1N1653947310603071488</v>
      </c>
      <c r="D35" s="5" t="str">
        <v>中国</v>
      </c>
      <c r="E35" s="5" t="str">
        <v>北京</v>
      </c>
      <c r="F35" s="5" t="str" xml:space="preserve">
        <v> 印尼-落地签</v>
      </c>
      <c r="G35" s="5" t="str">
        <v>商务</v>
      </c>
      <c r="H35" s="5" t="str">
        <v>已出签</v>
      </c>
      <c r="I35" s="34">
        <v>245.15</v>
      </c>
      <c r="L35" s="34">
        <v>100</v>
      </c>
      <c r="M35" s="34">
        <v>0</v>
      </c>
      <c r="N35" s="5"/>
      <c r="P35" s="34">
        <v>0</v>
      </c>
      <c r="R35" s="2">
        <f>M35*1.06</f>
      </c>
      <c r="S35" s="2">
        <f>I35+L35+R35</f>
      </c>
      <c r="T35" s="2">
        <f>I35+(L35+R35)*1.06</f>
      </c>
      <c r="U35" s="2">
        <f>(R35+L35)*0.06</f>
      </c>
      <c r="V35" s="2">
        <f>T35-U35</f>
      </c>
      <c r="W35" s="2">
        <f>I35</f>
      </c>
      <c r="X35" s="2">
        <f>(R35+L35)*1.06</f>
      </c>
      <c r="Y35" s="2">
        <f>P35</f>
      </c>
      <c r="Z35" s="34">
        <v>20</v>
      </c>
      <c r="AA35" s="2">
        <f>(L35+R35)-Y35-Z35</f>
      </c>
      <c r="AB35" s="2">
        <f>AA35/2</f>
      </c>
      <c r="AC35" s="2">
        <f>AA35/2</f>
      </c>
    </row>
    <row r="36">
      <c r="A36" s="1">
        <v>34</v>
      </c>
      <c r="B36" t="str" xml:space="preserve">
        <v> 李抒彦</v>
      </c>
      <c r="C36" s="93" t="str" xml:space="preserve">
        <v> TV1N1653267603754680320</v>
      </c>
      <c r="D36" s="5" t="str">
        <v>中国</v>
      </c>
      <c r="E36" s="5" t="str">
        <v>北京</v>
      </c>
      <c r="F36" s="5" t="str" xml:space="preserve">
        <v> 印尼-落地签</v>
      </c>
      <c r="G36" s="5" t="str">
        <v>商务</v>
      </c>
      <c r="H36" s="5" t="str">
        <v>已出签</v>
      </c>
      <c r="I36" s="34">
        <v>245.15</v>
      </c>
      <c r="L36" s="34">
        <v>100</v>
      </c>
      <c r="M36" s="34">
        <v>0</v>
      </c>
      <c r="N36" s="5"/>
      <c r="P36" s="34">
        <v>0</v>
      </c>
      <c r="R36" s="2">
        <f>M36*1.06</f>
      </c>
      <c r="S36" s="2">
        <f>I36+L36+R36</f>
      </c>
      <c r="T36" s="2">
        <f>I36+(L36+R36)*1.06</f>
      </c>
      <c r="U36" s="2">
        <f>(R36+L36)*0.06</f>
      </c>
      <c r="V36" s="2">
        <f>T36-U36</f>
      </c>
      <c r="W36" s="2">
        <f>I36</f>
      </c>
      <c r="X36" s="2">
        <f>(R36+L36)*1.06</f>
      </c>
      <c r="Y36" s="2">
        <f>P36</f>
      </c>
      <c r="Z36" s="34">
        <v>20</v>
      </c>
      <c r="AA36" s="2">
        <f>(L36+R36)-Y36-Z36</f>
      </c>
      <c r="AB36" s="2">
        <f>AA36/2</f>
      </c>
      <c r="AC36" s="2">
        <f>AA36/2</f>
      </c>
    </row>
    <row r="37">
      <c r="A37" s="1">
        <v>35</v>
      </c>
      <c r="B37" t="str">
        <v>丁薏霖</v>
      </c>
      <c r="C37" s="93" t="str" xml:space="preserve">
        <v> TV1N1648903126695288832</v>
      </c>
      <c r="D37" s="5" t="str">
        <v>中国</v>
      </c>
      <c r="E37" s="5" t="str">
        <v>北京</v>
      </c>
      <c r="F37" s="5" t="str" xml:space="preserve">
        <v> 印尼-落地签</v>
      </c>
      <c r="G37" s="5" t="str">
        <v>商务</v>
      </c>
      <c r="H37" s="5" t="str">
        <v>已出签</v>
      </c>
      <c r="I37" s="34">
        <v>246.26</v>
      </c>
      <c r="L37" s="34">
        <v>100</v>
      </c>
      <c r="M37" s="34">
        <v>0</v>
      </c>
      <c r="N37" s="5"/>
      <c r="P37" s="34">
        <v>0</v>
      </c>
      <c r="R37" s="2">
        <f>M37*1.06</f>
      </c>
      <c r="S37" s="2">
        <f>I37+L37+R37</f>
      </c>
      <c r="T37" s="2">
        <f>I37+(L37+R37)*1.06</f>
      </c>
      <c r="U37" s="2">
        <f>(R37+L37)*0.06</f>
      </c>
      <c r="V37" s="2">
        <f>T37-U37</f>
      </c>
      <c r="W37" s="2">
        <f>I37</f>
      </c>
      <c r="X37" s="2">
        <f>(R37+L37)*1.06</f>
      </c>
      <c r="Y37" s="2">
        <f>P37</f>
      </c>
      <c r="Z37" s="34">
        <v>20</v>
      </c>
      <c r="AA37" s="2">
        <f>(L37+R37)-Y37-Z37</f>
      </c>
      <c r="AB37" s="2">
        <f>AA37/2</f>
      </c>
      <c r="AC37" s="2">
        <f>AA37/2</f>
      </c>
    </row>
    <row r="38">
      <c r="A38" s="1">
        <v>36</v>
      </c>
      <c r="B38" t="str" xml:space="preserve">
        <v> Namit Arora</v>
      </c>
      <c r="C38" s="93" t="str">
        <v>TV1N1653925966444445696</v>
      </c>
      <c r="D38" s="5" t="str">
        <v>中国</v>
      </c>
      <c r="E38" s="5" t="str">
        <v>北京</v>
      </c>
      <c r="F38" s="5" t="str" xml:space="preserve">
        <v> 印尼-落地签</v>
      </c>
      <c r="G38" s="5" t="str">
        <v>商务</v>
      </c>
      <c r="H38" s="5" t="str">
        <v>已出签</v>
      </c>
      <c r="I38" s="34">
        <v>245.15</v>
      </c>
      <c r="K38" s="35"/>
      <c r="L38" s="34">
        <v>100</v>
      </c>
      <c r="M38" s="34">
        <v>0</v>
      </c>
      <c r="N38" s="5"/>
      <c r="P38" s="34">
        <v>0</v>
      </c>
      <c r="R38" s="2">
        <f>M38*1.06</f>
      </c>
      <c r="S38" s="2">
        <f>I38+L38+R38</f>
      </c>
      <c r="T38" s="2">
        <f>I38+(L38+R38)*1.06</f>
      </c>
      <c r="U38" s="2">
        <f>(R38+L38)*0.06</f>
      </c>
      <c r="V38" s="2">
        <f>T38-U38</f>
      </c>
      <c r="W38" s="2">
        <f>I38</f>
      </c>
      <c r="X38" s="2">
        <f>(R38+L38)*1.06</f>
      </c>
      <c r="Y38" s="2">
        <f>P38</f>
      </c>
      <c r="Z38" s="34">
        <v>20</v>
      </c>
      <c r="AA38" s="2">
        <f>(L38+R38)-Y38-Z38</f>
      </c>
      <c r="AB38" s="2">
        <f>AA38/2</f>
      </c>
      <c r="AC38" s="2">
        <f>AA38/2</f>
      </c>
    </row>
    <row customHeight="true" ht="19" r="39">
      <c r="A39" s="1">
        <v>37</v>
      </c>
      <c r="B39" t="str">
        <v>吴一南</v>
      </c>
      <c r="C39" s="93" t="str">
        <v>TV1N1653975012693372928</v>
      </c>
      <c r="D39" s="5" t="str">
        <v>中国</v>
      </c>
      <c r="E39" s="5" t="str">
        <v>北京</v>
      </c>
      <c r="F39" s="5" t="str">
        <v>英国</v>
      </c>
      <c r="G39" s="5" t="str">
        <v>商务</v>
      </c>
      <c r="H39" s="5" t="str">
        <v>已出签</v>
      </c>
      <c r="I39" s="34">
        <v>900</v>
      </c>
      <c r="K39" s="35"/>
      <c r="L39" s="34">
        <v>400</v>
      </c>
      <c r="M39" s="34">
        <v>2699</v>
      </c>
      <c r="N39" s="5" t="str">
        <v>北京5工加急+贵宾号+邮寄</v>
      </c>
      <c r="P39" s="34">
        <v>2699</v>
      </c>
      <c r="R39" s="2">
        <f>M39*1.06</f>
      </c>
      <c r="S39" s="2">
        <f>I39+L39+R39</f>
      </c>
      <c r="T39" s="2">
        <f>I39+(L39+R39)*1.06</f>
      </c>
      <c r="U39" s="2">
        <f>(R39+L39)*0.06</f>
      </c>
      <c r="V39" s="2">
        <f>T39-U39</f>
      </c>
      <c r="W39" s="2">
        <f>I39</f>
      </c>
      <c r="X39" s="2">
        <f>(R39+L39)*1.06</f>
      </c>
      <c r="Y39" s="2">
        <f>P39</f>
      </c>
      <c r="Z39" s="34">
        <v>60</v>
      </c>
      <c r="AA39" s="2">
        <f>(L39+R39)-Y39-Z39</f>
      </c>
      <c r="AB39" s="2">
        <f>AA39/2</f>
      </c>
      <c r="AC39" s="2">
        <f>AA39/2</f>
      </c>
    </row>
    <row customHeight="true" ht="19" r="40">
      <c r="A40" s="1">
        <v>38</v>
      </c>
      <c r="B40" t="str">
        <v>辇思宇</v>
      </c>
      <c r="C40" s="93" t="str">
        <v>TV1N1653721850598330368</v>
      </c>
      <c r="D40" s="5" t="str">
        <v>中国</v>
      </c>
      <c r="E40" s="5" t="str">
        <v>北京</v>
      </c>
      <c r="F40" s="5" t="str" xml:space="preserve">
        <v> 印尼-落地签</v>
      </c>
      <c r="G40" s="5" t="str">
        <v>商务</v>
      </c>
      <c r="H40" s="5" t="str">
        <v>已出签</v>
      </c>
      <c r="I40" s="34">
        <v>245.15</v>
      </c>
      <c r="K40" s="35"/>
      <c r="L40" s="34">
        <v>100</v>
      </c>
      <c r="M40" s="34">
        <v>0</v>
      </c>
      <c r="N40" s="5"/>
      <c r="P40" s="34">
        <v>0</v>
      </c>
      <c r="R40" s="2">
        <f>M40*1.06</f>
      </c>
      <c r="S40" s="2">
        <f>I40+L40+R40</f>
      </c>
      <c r="T40" s="2">
        <f>I40+(L40+R40)*1.06</f>
      </c>
      <c r="U40" s="2">
        <f>(R40+L40)*0.06</f>
      </c>
      <c r="V40" s="2">
        <f>T40-U40</f>
      </c>
      <c r="W40" s="2">
        <f>I40</f>
      </c>
      <c r="X40" s="2">
        <f>(R40+L40)*1.06</f>
      </c>
      <c r="Y40" s="2">
        <f>P40</f>
      </c>
      <c r="Z40" s="34">
        <v>20</v>
      </c>
      <c r="AA40" s="2">
        <f>(L40+R40)-Y40-Z40</f>
      </c>
      <c r="AB40" s="2">
        <f>AA40/2</f>
      </c>
      <c r="AC40" s="2">
        <f>AA40/2</f>
      </c>
    </row>
    <row customHeight="true" ht="19" r="41">
      <c r="A41" s="1">
        <v>39</v>
      </c>
      <c r="B41" t="str">
        <v>于韬</v>
      </c>
      <c r="C41" s="93" t="str">
        <v>TV1N1653721850598330368</v>
      </c>
      <c r="D41" s="5" t="str">
        <v>中国</v>
      </c>
      <c r="E41" s="5" t="str">
        <v>北京</v>
      </c>
      <c r="F41" s="5" t="str" xml:space="preserve">
        <v> 印尼-落地签</v>
      </c>
      <c r="G41" s="5" t="str">
        <v>商务</v>
      </c>
      <c r="H41" s="5" t="str">
        <v>已出签</v>
      </c>
      <c r="I41" s="34">
        <v>245.15</v>
      </c>
      <c r="K41" s="35"/>
      <c r="L41" s="34">
        <v>100</v>
      </c>
      <c r="M41" s="34">
        <v>0</v>
      </c>
      <c r="N41" s="5"/>
      <c r="P41" s="34">
        <v>0</v>
      </c>
      <c r="R41" s="2">
        <f>M41*1.06</f>
      </c>
      <c r="S41" s="2">
        <f>I41+L41+R41</f>
      </c>
      <c r="T41" s="2">
        <f>I41+(L41+R41)*1.06</f>
      </c>
      <c r="U41" s="2">
        <f>(R41+L41)*0.06</f>
      </c>
      <c r="V41" s="2">
        <f>T41-U41</f>
      </c>
      <c r="W41" s="2">
        <f>I41</f>
      </c>
      <c r="X41" s="2">
        <f>(R41+L41)*1.06</f>
      </c>
      <c r="Y41" s="2">
        <f>P41</f>
      </c>
      <c r="Z41" s="34">
        <v>20</v>
      </c>
      <c r="AA41" s="2">
        <f>(L41+R41)-Y41-Z41</f>
      </c>
      <c r="AB41" s="2">
        <f>AA41/2</f>
      </c>
      <c r="AC41" s="2">
        <f>AA41/2</f>
      </c>
    </row>
    <row customHeight="true" ht="19" r="42">
      <c r="A42" s="1">
        <v>40</v>
      </c>
      <c r="B42" s="81" t="str">
        <v>燕思旻</v>
      </c>
      <c r="C42" s="93" t="str">
        <v>TV1N1653353239006367744</v>
      </c>
      <c r="D42" s="5" t="str">
        <v>中国</v>
      </c>
      <c r="E42" s="5" t="str">
        <v>北京</v>
      </c>
      <c r="F42" s="5" t="str" xml:space="preserve">
        <v> 印尼-落地签</v>
      </c>
      <c r="G42" s="5" t="str">
        <v>商务</v>
      </c>
      <c r="H42" s="5" t="str">
        <v>已出签</v>
      </c>
      <c r="I42" s="34">
        <v>245.15</v>
      </c>
      <c r="K42" s="35"/>
      <c r="L42" s="34">
        <v>100</v>
      </c>
      <c r="M42" s="34">
        <v>0</v>
      </c>
      <c r="N42" s="5"/>
      <c r="P42" s="34">
        <v>0</v>
      </c>
      <c r="R42" s="2">
        <f>M42*1.06</f>
      </c>
      <c r="S42" s="2">
        <f>I42+L42+R42</f>
      </c>
      <c r="T42" s="2">
        <f>I42+(L42+R42)*1.06</f>
      </c>
      <c r="U42" s="2">
        <f>(R42+L42)*0.06</f>
      </c>
      <c r="V42" s="2">
        <f>T42-U42</f>
      </c>
      <c r="W42" s="2">
        <f>I42</f>
      </c>
      <c r="X42" s="2">
        <f>(R42+L42)*1.06</f>
      </c>
      <c r="Y42" s="2">
        <f>P42</f>
      </c>
      <c r="Z42" s="34">
        <v>20</v>
      </c>
      <c r="AA42" s="2">
        <f>(L42+R42)-Y42-Z42</f>
      </c>
      <c r="AB42" s="2">
        <f>AA42/2</f>
      </c>
      <c r="AC42" s="2">
        <f>AA42/2</f>
      </c>
    </row>
    <row customHeight="true" ht="19" r="43">
      <c r="A43" s="1">
        <v>41</v>
      </c>
      <c r="B43" t="str">
        <v>谢珊珊</v>
      </c>
      <c r="C43" s="93" t="str">
        <v>TV1N1653972926660538368</v>
      </c>
      <c r="D43" s="5" t="str">
        <v>中国</v>
      </c>
      <c r="E43" s="5" t="str">
        <v>北京</v>
      </c>
      <c r="F43" s="5" t="str" xml:space="preserve">
        <v> 印尼-落地签</v>
      </c>
      <c r="G43" s="5" t="str">
        <v>商务</v>
      </c>
      <c r="H43" s="5" t="str">
        <v>已出签</v>
      </c>
      <c r="I43" s="34">
        <v>245.71</v>
      </c>
      <c r="K43" s="35"/>
      <c r="L43" s="34">
        <v>100</v>
      </c>
      <c r="M43" s="34">
        <v>0</v>
      </c>
      <c r="N43" s="5"/>
      <c r="P43" s="34">
        <v>0</v>
      </c>
      <c r="R43" s="2">
        <f>M43*1.06</f>
      </c>
      <c r="S43" s="2">
        <f>I43+L43+R43</f>
      </c>
      <c r="T43" s="2">
        <f>I43+(L43+R43)*1.06</f>
      </c>
      <c r="U43" s="2">
        <f>(R43+L43)*0.06</f>
      </c>
      <c r="V43" s="2">
        <f>T43-U43</f>
      </c>
      <c r="W43" s="2">
        <f>I43</f>
      </c>
      <c r="X43" s="2">
        <f>(R43+L43)*1.06</f>
      </c>
      <c r="Y43" s="2">
        <f>P43</f>
      </c>
      <c r="Z43" s="34">
        <v>20</v>
      </c>
      <c r="AA43" s="2">
        <f>(L43+R43)-Y43-Z43</f>
      </c>
      <c r="AB43" s="2">
        <f>AA43/2</f>
      </c>
      <c r="AC43" s="2">
        <f>AA43/2</f>
      </c>
    </row>
    <row customHeight="true" ht="19" r="44">
      <c r="A44" s="1">
        <v>42</v>
      </c>
      <c r="B44" t="str">
        <v>陈朝夕</v>
      </c>
      <c r="C44" s="93" t="str">
        <v>TV1N1650048020751073280</v>
      </c>
      <c r="D44" s="5" t="str">
        <v>中国</v>
      </c>
      <c r="E44" s="5" t="str">
        <v>北京</v>
      </c>
      <c r="F44" s="5" t="str" xml:space="preserve">
        <v> 印尼-落地签</v>
      </c>
      <c r="G44" s="5" t="str">
        <v>商务</v>
      </c>
      <c r="H44" s="5" t="str">
        <v>已出签</v>
      </c>
      <c r="I44" s="34">
        <v>246.26</v>
      </c>
      <c r="K44" s="35"/>
      <c r="L44" s="34">
        <v>100</v>
      </c>
      <c r="M44" s="34">
        <v>0</v>
      </c>
      <c r="N44" s="5"/>
      <c r="P44" s="34">
        <v>0</v>
      </c>
      <c r="R44" s="2">
        <f>M44*1.06</f>
      </c>
      <c r="S44" s="2">
        <f>I44+L44+R44</f>
      </c>
      <c r="T44" s="2">
        <f>I44+(L44+R44)*1.06</f>
      </c>
      <c r="U44" s="2">
        <f>(R44+L44)*0.06</f>
      </c>
      <c r="V44" s="2">
        <f>T44-U44</f>
      </c>
      <c r="W44" s="2">
        <f>I44</f>
      </c>
      <c r="X44" s="2">
        <f>(R44+L44)*1.06</f>
      </c>
      <c r="Y44" s="2">
        <f>P44</f>
      </c>
      <c r="Z44" s="34">
        <v>20</v>
      </c>
      <c r="AA44" s="2">
        <f>(L44+R44)-Y44-Z44</f>
      </c>
      <c r="AB44" s="2">
        <f>AA44/2</f>
      </c>
      <c r="AC44" s="2">
        <f>AA44/2</f>
      </c>
    </row>
    <row customHeight="true" ht="19" r="45">
      <c r="A45" s="1">
        <v>43</v>
      </c>
      <c r="B45" t="str">
        <v>蒋雨欣</v>
      </c>
      <c r="C45" s="93" t="str">
        <v>TV1N1651867850009681920</v>
      </c>
      <c r="D45" s="5" t="str">
        <v>中国</v>
      </c>
      <c r="E45" s="5" t="str">
        <v>北京</v>
      </c>
      <c r="F45" s="5" t="str" xml:space="preserve">
        <v> 印尼-落地签</v>
      </c>
      <c r="G45" s="5" t="str">
        <v>商务</v>
      </c>
      <c r="H45" s="5" t="str">
        <v>已出签</v>
      </c>
      <c r="I45" s="34">
        <v>246.57</v>
      </c>
      <c r="K45" s="35"/>
      <c r="L45" s="34">
        <v>100</v>
      </c>
      <c r="M45" s="34">
        <v>0</v>
      </c>
      <c r="N45" s="5"/>
      <c r="P45" s="34">
        <v>0</v>
      </c>
      <c r="R45" s="2">
        <f>M45*1.06</f>
      </c>
      <c r="S45" s="2">
        <f>I45+L45+R45</f>
      </c>
      <c r="T45" s="2">
        <f>I45+(L45+R45)*1.06</f>
      </c>
      <c r="U45" s="2">
        <f>(R45+L45)*0.06</f>
      </c>
      <c r="V45" s="2">
        <f>T45-U45</f>
      </c>
      <c r="W45" s="2">
        <f>I45</f>
      </c>
      <c r="X45" s="2">
        <f>(R45+L45)*1.06</f>
      </c>
      <c r="Y45" s="2">
        <f>P45</f>
      </c>
      <c r="Z45" s="34">
        <v>20</v>
      </c>
      <c r="AA45" s="2">
        <f>(L45+R45)-Y45-Z45</f>
      </c>
      <c r="AB45" s="2">
        <f>AA45/2</f>
      </c>
      <c r="AC45" s="2">
        <f>AA45/2</f>
      </c>
    </row>
    <row customHeight="true" ht="19" r="46">
      <c r="A46" s="1">
        <v>44</v>
      </c>
      <c r="B46" t="str">
        <v>杨瑛楠</v>
      </c>
      <c r="C46" s="93" t="str">
        <v>TV1N1651868357235249152</v>
      </c>
      <c r="D46" s="5" t="str">
        <v>中国</v>
      </c>
      <c r="E46" s="5" t="str">
        <v>北京</v>
      </c>
      <c r="F46" s="5" t="str" xml:space="preserve">
        <v> 印尼-落地签</v>
      </c>
      <c r="G46" s="5" t="str">
        <v>商务</v>
      </c>
      <c r="H46" s="5" t="str">
        <v>已出签</v>
      </c>
      <c r="I46" s="34">
        <v>246.62</v>
      </c>
      <c r="K46" s="35"/>
      <c r="L46" s="34">
        <v>100</v>
      </c>
      <c r="M46" s="34">
        <v>0</v>
      </c>
      <c r="N46" s="5"/>
      <c r="P46" s="34">
        <v>0</v>
      </c>
      <c r="R46" s="2">
        <f>M46*1.06</f>
      </c>
      <c r="S46" s="2">
        <f>I46+L46+R46</f>
      </c>
      <c r="T46" s="2">
        <f>I46+(L46+R46)*1.06</f>
      </c>
      <c r="U46" s="2">
        <f>(R46+L46)*0.06</f>
      </c>
      <c r="V46" s="2">
        <f>T46-U46</f>
      </c>
      <c r="W46" s="2">
        <f>I46</f>
      </c>
      <c r="X46" s="2">
        <f>(R46+L46)*1.06</f>
      </c>
      <c r="Y46" s="2">
        <f>P46</f>
      </c>
      <c r="Z46" s="34">
        <v>20</v>
      </c>
      <c r="AA46" s="2">
        <f>(L46+R46)-Y46-Z46</f>
      </c>
      <c r="AB46" s="2">
        <f>AA46/2</f>
      </c>
      <c r="AC46" s="2">
        <f>AA46/2</f>
      </c>
    </row>
    <row customHeight="true" ht="19" r="47">
      <c r="A47" s="1">
        <v>45</v>
      </c>
      <c r="B47" t="str">
        <v>朱华</v>
      </c>
      <c r="C47" s="93" t="str">
        <v>TV1N1653972320969420800</v>
      </c>
      <c r="D47" s="5" t="str">
        <v>中国</v>
      </c>
      <c r="E47" s="5" t="str">
        <v>北京</v>
      </c>
      <c r="F47" s="5" t="str" xml:space="preserve">
        <v> 印尼-落地签</v>
      </c>
      <c r="G47" s="5" t="str">
        <v>商务</v>
      </c>
      <c r="H47" s="5" t="str">
        <v>已出签</v>
      </c>
      <c r="I47" s="34">
        <v>246.62</v>
      </c>
      <c r="K47" s="35"/>
      <c r="L47" s="34">
        <v>100</v>
      </c>
      <c r="M47" s="34">
        <v>0</v>
      </c>
      <c r="N47" s="5"/>
      <c r="P47" s="34">
        <v>0</v>
      </c>
      <c r="R47" s="2">
        <f>M47*1.06</f>
      </c>
      <c r="S47" s="2">
        <f>I47+L47+R47</f>
      </c>
      <c r="T47" s="2">
        <f>I47+(L47+R47)*1.06</f>
      </c>
      <c r="U47" s="2">
        <f>(R47+L47)*0.06</f>
      </c>
      <c r="V47" s="2">
        <f>T47-U47</f>
      </c>
      <c r="W47" s="2">
        <f>I47</f>
      </c>
      <c r="X47" s="2">
        <f>(R47+L47)*1.06</f>
      </c>
      <c r="Y47" s="2">
        <f>P47</f>
      </c>
      <c r="Z47" s="34">
        <v>20</v>
      </c>
      <c r="AA47" s="2">
        <f>(L47+R47)-Y47-Z47</f>
      </c>
      <c r="AB47" s="2">
        <f>AA47/2</f>
      </c>
      <c r="AC47" s="2">
        <f>AA47/2</f>
      </c>
    </row>
    <row customHeight="true" ht="19" r="48">
      <c r="A48" s="1">
        <v>46</v>
      </c>
      <c r="B48" t="str">
        <v>黄祎幸</v>
      </c>
      <c r="C48" s="93" t="str">
        <v>TV1N1654023005123538944</v>
      </c>
      <c r="D48" s="5" t="str">
        <v>中国</v>
      </c>
      <c r="E48" s="5" t="str">
        <v>北京</v>
      </c>
      <c r="F48" s="5" t="str">
        <v>柬埔寨-落地签</v>
      </c>
      <c r="G48" s="5" t="str">
        <v>商务</v>
      </c>
      <c r="H48" s="5" t="str">
        <v>已出签</v>
      </c>
      <c r="I48" s="34">
        <v>249.2</v>
      </c>
      <c r="K48" s="35"/>
      <c r="L48" s="34">
        <v>100</v>
      </c>
      <c r="M48" s="34">
        <v>0</v>
      </c>
      <c r="N48" s="5"/>
      <c r="P48" s="34">
        <v>0</v>
      </c>
      <c r="R48" s="2">
        <f>M48*1.06</f>
      </c>
      <c r="S48" s="2">
        <f>I48+L48+R48</f>
      </c>
      <c r="T48" s="2">
        <f>I48+(L48+R48)*1.06</f>
      </c>
      <c r="U48" s="2">
        <f>(R48+L48)*0.06</f>
      </c>
      <c r="V48" s="2">
        <f>T48-U48</f>
      </c>
      <c r="W48" s="2">
        <f>I48</f>
      </c>
      <c r="X48" s="2">
        <f>(R48+L48)*1.06</f>
      </c>
      <c r="Y48" s="2">
        <f>P48</f>
      </c>
      <c r="Z48" s="34">
        <v>20</v>
      </c>
      <c r="AA48" s="2">
        <f>(L48+R48)-Y48-Z48</f>
      </c>
      <c r="AB48" s="2">
        <f>AA48/2</f>
      </c>
      <c r="AC48" s="2">
        <f>AA48/2</f>
      </c>
    </row>
    <row customHeight="true" ht="19" r="49">
      <c r="A49" s="1">
        <v>47</v>
      </c>
      <c r="B49" t="str">
        <v>海峰</v>
      </c>
      <c r="C49" s="93" t="str">
        <v>TV1N1653922563060310016</v>
      </c>
      <c r="D49" s="5" t="str">
        <v>中国</v>
      </c>
      <c r="E49" s="5" t="str">
        <v>北京</v>
      </c>
      <c r="F49" s="5" t="str" xml:space="preserve">
        <v> 印尼-落地签</v>
      </c>
      <c r="G49" s="5" t="str">
        <v>商务</v>
      </c>
      <c r="H49" s="5" t="str">
        <v>已出签</v>
      </c>
      <c r="I49" s="34">
        <v>246.67</v>
      </c>
      <c r="K49" s="35"/>
      <c r="L49" s="34">
        <v>100</v>
      </c>
      <c r="M49" s="34">
        <v>0</v>
      </c>
      <c r="N49" s="5"/>
      <c r="P49" s="34">
        <v>0</v>
      </c>
      <c r="R49" s="2">
        <f>M49*1.06</f>
      </c>
      <c r="S49" s="2">
        <f>I49+L49+R49</f>
      </c>
      <c r="T49" s="2">
        <f>I49+(L49+R49)*1.06</f>
      </c>
      <c r="U49" s="2">
        <f>(R49+L49)*0.06</f>
      </c>
      <c r="V49" s="2">
        <f>T49-U49</f>
      </c>
      <c r="W49" s="2">
        <f>I49</f>
      </c>
      <c r="X49" s="2">
        <f>(R49+L49)*1.06</f>
      </c>
      <c r="Y49" s="2">
        <f>P49</f>
      </c>
      <c r="Z49" s="34">
        <v>20</v>
      </c>
      <c r="AA49" s="2">
        <f>(L49+R49)-Y49-Z49</f>
      </c>
      <c r="AB49" s="2">
        <f>AA49/2</f>
      </c>
      <c r="AC49" s="2">
        <f>AA49/2</f>
      </c>
    </row>
    <row customHeight="true" ht="19" r="50">
      <c r="A50" s="1">
        <v>48</v>
      </c>
      <c r="B50" t="str">
        <v>谈斯奇</v>
      </c>
      <c r="C50" s="93" t="str">
        <v>TV1N1644494045674881024</v>
      </c>
      <c r="D50" s="5" t="str">
        <v>中国</v>
      </c>
      <c r="E50" s="5" t="str">
        <v>上海</v>
      </c>
      <c r="F50" s="5" t="str">
        <v>英国</v>
      </c>
      <c r="G50" s="5" t="str">
        <v>商务</v>
      </c>
      <c r="H50" s="5" t="str">
        <v>已出签</v>
      </c>
      <c r="I50" s="34">
        <v>900</v>
      </c>
      <c r="K50" s="35"/>
      <c r="L50" s="34">
        <v>400</v>
      </c>
      <c r="M50" s="34">
        <v>8685</v>
      </c>
      <c r="N50" s="5" t="str">
        <v>上海24H加急+邮寄</v>
      </c>
      <c r="P50" s="34">
        <v>8685</v>
      </c>
      <c r="Q50" s="75" t="str">
        <v>差2363未退回</v>
      </c>
      <c r="R50" s="2">
        <f>M50*1.06</f>
      </c>
      <c r="S50" s="2">
        <f>I50+L50+R50</f>
      </c>
      <c r="T50" s="2">
        <f>I50+(L50+R50)*1.06</f>
      </c>
      <c r="U50" s="2">
        <f>(R50+L50)*0.06</f>
      </c>
      <c r="V50" s="2">
        <f>T50-U50</f>
      </c>
      <c r="W50" s="2">
        <f>I50</f>
      </c>
      <c r="X50" s="2">
        <f>(R50+L50)*1.06</f>
      </c>
      <c r="Y50" s="2">
        <f>P50</f>
      </c>
      <c r="Z50" s="34">
        <v>60</v>
      </c>
      <c r="AA50" s="2">
        <f>(L50+R50)-Y50-Z50</f>
      </c>
      <c r="AB50" s="2">
        <f>AA50/2</f>
      </c>
      <c r="AC50" s="2">
        <f>AA50/2</f>
      </c>
    </row>
    <row customHeight="true" ht="19" r="51">
      <c r="A51" s="1">
        <v>49</v>
      </c>
      <c r="B51" t="str">
        <v>吕明</v>
      </c>
      <c r="C51" s="93" t="str">
        <v>TV1N1650327766202384384</v>
      </c>
      <c r="D51" s="5" t="str">
        <v>中国</v>
      </c>
      <c r="E51" s="5" t="str">
        <v>北京</v>
      </c>
      <c r="F51" s="5" t="str">
        <v>英国</v>
      </c>
      <c r="G51" s="5" t="str">
        <v>商务</v>
      </c>
      <c r="H51" s="5" t="str">
        <v>已出签</v>
      </c>
      <c r="I51" s="34">
        <v>900</v>
      </c>
      <c r="K51" s="35"/>
      <c r="L51" s="34">
        <v>400</v>
      </c>
      <c r="M51" s="34">
        <v>2250</v>
      </c>
      <c r="N51" s="5" t="str">
        <v>北京5工加急+自取</v>
      </c>
      <c r="P51" s="34">
        <v>2250</v>
      </c>
      <c r="R51" s="2">
        <f>M51*1.06</f>
      </c>
      <c r="S51" s="2">
        <f>I51+L51+R51</f>
      </c>
      <c r="T51" s="2">
        <f>I51+(L51+R51)*1.06</f>
      </c>
      <c r="U51" s="2">
        <f>(R51+L51)*0.06</f>
      </c>
      <c r="V51" s="2">
        <f>T51-U51</f>
      </c>
      <c r="W51" s="2">
        <f>I51</f>
      </c>
      <c r="X51" s="2">
        <f>(R51+L51)*1.06</f>
      </c>
      <c r="Y51" s="2">
        <f>P51</f>
      </c>
      <c r="Z51" s="34">
        <v>60</v>
      </c>
      <c r="AA51" s="2">
        <f>(L51+R51)-Y51-Z51</f>
      </c>
      <c r="AB51" s="2">
        <f>AA51/2</f>
      </c>
      <c r="AC51" s="2">
        <f>AA51/2</f>
      </c>
    </row>
    <row customHeight="true" ht="19" r="52">
      <c r="A52" s="1">
        <v>50</v>
      </c>
      <c r="B52" t="str">
        <v>冯香霞</v>
      </c>
      <c r="C52" s="93" t="str">
        <v>TV1N1651094059922923520</v>
      </c>
      <c r="D52" s="5" t="str">
        <v>中国</v>
      </c>
      <c r="E52" s="5" t="str">
        <v>北京</v>
      </c>
      <c r="F52" s="5" t="str">
        <v>英国</v>
      </c>
      <c r="G52" s="5" t="str">
        <v>商务</v>
      </c>
      <c r="H52" s="5" t="str">
        <v>已出签</v>
      </c>
      <c r="I52" s="34">
        <v>900</v>
      </c>
      <c r="K52" s="35"/>
      <c r="L52" s="34">
        <v>400</v>
      </c>
      <c r="M52" s="34">
        <v>2342</v>
      </c>
      <c r="N52" s="5" t="str">
        <v>北京5工加急+邮寄</v>
      </c>
      <c r="P52" s="34">
        <v>2342</v>
      </c>
      <c r="R52" s="2">
        <f>M52*1.06</f>
      </c>
      <c r="S52" s="2">
        <f>I52+L52+R52</f>
      </c>
      <c r="T52" s="2">
        <f>I52+(L52+R52)*1.06</f>
      </c>
      <c r="U52" s="2">
        <f>(R52+L52)*0.06</f>
      </c>
      <c r="V52" s="2">
        <f>T52-U52</f>
      </c>
      <c r="W52" s="2">
        <f>I52</f>
      </c>
      <c r="X52" s="2">
        <f>(R52+L52)*1.06</f>
      </c>
      <c r="Y52" s="2">
        <f>P52</f>
      </c>
      <c r="Z52" s="34">
        <v>60</v>
      </c>
      <c r="AA52" s="2">
        <f>(L52+R52)-Y52-Z52</f>
      </c>
      <c r="AB52" s="2">
        <f>AA52/2</f>
      </c>
      <c r="AC52" s="2">
        <f>AA52/2</f>
      </c>
    </row>
    <row customHeight="true" ht="19" r="53">
      <c r="A53" s="1">
        <v>51</v>
      </c>
      <c r="B53" t="str">
        <v>胡伟</v>
      </c>
      <c r="C53" s="93" t="str">
        <v>TV1N1651846876551897088</v>
      </c>
      <c r="D53" s="5" t="str">
        <v>中国</v>
      </c>
      <c r="E53" s="5" t="str">
        <v>北京</v>
      </c>
      <c r="F53" s="5" t="str" xml:space="preserve">
        <v> 印尼-落地签</v>
      </c>
      <c r="G53" s="5" t="str">
        <v>商务</v>
      </c>
      <c r="H53" s="5" t="str">
        <v>已出签</v>
      </c>
      <c r="I53" s="34">
        <v>246.61</v>
      </c>
      <c r="K53" s="35"/>
      <c r="L53" s="34">
        <v>100</v>
      </c>
      <c r="M53" s="34">
        <v>0</v>
      </c>
      <c r="N53" s="5"/>
      <c r="P53" s="34">
        <v>0</v>
      </c>
      <c r="R53" s="2">
        <f>M53*1.06</f>
      </c>
      <c r="S53" s="2">
        <f>I53+L53+R53</f>
      </c>
      <c r="T53" s="2">
        <f>I53+(L53+R53)*1.06</f>
      </c>
      <c r="U53" s="2">
        <f>(R53+L53)*0.06</f>
      </c>
      <c r="V53" s="2">
        <f>T53-U53</f>
      </c>
      <c r="W53" s="2">
        <f>I53</f>
      </c>
      <c r="X53" s="2">
        <f>(R53+L53)*1.06</f>
      </c>
      <c r="Y53" s="2">
        <f>P53</f>
      </c>
      <c r="Z53" s="34">
        <v>20</v>
      </c>
      <c r="AA53" s="2">
        <f>(L53+R53)-Y53-Z53</f>
      </c>
      <c r="AB53" s="2">
        <f>AA53/2</f>
      </c>
      <c r="AC53" s="2">
        <f>AA53/2</f>
      </c>
    </row>
    <row customHeight="true" ht="19" r="54">
      <c r="A54" s="1">
        <v>52</v>
      </c>
      <c r="B54" t="str">
        <v>朱晨迪</v>
      </c>
      <c r="C54" s="93" t="str" xml:space="preserve">
        <v> TV1N1651802194551709696</v>
      </c>
      <c r="D54" s="5" t="str">
        <v>中国</v>
      </c>
      <c r="E54" s="5" t="str">
        <v>北京</v>
      </c>
      <c r="F54" s="5" t="str" xml:space="preserve">
        <v> 印尼-落地签</v>
      </c>
      <c r="G54" s="5" t="str">
        <v>商务</v>
      </c>
      <c r="H54" s="5" t="str">
        <v>已出签</v>
      </c>
      <c r="I54" s="34">
        <v>246.51</v>
      </c>
      <c r="K54" s="35"/>
      <c r="L54" s="34">
        <v>100</v>
      </c>
      <c r="M54" s="34">
        <v>0</v>
      </c>
      <c r="N54" s="5"/>
      <c r="P54" s="34">
        <v>0</v>
      </c>
      <c r="R54" s="2">
        <f>M54*1.06</f>
      </c>
      <c r="S54" s="2">
        <f>I54+L54+R54</f>
      </c>
      <c r="T54" s="2">
        <f>I54+(L54+R54)*1.06</f>
      </c>
      <c r="U54" s="2">
        <f>(R54+L54)*0.06</f>
      </c>
      <c r="V54" s="2">
        <f>T54-U54</f>
      </c>
      <c r="W54" s="2">
        <f>I54</f>
      </c>
      <c r="X54" s="2">
        <f>(R54+L54)*1.06</f>
      </c>
      <c r="Y54" s="2">
        <f>P54</f>
      </c>
      <c r="Z54" s="34">
        <v>20</v>
      </c>
      <c r="AA54" s="2">
        <f>(L54+R54)-Y54-Z54</f>
      </c>
      <c r="AB54" s="2">
        <f>AA54/2</f>
      </c>
      <c r="AC54" s="2">
        <f>AA54/2</f>
      </c>
    </row>
    <row customHeight="true" ht="19" r="55">
      <c r="A55" s="1">
        <v>53</v>
      </c>
      <c r="B55" t="str">
        <v>彭伊莲</v>
      </c>
      <c r="C55" s="93" t="str">
        <v>TV1N1654321608631197696</v>
      </c>
      <c r="D55" s="5" t="str">
        <v>中国</v>
      </c>
      <c r="E55" s="5" t="str">
        <v>北京</v>
      </c>
      <c r="F55" s="5" t="str" xml:space="preserve">
        <v> 印尼-落地签</v>
      </c>
      <c r="G55" s="5" t="str">
        <v>商务</v>
      </c>
      <c r="H55" s="5" t="str">
        <v>已出签</v>
      </c>
      <c r="I55" s="34">
        <v>246.49</v>
      </c>
      <c r="K55" s="35"/>
      <c r="L55" s="34">
        <v>100</v>
      </c>
      <c r="M55" s="34">
        <v>0</v>
      </c>
      <c r="N55" s="5"/>
      <c r="P55" s="34">
        <v>0</v>
      </c>
      <c r="R55" s="2">
        <f>M55*1.06</f>
      </c>
      <c r="S55" s="2">
        <f>I55+L55+R55</f>
      </c>
      <c r="T55" s="2">
        <f>I55+(L55+R55)*1.06</f>
      </c>
      <c r="U55" s="2">
        <f>(R55+L55)*0.06</f>
      </c>
      <c r="V55" s="2">
        <f>T55-U55</f>
      </c>
      <c r="W55" s="2">
        <f>I55</f>
      </c>
      <c r="X55" s="2">
        <f>(R55+L55)*1.06</f>
      </c>
      <c r="Y55" s="2">
        <f>P55</f>
      </c>
      <c r="Z55" s="34">
        <v>20</v>
      </c>
      <c r="AA55" s="2">
        <f>(L55+R55)-Y55-Z55</f>
      </c>
      <c r="AB55" s="2">
        <f>AA55/2</f>
      </c>
      <c r="AC55" s="2">
        <f>AA55/2</f>
      </c>
    </row>
    <row customHeight="true" ht="19" r="56">
      <c r="A56" s="1">
        <v>54</v>
      </c>
      <c r="B56" t="str">
        <v>白紫杰</v>
      </c>
      <c r="C56" s="93" t="str" xml:space="preserve">
        <v> TV1N1653962602762825728</v>
      </c>
      <c r="D56" s="5" t="str">
        <v>中国</v>
      </c>
      <c r="E56" s="5" t="str">
        <v>北京</v>
      </c>
      <c r="F56" s="5" t="str" xml:space="preserve">
        <v> 印尼-落地签</v>
      </c>
      <c r="G56" s="5" t="str">
        <v>商务</v>
      </c>
      <c r="H56" s="5" t="str">
        <v>已出签</v>
      </c>
      <c r="I56" s="34">
        <v>246.56</v>
      </c>
      <c r="K56" s="35"/>
      <c r="L56" s="34">
        <v>100</v>
      </c>
      <c r="M56" s="34">
        <v>0</v>
      </c>
      <c r="N56" s="5"/>
      <c r="P56" s="34">
        <v>0</v>
      </c>
      <c r="R56" s="2">
        <f>M56*1.06</f>
      </c>
      <c r="S56" s="2">
        <f>I56+L56+R56</f>
      </c>
      <c r="T56" s="2">
        <f>I56+(L56+R56)*1.06</f>
      </c>
      <c r="U56" s="2">
        <f>(R56+L56)*0.06</f>
      </c>
      <c r="V56" s="2">
        <f>T56-U56</f>
      </c>
      <c r="W56" s="2">
        <f>I56</f>
      </c>
      <c r="X56" s="2">
        <f>(R56+L56)*1.06</f>
      </c>
      <c r="Y56" s="2">
        <f>P56</f>
      </c>
      <c r="Z56" s="34">
        <v>20</v>
      </c>
      <c r="AA56" s="2">
        <f>(L56+R56)-Y56-Z56</f>
      </c>
      <c r="AB56" s="2">
        <f>AA56/2</f>
      </c>
      <c r="AC56" s="2">
        <f>AA56/2</f>
      </c>
    </row>
    <row customHeight="true" ht="19" r="57">
      <c r="A57" s="1">
        <v>55</v>
      </c>
      <c r="B57" t="str">
        <v>黄映杰</v>
      </c>
      <c r="C57" s="93" t="str">
        <v>TV1N1651426291363512320</v>
      </c>
      <c r="D57" s="5" t="str">
        <v>中国</v>
      </c>
      <c r="E57" s="5" t="str">
        <v>北京</v>
      </c>
      <c r="F57" s="5" t="str" xml:space="preserve">
        <v> 印尼-落地签</v>
      </c>
      <c r="G57" s="5" t="str">
        <v>商务</v>
      </c>
      <c r="H57" s="5" t="str">
        <v>已出签</v>
      </c>
      <c r="I57" s="34">
        <v>245.32</v>
      </c>
      <c r="K57" s="35"/>
      <c r="L57" s="34">
        <v>100</v>
      </c>
      <c r="M57" s="34">
        <v>0</v>
      </c>
      <c r="N57" s="5"/>
      <c r="P57" s="34">
        <v>0</v>
      </c>
      <c r="R57" s="2">
        <f>M57*1.06</f>
      </c>
      <c r="S57" s="2">
        <f>I57+L57+R57</f>
      </c>
      <c r="T57" s="2">
        <f>I57+(L57+R57)*1.06</f>
      </c>
      <c r="U57" s="2">
        <f>(R57+L57)*0.06</f>
      </c>
      <c r="V57" s="2">
        <f>T57-U57</f>
      </c>
      <c r="W57" s="2">
        <f>I57</f>
      </c>
      <c r="X57" s="2">
        <f>(R57+L57)*1.06</f>
      </c>
      <c r="Y57" s="2">
        <f>P57</f>
      </c>
      <c r="Z57" s="34">
        <v>20</v>
      </c>
      <c r="AA57" s="2">
        <f>(L57+R57)-Y57-Z57</f>
      </c>
      <c r="AB57" s="2">
        <f>AA57/2</f>
      </c>
      <c r="AC57" s="2">
        <f>AA57/2</f>
      </c>
    </row>
    <row customHeight="true" ht="19" r="58">
      <c r="A58" s="1">
        <v>56</v>
      </c>
      <c r="B58" t="str">
        <v>曹虹杰</v>
      </c>
      <c r="C58" s="93" t="str">
        <v>TV1N1651164491783004160</v>
      </c>
      <c r="D58" s="5" t="str">
        <v>中国</v>
      </c>
      <c r="E58" s="5" t="str">
        <v>上海</v>
      </c>
      <c r="F58" s="5" t="str">
        <v>英国</v>
      </c>
      <c r="G58" s="5" t="str">
        <v>商务</v>
      </c>
      <c r="H58" s="5" t="str">
        <v>已出签</v>
      </c>
      <c r="I58" s="34">
        <v>900</v>
      </c>
      <c r="K58" s="35"/>
      <c r="L58" s="34">
        <v>400</v>
      </c>
      <c r="M58" s="34">
        <v>2342</v>
      </c>
      <c r="N58" s="5" t="str">
        <v>上海5工加急+邮寄</v>
      </c>
      <c r="P58" s="34">
        <v>2342</v>
      </c>
      <c r="R58" s="2">
        <f>M58*1.06</f>
      </c>
      <c r="S58" s="2">
        <f>I58+L58+R58</f>
      </c>
      <c r="T58" s="2">
        <f>I58+(L58+R58)*1.06</f>
      </c>
      <c r="U58" s="2">
        <f>(R58+L58)*0.06</f>
      </c>
      <c r="V58" s="2">
        <f>T58-U58</f>
      </c>
      <c r="W58" s="2">
        <f>I58</f>
      </c>
      <c r="X58" s="2">
        <f>(R58+L58)*1.06</f>
      </c>
      <c r="Y58" s="2">
        <f>P58</f>
      </c>
      <c r="Z58" s="34">
        <v>60</v>
      </c>
      <c r="AA58" s="2">
        <f>(L58+R58)-Y58-Z58</f>
      </c>
      <c r="AB58" s="2">
        <f>AA58/2</f>
      </c>
      <c r="AC58" s="2">
        <f>AA58/2</f>
      </c>
    </row>
    <row customHeight="true" ht="19" r="59">
      <c r="A59" s="1">
        <v>57</v>
      </c>
      <c r="B59" t="str">
        <v>李沐紫</v>
      </c>
      <c r="C59" s="93" t="str">
        <v>TV1N1654406884489601024</v>
      </c>
      <c r="D59" s="5" t="str">
        <v>中国</v>
      </c>
      <c r="E59" s="5" t="str">
        <v>杭州</v>
      </c>
      <c r="F59" s="5" t="str">
        <v>英国</v>
      </c>
      <c r="G59" s="5" t="str">
        <v>商务</v>
      </c>
      <c r="H59" s="5" t="str">
        <v>已出签</v>
      </c>
      <c r="I59" s="34">
        <v>900</v>
      </c>
      <c r="K59" s="35"/>
      <c r="L59" s="34">
        <v>400</v>
      </c>
      <c r="M59" s="34">
        <v>2342</v>
      </c>
      <c r="N59" s="5" t="str">
        <v>杭州5工加急+邮寄</v>
      </c>
      <c r="P59" s="34">
        <v>2342</v>
      </c>
      <c r="R59" s="2">
        <f>M59*1.06</f>
      </c>
      <c r="S59" s="2">
        <f>I59+L59+R59</f>
      </c>
      <c r="T59" s="2">
        <f>I59+(L59+R59)*1.06</f>
      </c>
      <c r="U59" s="2">
        <f>(R59+L59)*0.06</f>
      </c>
      <c r="V59" s="2">
        <f>T59-U59</f>
      </c>
      <c r="W59" s="2">
        <f>I59</f>
      </c>
      <c r="X59" s="2">
        <f>(R59+L59)*1.06</f>
      </c>
      <c r="Y59" s="2">
        <f>P59</f>
      </c>
      <c r="Z59" s="34">
        <v>60</v>
      </c>
      <c r="AA59" s="2">
        <f>(L59+R59)-Y59-Z59</f>
      </c>
      <c r="AB59" s="2">
        <f>AA59/2</f>
      </c>
      <c r="AC59" s="2">
        <f>AA59/2</f>
      </c>
    </row>
    <row customHeight="true" ht="19" r="60">
      <c r="A60" s="1">
        <v>58</v>
      </c>
      <c r="B60" t="str">
        <v>Margaret Goh</v>
      </c>
      <c r="C60" s="93" t="str">
        <v>TV1N1654454607813111808</v>
      </c>
      <c r="D60" s="5" t="str">
        <v>中国</v>
      </c>
      <c r="E60" s="5" t="str">
        <v>北京</v>
      </c>
      <c r="F60" s="5" t="str" xml:space="preserve">
        <v> 印尼-落地签</v>
      </c>
      <c r="G60" s="5" t="str">
        <v>商务</v>
      </c>
      <c r="H60" s="5" t="str">
        <v>已出签</v>
      </c>
      <c r="I60" s="34">
        <v>245.73</v>
      </c>
      <c r="K60" s="35"/>
      <c r="L60" s="34">
        <v>100</v>
      </c>
      <c r="M60" s="34">
        <v>0</v>
      </c>
      <c r="N60" s="5"/>
      <c r="P60" s="34">
        <v>0</v>
      </c>
      <c r="R60" s="2">
        <f>M60*1.06</f>
      </c>
      <c r="S60" s="2">
        <f>I60+L60+R60</f>
      </c>
      <c r="T60" s="2">
        <f>I60+(L60+R60)*1.06</f>
      </c>
      <c r="U60" s="2">
        <f>(R60+L60)*0.06</f>
      </c>
      <c r="V60" s="2">
        <f>T60-U60</f>
      </c>
      <c r="W60" s="2">
        <f>I60</f>
      </c>
      <c r="X60" s="2">
        <f>(R60+L60)*1.06</f>
      </c>
      <c r="Y60" s="2">
        <f>P60</f>
      </c>
      <c r="Z60" s="34">
        <v>20</v>
      </c>
      <c r="AA60" s="2">
        <f>(L60+R60)-Y60-Z60</f>
      </c>
      <c r="AB60" s="2">
        <f>AA60/2</f>
      </c>
      <c r="AC60" s="2">
        <f>AA60/2</f>
      </c>
    </row>
    <row customHeight="true" ht="19" r="61">
      <c r="A61" s="1">
        <v>59</v>
      </c>
      <c r="B61" s="35" t="str">
        <v>Rahul Raj</v>
      </c>
      <c r="C61" s="93" t="str">
        <v>TV1N1653990605026910208</v>
      </c>
      <c r="D61" s="5" t="str">
        <v>中国</v>
      </c>
      <c r="E61" s="5" t="str">
        <v>北京</v>
      </c>
      <c r="F61" s="5" t="str" xml:space="preserve">
        <v> 印尼-落地签</v>
      </c>
      <c r="G61" s="5" t="str">
        <v>商务</v>
      </c>
      <c r="H61" s="5" t="str">
        <v>已出签</v>
      </c>
      <c r="I61" s="34">
        <v>247.11</v>
      </c>
      <c r="K61" s="35"/>
      <c r="L61" s="34">
        <v>100</v>
      </c>
      <c r="M61" s="34">
        <v>0</v>
      </c>
      <c r="N61" s="5"/>
      <c r="P61" s="34">
        <v>0</v>
      </c>
      <c r="R61" s="2">
        <f>M61*1.06</f>
      </c>
      <c r="S61" s="2">
        <f>I61+L61+R61</f>
      </c>
      <c r="T61" s="2">
        <f>I61+(L61+R61)*1.06</f>
      </c>
      <c r="U61" s="2">
        <f>(R61+L61)*0.06</f>
      </c>
      <c r="V61" s="2">
        <f>T61-U61</f>
      </c>
      <c r="W61" s="2">
        <f>I61</f>
      </c>
      <c r="X61" s="2">
        <f>(R61+L61)*1.06</f>
      </c>
      <c r="Y61" s="2">
        <f>P61</f>
      </c>
      <c r="Z61" s="34">
        <v>20</v>
      </c>
      <c r="AA61" s="2">
        <f>(L61+R61)-Y61-Z61</f>
      </c>
      <c r="AB61" s="2">
        <f>AA61/2</f>
      </c>
      <c r="AC61" s="2">
        <f>AA61/2</f>
      </c>
    </row>
    <row customHeight="true" ht="19" r="62">
      <c r="A62" s="1">
        <v>60</v>
      </c>
      <c r="B62" s="35" t="str">
        <v>金晖</v>
      </c>
      <c r="C62" s="93" t="str">
        <v>TV1N1653947205712039936</v>
      </c>
      <c r="D62" s="5" t="str">
        <v>中国</v>
      </c>
      <c r="E62" s="5" t="str">
        <v>北京</v>
      </c>
      <c r="F62" s="5" t="str">
        <v>英国</v>
      </c>
      <c r="G62" s="5" t="str">
        <v>商务</v>
      </c>
      <c r="H62" s="5" t="str">
        <v>已出签</v>
      </c>
      <c r="I62" s="34">
        <v>900</v>
      </c>
      <c r="K62" s="35"/>
      <c r="L62" s="34">
        <v>400</v>
      </c>
      <c r="M62" s="34">
        <v>1024</v>
      </c>
      <c r="N62" s="5" t="str">
        <v>上海借护照+贵宾号+邮寄</v>
      </c>
      <c r="P62" s="34">
        <v>1024</v>
      </c>
      <c r="R62" s="2">
        <f>M62*1.06</f>
      </c>
      <c r="S62" s="2">
        <f>I62+L62+R62</f>
      </c>
      <c r="T62" s="2">
        <f>I62+(L62+R62)*1.06</f>
      </c>
      <c r="U62" s="2">
        <f>(R62+L62)*0.06</f>
      </c>
      <c r="V62" s="2">
        <f>T62-U62</f>
      </c>
      <c r="W62" s="2">
        <f>I62</f>
      </c>
      <c r="X62" s="2">
        <f>(R62+L62)*1.06</f>
      </c>
      <c r="Y62" s="2">
        <f>P62</f>
      </c>
      <c r="Z62" s="34">
        <v>60</v>
      </c>
      <c r="AA62" s="2">
        <f>(L62+R62)-Y62-Z62</f>
      </c>
      <c r="AB62" s="2">
        <f>AA62/2</f>
      </c>
      <c r="AC62" s="2">
        <f>AA62/2</f>
      </c>
    </row>
    <row customHeight="true" ht="19" r="63">
      <c r="A63" s="1">
        <v>61</v>
      </c>
      <c r="B63" t="str">
        <v>赵纯</v>
      </c>
      <c r="C63" s="93" t="str">
        <v>TV1N1654110606920654848</v>
      </c>
      <c r="D63" s="5" t="str">
        <v>中国</v>
      </c>
      <c r="E63" s="5" t="str">
        <v>北京</v>
      </c>
      <c r="F63" s="5" t="str" xml:space="preserve">
        <v> 印尼-落地签</v>
      </c>
      <c r="G63" s="5" t="str">
        <v>商务</v>
      </c>
      <c r="H63" s="5" t="str">
        <v>已出签</v>
      </c>
      <c r="I63" s="34">
        <v>250.56</v>
      </c>
      <c r="K63" s="35"/>
      <c r="L63" s="34">
        <v>100</v>
      </c>
      <c r="M63" s="34">
        <v>0</v>
      </c>
      <c r="N63" s="5"/>
      <c r="P63" s="34">
        <v>0</v>
      </c>
      <c r="R63" s="2">
        <f>M73*1.06</f>
      </c>
      <c r="S63" s="2">
        <f>I63+L63+R63</f>
      </c>
      <c r="T63" s="2">
        <f>I63+(L63+R63)*1.06</f>
      </c>
      <c r="U63" s="2">
        <f>(R63+L63)*0.06</f>
      </c>
      <c r="V63" s="2">
        <f>T63-U63</f>
      </c>
      <c r="W63" s="2">
        <f>I63</f>
      </c>
      <c r="X63" s="2">
        <f>(R63+L63)*1.06</f>
      </c>
      <c r="Y63" s="2">
        <f>P63</f>
      </c>
      <c r="Z63" s="34">
        <v>20</v>
      </c>
      <c r="AA63" s="2">
        <f>(L63+R63)-Y63-Z63</f>
      </c>
      <c r="AB63" s="2">
        <f>AA63/2</f>
      </c>
      <c r="AC63" s="2">
        <f>AA63/2</f>
      </c>
    </row>
    <row customHeight="true" ht="19" r="64">
      <c r="A64" s="1">
        <v>62</v>
      </c>
      <c r="B64" t="str">
        <v>谭宝英</v>
      </c>
      <c r="C64" s="93" t="str" xml:space="preserve">
        <v> TV1N1651470914446262272</v>
      </c>
      <c r="D64" s="5" t="str">
        <v>中国</v>
      </c>
      <c r="E64" s="5" t="str">
        <v>北京</v>
      </c>
      <c r="F64" s="5" t="str" xml:space="preserve">
        <v> 印尼-落地签</v>
      </c>
      <c r="G64" s="5" t="str">
        <v>商务</v>
      </c>
      <c r="H64" s="5" t="str">
        <v>已出签</v>
      </c>
      <c r="I64" s="34">
        <v>250.56</v>
      </c>
      <c r="K64" s="35"/>
      <c r="L64" s="34">
        <v>100</v>
      </c>
      <c r="M64" s="34">
        <v>0</v>
      </c>
      <c r="N64" s="5"/>
      <c r="P64" s="34">
        <v>0</v>
      </c>
      <c r="R64" s="2">
        <f>M64*1.06</f>
      </c>
      <c r="S64" s="2">
        <f>I64+L64+R64</f>
      </c>
      <c r="T64" s="2">
        <f>I64+(L64+R64)*1.06</f>
      </c>
      <c r="U64" s="2">
        <f>(R64+L64)*0.06</f>
      </c>
      <c r="V64" s="2">
        <f>T64-U64</f>
      </c>
      <c r="W64" s="2">
        <f>I64</f>
      </c>
      <c r="X64" s="2">
        <f>(R64+L64)*1.06</f>
      </c>
      <c r="Y64" s="2">
        <f>P64</f>
      </c>
      <c r="Z64" s="34">
        <v>20</v>
      </c>
      <c r="AA64" s="2">
        <f>(L64+R64)-Y64-Z64</f>
      </c>
      <c r="AB64" s="2">
        <f>AA64/2</f>
      </c>
      <c r="AC64" s="2">
        <f>AA64/2</f>
      </c>
    </row>
    <row customHeight="true" ht="19" r="65">
      <c r="A65" s="1">
        <v>63</v>
      </c>
      <c r="B65" s="35" t="str">
        <v>杨康</v>
      </c>
      <c r="C65" s="93" t="str">
        <v>TV1N1654757119871094784</v>
      </c>
      <c r="D65" s="5" t="str">
        <v>中国</v>
      </c>
      <c r="E65" s="5" t="str">
        <v>北京</v>
      </c>
      <c r="F65" s="5" t="str" xml:space="preserve">
        <v> 印尼-落地签</v>
      </c>
      <c r="G65" s="5" t="str">
        <v>商务</v>
      </c>
      <c r="H65" s="5" t="str">
        <v>已出签</v>
      </c>
      <c r="I65" s="34">
        <v>249.78</v>
      </c>
      <c r="K65" s="35"/>
      <c r="L65" s="34">
        <v>100</v>
      </c>
      <c r="M65" s="34">
        <v>0</v>
      </c>
      <c r="N65" s="5"/>
      <c r="P65" s="34">
        <v>0</v>
      </c>
      <c r="R65" s="2">
        <f>M65*1.06</f>
      </c>
      <c r="S65" s="2">
        <f>I65+L65+R65</f>
      </c>
      <c r="T65" s="2">
        <f>I65+(L65+R65)*1.06</f>
      </c>
      <c r="U65" s="2">
        <f>(R65+L65)*0.06</f>
      </c>
      <c r="V65" s="2">
        <f>T65-U65</f>
      </c>
      <c r="W65" s="2">
        <f>I65</f>
      </c>
      <c r="X65" s="2">
        <f>(R65+L65)*1.06</f>
      </c>
      <c r="Y65" s="2">
        <f>P65</f>
      </c>
      <c r="Z65" s="34">
        <v>20</v>
      </c>
      <c r="AA65" s="2">
        <f>(L65+R65)-Y65-Z65</f>
      </c>
      <c r="AB65" s="2">
        <f>AA65/2</f>
      </c>
      <c r="AC65" s="2">
        <f>AA65/2</f>
      </c>
    </row>
    <row customHeight="true" ht="19" r="66">
      <c r="A66" s="1">
        <v>64</v>
      </c>
      <c r="B66" t="str">
        <v>蒋昕哲</v>
      </c>
      <c r="C66" s="93" t="str">
        <v>TV1N1648277200802410496</v>
      </c>
      <c r="D66" s="5" t="str">
        <v>中国</v>
      </c>
      <c r="E66" s="5" t="str">
        <v>北京</v>
      </c>
      <c r="F66" s="5" t="str">
        <v>英国</v>
      </c>
      <c r="G66" s="5" t="str">
        <v>商务</v>
      </c>
      <c r="H66" s="5" t="str">
        <v>已出签</v>
      </c>
      <c r="I66" s="34">
        <v>900</v>
      </c>
      <c r="K66" s="35"/>
      <c r="L66" s="34">
        <v>400</v>
      </c>
      <c r="M66" s="34">
        <v>2342</v>
      </c>
      <c r="N66" s="5" t="str">
        <v>杭州5工加急+邮寄</v>
      </c>
      <c r="P66" s="34">
        <v>2342</v>
      </c>
      <c r="R66" s="2">
        <f>M66*1.06</f>
      </c>
      <c r="S66" s="2">
        <f>I66+L66+R66</f>
      </c>
      <c r="T66" s="2">
        <f>I66+(L66+R66)*1.06</f>
      </c>
      <c r="U66" s="2">
        <f>(R66+L66)*0.06</f>
      </c>
      <c r="V66" s="2">
        <f>T66-U66</f>
      </c>
      <c r="W66" s="2">
        <f>I66</f>
      </c>
      <c r="X66" s="2">
        <f>(R66+L66)*1.06</f>
      </c>
      <c r="Y66" s="2">
        <f>P66</f>
      </c>
      <c r="Z66" s="34">
        <v>60</v>
      </c>
      <c r="AA66" s="2">
        <f>(L66+R66)-Y66-Z66</f>
      </c>
      <c r="AB66" s="2">
        <f>AA66/2</f>
      </c>
      <c r="AC66" s="2">
        <f>AA66/2</f>
      </c>
    </row>
    <row customHeight="true" ht="19" r="67">
      <c r="A67" s="1">
        <v>65</v>
      </c>
      <c r="B67" t="str" xml:space="preserve">
        <v>宋安琪 </v>
      </c>
      <c r="C67" s="93" t="str">
        <v>TV1N1650326664832630784</v>
      </c>
      <c r="D67" s="5" t="str">
        <v>中国</v>
      </c>
      <c r="E67" s="5" t="str">
        <v>北京</v>
      </c>
      <c r="F67" s="5" t="str">
        <v>英国</v>
      </c>
      <c r="G67" s="5" t="str">
        <v>商务</v>
      </c>
      <c r="H67" s="5" t="str">
        <v>已出签</v>
      </c>
      <c r="I67" s="34">
        <v>900</v>
      </c>
      <c r="K67" s="35"/>
      <c r="L67" s="34">
        <v>400</v>
      </c>
      <c r="M67" s="34">
        <v>2342</v>
      </c>
      <c r="N67" s="5" t="str">
        <v>北京5工加急+邮寄</v>
      </c>
      <c r="P67" s="34">
        <v>2342</v>
      </c>
      <c r="R67" s="2">
        <f>M67*1.06</f>
      </c>
      <c r="S67" s="2">
        <f>I67+L67+R67</f>
      </c>
      <c r="T67" s="2">
        <f>I67+(L67+R67)*1.06</f>
      </c>
      <c r="U67" s="2">
        <f>(R67+L67)*0.06</f>
      </c>
      <c r="V67" s="2">
        <f>T67-U67</f>
      </c>
      <c r="W67" s="2">
        <f>I67</f>
      </c>
      <c r="X67" s="2">
        <f>(R67+L67)*1.06</f>
      </c>
      <c r="Y67" s="2">
        <f>P67</f>
      </c>
      <c r="Z67" s="34">
        <v>60</v>
      </c>
      <c r="AA67" s="2">
        <f>(L67+R67)-Y67-Z67</f>
      </c>
      <c r="AB67" s="2">
        <f>AA67/2</f>
      </c>
      <c r="AC67" s="2">
        <f>AA67/2</f>
      </c>
    </row>
    <row customHeight="true" ht="19" r="68">
      <c r="A68" s="1">
        <v>66</v>
      </c>
      <c r="B68" t="str">
        <v>吴鹏博</v>
      </c>
      <c r="C68" s="93" t="str">
        <v>TV1N1654787272517017600</v>
      </c>
      <c r="D68" s="5" t="str">
        <v>中国</v>
      </c>
      <c r="E68" s="5" t="str">
        <v>北京</v>
      </c>
      <c r="F68" s="5" t="str" xml:space="preserve">
        <v> 印尼-落地签</v>
      </c>
      <c r="G68" s="5" t="str">
        <v>商务</v>
      </c>
      <c r="H68" s="5" t="str">
        <v>已出签</v>
      </c>
      <c r="I68" s="34">
        <v>250.56</v>
      </c>
      <c r="K68" s="35"/>
      <c r="L68" s="34">
        <v>100</v>
      </c>
      <c r="M68" s="34">
        <v>0</v>
      </c>
      <c r="N68" s="5"/>
      <c r="P68" s="34">
        <v>0</v>
      </c>
      <c r="R68" s="2">
        <f>M68*1.06</f>
      </c>
      <c r="S68" s="2">
        <f>I68+L68+R68</f>
      </c>
      <c r="T68" s="2">
        <f>I68+(L68+R68)*1.06</f>
      </c>
      <c r="U68" s="2">
        <f>(R68+L68)*0.06</f>
      </c>
      <c r="V68" s="2">
        <f>T68-U68</f>
      </c>
      <c r="W68" s="2">
        <f>I68</f>
      </c>
      <c r="X68" s="2">
        <f>(R68+L68)*1.06</f>
      </c>
      <c r="Y68" s="2">
        <f>P68</f>
      </c>
      <c r="Z68" s="34">
        <v>20</v>
      </c>
      <c r="AA68" s="2">
        <f>(L68+R68)-Y68-Z68</f>
      </c>
      <c r="AB68" s="2">
        <f>AA68/2</f>
      </c>
      <c r="AC68" s="2">
        <f>AA68/2</f>
      </c>
    </row>
    <row customHeight="true" ht="19" r="69">
      <c r="A69" s="1">
        <v>67</v>
      </c>
      <c r="B69" t="str">
        <v>陆玮婧</v>
      </c>
      <c r="C69" s="93" t="str">
        <v>TV1N1650762758997045248</v>
      </c>
      <c r="D69" s="5" t="str">
        <v>中国</v>
      </c>
      <c r="E69" s="5" t="str">
        <v>北京</v>
      </c>
      <c r="F69" s="5" t="str" xml:space="preserve">
        <v> 印尼-落地签</v>
      </c>
      <c r="G69" s="5" t="str">
        <v>商务</v>
      </c>
      <c r="H69" s="5" t="str">
        <v>已出签</v>
      </c>
      <c r="I69" s="34">
        <v>249.78</v>
      </c>
      <c r="K69" s="35"/>
      <c r="L69" s="34">
        <v>100</v>
      </c>
      <c r="M69" s="34">
        <v>0</v>
      </c>
      <c r="N69" s="5"/>
      <c r="P69" s="34">
        <v>0</v>
      </c>
      <c r="R69" s="2">
        <f>M69*1.06</f>
      </c>
      <c r="S69" s="2">
        <f>I69+L69+R69</f>
      </c>
      <c r="T69" s="2">
        <f>I69+(L69+R69)*1.06</f>
      </c>
      <c r="U69" s="2">
        <f>(R69+L69)*0.06</f>
      </c>
      <c r="V69" s="2">
        <f>T69-U69</f>
      </c>
      <c r="W69" s="2">
        <f>I69</f>
      </c>
      <c r="X69" s="2">
        <f>(R69+L69)*1.06</f>
      </c>
      <c r="Y69" s="2">
        <f>P69</f>
      </c>
      <c r="Z69" s="34">
        <v>20</v>
      </c>
      <c r="AA69" s="2">
        <f>(L69+R69)-Y69-Z69</f>
      </c>
      <c r="AB69" s="2">
        <f>AA69/2</f>
      </c>
      <c r="AC69" s="2">
        <f>AA69/2</f>
      </c>
    </row>
    <row customHeight="true" ht="19" r="70">
      <c r="A70" s="1">
        <v>68</v>
      </c>
      <c r="B70" s="35" t="str">
        <v>熊泓宇</v>
      </c>
      <c r="C70" s="93" t="str" xml:space="preserve">
        <v> TV1N1655335073114263552</v>
      </c>
      <c r="D70" s="5" t="str">
        <v>中国</v>
      </c>
      <c r="E70" s="5" t="str">
        <v>北京</v>
      </c>
      <c r="F70" s="5" t="str" xml:space="preserve">
        <v> 印尼-落地签</v>
      </c>
      <c r="G70" s="5" t="str">
        <v>商务</v>
      </c>
      <c r="H70" s="5" t="str">
        <v>已出签</v>
      </c>
      <c r="I70" s="34">
        <v>249.78</v>
      </c>
      <c r="K70" s="35"/>
      <c r="L70" s="34">
        <v>100</v>
      </c>
      <c r="M70" s="34">
        <v>0</v>
      </c>
      <c r="N70" s="5"/>
      <c r="P70" s="34">
        <v>0</v>
      </c>
      <c r="R70" s="2">
        <f>M70*1.06</f>
      </c>
      <c r="S70" s="2">
        <f>I70+L70+R70</f>
      </c>
      <c r="T70" s="2">
        <f>I70+(L70+R70)*1.06</f>
      </c>
      <c r="U70" s="2">
        <f>(R70+L70)*0.06</f>
      </c>
      <c r="V70" s="2">
        <f>T70-U70</f>
      </c>
      <c r="W70" s="2">
        <f>I70</f>
      </c>
      <c r="X70" s="2">
        <f>(R70+L70)*1.06</f>
      </c>
      <c r="Y70" s="2">
        <f>P70</f>
      </c>
      <c r="Z70" s="34">
        <v>20</v>
      </c>
      <c r="AA70" s="2">
        <f>(L70+R70)-Y70-Z70</f>
      </c>
      <c r="AB70" s="2">
        <f>AA70/2</f>
      </c>
      <c r="AC70" s="2">
        <f>AA70/2</f>
      </c>
    </row>
    <row customHeight="true" ht="19" r="71">
      <c r="A71" s="1">
        <v>69</v>
      </c>
      <c r="B71" s="35" t="str">
        <v>王海鹏</v>
      </c>
      <c r="C71" s="93" t="str">
        <v>TV1N1653960003410124800</v>
      </c>
      <c r="D71" s="5" t="str">
        <v>中国</v>
      </c>
      <c r="E71" s="5" t="str">
        <v>北京</v>
      </c>
      <c r="F71" s="5" t="str" xml:space="preserve">
        <v> 印尼-落地签</v>
      </c>
      <c r="G71" s="5" t="str">
        <v>商务</v>
      </c>
      <c r="H71" s="5" t="str">
        <v>已出签</v>
      </c>
      <c r="I71" s="34">
        <v>249.78</v>
      </c>
      <c r="K71" s="35"/>
      <c r="L71" s="34">
        <v>100</v>
      </c>
      <c r="M71" s="34">
        <v>0</v>
      </c>
      <c r="N71" s="5"/>
      <c r="P71" s="34">
        <v>0</v>
      </c>
      <c r="R71" s="2">
        <f>M71*1.06</f>
      </c>
      <c r="S71" s="2">
        <f>I71+L71+R71</f>
      </c>
      <c r="T71" s="2">
        <f>I71+(L71+R71)*1.06</f>
      </c>
      <c r="U71" s="2">
        <f>(R71+L71)*0.06</f>
      </c>
      <c r="V71" s="2">
        <f>T71-U71</f>
      </c>
      <c r="W71" s="2">
        <f>I71</f>
      </c>
      <c r="X71" s="2">
        <f>(R71+L71)*1.06</f>
      </c>
      <c r="Y71" s="2">
        <f>P71</f>
      </c>
      <c r="Z71" s="34">
        <v>20</v>
      </c>
      <c r="AA71" s="2">
        <f>(L71+R71)-Y71-Z71</f>
      </c>
      <c r="AB71" s="2">
        <f>AA71/2</f>
      </c>
      <c r="AC71" s="2">
        <f>AA71/2</f>
      </c>
    </row>
    <row customHeight="true" ht="19" r="72">
      <c r="A72" s="1">
        <v>70</v>
      </c>
      <c r="B72" t="str">
        <v>高涵</v>
      </c>
      <c r="C72" s="93" t="str">
        <v>TV1N1655412882847408128</v>
      </c>
      <c r="D72" s="5" t="str">
        <v>中国</v>
      </c>
      <c r="E72" s="5" t="str">
        <v>北京</v>
      </c>
      <c r="F72" s="5" t="str" xml:space="preserve">
        <v> 印尼-落地签</v>
      </c>
      <c r="G72" s="5" t="str">
        <v>商务</v>
      </c>
      <c r="H72" s="5" t="str">
        <v>已出签</v>
      </c>
      <c r="I72" s="34">
        <v>249.78</v>
      </c>
      <c r="K72" s="35"/>
      <c r="L72" s="34">
        <v>100</v>
      </c>
      <c r="M72" s="34">
        <v>0</v>
      </c>
      <c r="N72" s="5"/>
      <c r="P72" s="34">
        <v>0</v>
      </c>
      <c r="R72" s="2">
        <f>M72*1.06</f>
      </c>
      <c r="S72" s="2">
        <f>I72+L72+R72</f>
      </c>
      <c r="T72" s="2">
        <f>I72+(L72+R72)*1.06</f>
      </c>
      <c r="U72" s="2">
        <f>(R72+L72)*0.06</f>
      </c>
      <c r="V72" s="2">
        <f>T72-U72</f>
      </c>
      <c r="W72" s="2">
        <f>I72</f>
      </c>
      <c r="X72" s="2">
        <f>(R72+L72)*1.06</f>
      </c>
      <c r="Y72" s="2">
        <f>P72</f>
      </c>
      <c r="Z72" s="34">
        <v>20</v>
      </c>
      <c r="AA72" s="2">
        <f>(L72+R72)-Y72-Z72</f>
      </c>
      <c r="AB72" s="2">
        <f>AA72/2</f>
      </c>
      <c r="AC72" s="2">
        <f>AA72/2</f>
      </c>
    </row>
    <row customHeight="true" ht="19" r="73">
      <c r="A73" s="1">
        <v>71</v>
      </c>
      <c r="B73" t="str">
        <v>王佼佼</v>
      </c>
      <c r="C73" s="93" t="str">
        <v>TV1N1654687932704301056</v>
      </c>
      <c r="D73" s="5" t="str">
        <v>中国</v>
      </c>
      <c r="E73" s="5" t="str">
        <v>北京</v>
      </c>
      <c r="F73" s="5" t="str" xml:space="preserve">
        <v> 印尼-落地签</v>
      </c>
      <c r="G73" s="5" t="str">
        <v>商务</v>
      </c>
      <c r="H73" s="5" t="str">
        <v>已出签</v>
      </c>
      <c r="I73" s="34">
        <v>250.56</v>
      </c>
      <c r="K73" s="35"/>
      <c r="L73" s="34">
        <v>100</v>
      </c>
      <c r="M73" s="34">
        <v>0</v>
      </c>
      <c r="N73" s="5"/>
      <c r="P73" s="34">
        <v>0</v>
      </c>
      <c r="R73" s="2">
        <f>M73*1.06</f>
      </c>
      <c r="S73" s="2">
        <f>I73+L73+R73</f>
      </c>
      <c r="T73" s="2">
        <f>I73+(L73+R73)*1.06</f>
      </c>
      <c r="U73" s="2">
        <f>(R73+L73)*0.06</f>
      </c>
      <c r="V73" s="2">
        <f>T73-U73</f>
      </c>
      <c r="W73" s="2">
        <f>I73</f>
      </c>
      <c r="X73" s="2">
        <f>(R73+L73)*1.06</f>
      </c>
      <c r="Y73" s="2">
        <f>P73</f>
      </c>
      <c r="Z73" s="34">
        <v>20</v>
      </c>
      <c r="AA73" s="2">
        <f>(L73+R73)-Y73-Z73</f>
      </c>
      <c r="AB73" s="2">
        <f>AA73/2</f>
      </c>
      <c r="AC73" s="2">
        <f>AA73/2</f>
      </c>
    </row>
    <row customHeight="true" ht="19" r="74">
      <c r="A74" s="1">
        <v>72</v>
      </c>
      <c r="B74" t="str">
        <v>马钰涵</v>
      </c>
      <c r="C74" s="93" t="str">
        <v>TV1N1655440311313874944</v>
      </c>
      <c r="D74" s="5" t="str">
        <v>中国</v>
      </c>
      <c r="E74" s="5" t="str">
        <v>北京</v>
      </c>
      <c r="F74" s="5" t="str" xml:space="preserve">
        <v> 印尼-落地签</v>
      </c>
      <c r="G74" s="5" t="str">
        <v>商务</v>
      </c>
      <c r="H74" s="5" t="str">
        <v>已出签</v>
      </c>
      <c r="I74" s="34">
        <v>249.78</v>
      </c>
      <c r="K74" s="35"/>
      <c r="L74" s="34">
        <v>100</v>
      </c>
      <c r="M74" s="34">
        <v>0</v>
      </c>
      <c r="N74" s="5"/>
      <c r="P74" s="34">
        <v>0</v>
      </c>
      <c r="R74" s="2">
        <f>M74*1.06</f>
      </c>
      <c r="S74" s="2">
        <f>I74+L74+R74</f>
      </c>
      <c r="T74" s="2">
        <f>I74+(L74+R74)*1.06</f>
      </c>
      <c r="U74" s="2">
        <f>(R74+L74)*0.06</f>
      </c>
      <c r="V74" s="2">
        <f>T74-U74</f>
      </c>
      <c r="W74" s="2">
        <f>I74</f>
      </c>
      <c r="X74" s="2">
        <f>(R74+L74)*1.06</f>
      </c>
      <c r="Y74" s="2">
        <f>P74</f>
      </c>
      <c r="Z74" s="34">
        <v>20</v>
      </c>
      <c r="AA74" s="2">
        <f>(L74+R74)-Y74-Z74</f>
      </c>
      <c r="AB74" s="2">
        <f>AA74/2</f>
      </c>
      <c r="AC74" s="2">
        <f>AA74/2</f>
      </c>
    </row>
    <row customHeight="true" ht="19" r="75">
      <c r="A75" s="1">
        <v>73</v>
      </c>
      <c r="B75" s="35" t="str">
        <v>黄苏惠-二次申请</v>
      </c>
      <c r="C75" s="93" t="str">
        <v>TV1N1654082935352340480</v>
      </c>
      <c r="D75" s="5" t="str">
        <v>中国</v>
      </c>
      <c r="E75" s="5" t="str">
        <v>北京</v>
      </c>
      <c r="F75" s="5" t="str" xml:space="preserve">
        <v> 印尼-落地签</v>
      </c>
      <c r="G75" s="5" t="str">
        <v>商务</v>
      </c>
      <c r="H75" s="5" t="str">
        <v>已出签</v>
      </c>
      <c r="I75" s="92">
        <v>249.78</v>
      </c>
      <c r="K75" s="35"/>
      <c r="L75" s="34">
        <v>100</v>
      </c>
      <c r="M75" s="34">
        <v>0</v>
      </c>
      <c r="N75" s="5"/>
      <c r="P75" s="34">
        <v>0</v>
      </c>
      <c r="R75" s="2">
        <f>M75*1.06</f>
      </c>
      <c r="S75" s="2">
        <f>I75+L75+R75</f>
      </c>
      <c r="T75" s="2">
        <f>I75+(L75+R75)*1.06</f>
      </c>
      <c r="U75" s="2">
        <f>(R75+L75)*0.06</f>
      </c>
      <c r="V75" s="2">
        <f>T75-U75</f>
      </c>
      <c r="W75" s="2">
        <f>I75</f>
      </c>
      <c r="X75" s="2">
        <f>(R75+L75)*1.06</f>
      </c>
      <c r="Y75" s="2">
        <f>P75</f>
      </c>
      <c r="Z75" s="34">
        <v>20</v>
      </c>
      <c r="AA75" s="2">
        <f>(L75+R75)-Y75-Z75</f>
      </c>
      <c r="AB75" s="2">
        <f>AA75/2</f>
      </c>
      <c r="AC75" s="2">
        <f>AA75/2</f>
      </c>
    </row>
    <row customHeight="true" ht="19" r="76">
      <c r="A76" s="1">
        <v>74</v>
      </c>
      <c r="B76" t="str">
        <v>郜晨皓</v>
      </c>
      <c r="C76" s="93" t="str" xml:space="preserve">
        <v> TV1N1650742182186184704</v>
      </c>
      <c r="D76" s="5" t="str">
        <v>中国</v>
      </c>
      <c r="E76" s="5" t="str">
        <v>北京</v>
      </c>
      <c r="F76" s="5" t="str">
        <v>英国</v>
      </c>
      <c r="G76" s="5" t="str">
        <v>商务</v>
      </c>
      <c r="H76" s="5" t="str">
        <v>已出签</v>
      </c>
      <c r="I76" s="34">
        <v>900</v>
      </c>
      <c r="K76" s="35"/>
      <c r="L76" s="34">
        <v>400</v>
      </c>
      <c r="M76" s="34">
        <v>2342</v>
      </c>
      <c r="N76" s="5" t="str">
        <v>北京5工加急+邮寄</v>
      </c>
      <c r="P76" s="34">
        <v>2342</v>
      </c>
      <c r="R76" s="2">
        <f>M76*1.06</f>
      </c>
      <c r="S76" s="2">
        <f>I76+L76+R76</f>
      </c>
      <c r="T76" s="2">
        <f>I76+(L76+R76)*1.06</f>
      </c>
      <c r="U76" s="2">
        <f>(R76+L76)*0.06</f>
      </c>
      <c r="V76" s="2">
        <f>T76-U76</f>
      </c>
      <c r="W76" s="2">
        <f>I76</f>
      </c>
      <c r="X76" s="2">
        <f>(R76+L76)*1.06</f>
      </c>
      <c r="Y76" s="2">
        <f>P76</f>
      </c>
      <c r="Z76" s="34">
        <v>60</v>
      </c>
      <c r="AA76" s="2">
        <f>(L76+R76)-Y76-Z76</f>
      </c>
      <c r="AB76" s="2">
        <f>AA76/2</f>
      </c>
      <c r="AC76" s="2">
        <f>AA76/2</f>
      </c>
    </row>
    <row customHeight="true" ht="19" r="77">
      <c r="A77" s="1">
        <v>75</v>
      </c>
      <c r="B77" s="35" t="str">
        <v>王广宇</v>
      </c>
      <c r="C77" s="93" t="str">
        <v>TV1N1648891004875763712</v>
      </c>
      <c r="D77" s="5" t="str">
        <v>中国</v>
      </c>
      <c r="E77" s="5" t="str">
        <v>北京</v>
      </c>
      <c r="F77" s="5" t="str">
        <v>西班牙</v>
      </c>
      <c r="G77" s="5" t="str">
        <v>商务</v>
      </c>
      <c r="H77" s="5" t="str">
        <v>已出签</v>
      </c>
      <c r="I77" s="34">
        <v>599</v>
      </c>
      <c r="J77" s="69"/>
      <c r="K77" s="35"/>
      <c r="L77" s="34">
        <v>400</v>
      </c>
      <c r="M77" s="34">
        <v>552</v>
      </c>
      <c r="N77" s="5" t="str">
        <v>加急费380+签证中心172</v>
      </c>
      <c r="P77" s="34">
        <v>472</v>
      </c>
      <c r="R77" s="2">
        <f>M77*1.06</f>
      </c>
      <c r="S77" s="2">
        <f>I77+L77+R77</f>
      </c>
      <c r="T77" s="2">
        <f>I77+(L77+R77)*1.06</f>
      </c>
      <c r="U77" s="2">
        <f>(R77+L77)*0.06</f>
      </c>
      <c r="V77" s="2">
        <f>T77-U77</f>
      </c>
      <c r="W77" s="2">
        <f>I77</f>
      </c>
      <c r="X77" s="2">
        <f>(R77+L77)*1.06</f>
      </c>
      <c r="Y77" s="2">
        <f>P77</f>
      </c>
      <c r="Z77" s="34">
        <v>60</v>
      </c>
      <c r="AA77" s="2">
        <f>(L77+R77)-Y77-Z77</f>
      </c>
      <c r="AB77" s="2">
        <f>AA77/2</f>
      </c>
      <c r="AC77" s="2">
        <f>AA77/2</f>
      </c>
    </row>
    <row customHeight="true" ht="19" r="78">
      <c r="A78" s="1">
        <v>76</v>
      </c>
      <c r="B78" s="35" t="str">
        <v>牟芙瑶</v>
      </c>
      <c r="C78" s="93" t="str">
        <v>TV1N1654773649497346048</v>
      </c>
      <c r="D78" s="5" t="str">
        <v>中国</v>
      </c>
      <c r="E78" s="5" t="str">
        <v>北京</v>
      </c>
      <c r="F78" s="5" t="str" xml:space="preserve">
        <v> 印尼-落地签</v>
      </c>
      <c r="G78" s="5" t="str">
        <v>商务</v>
      </c>
      <c r="H78" s="5" t="str">
        <v>已出签</v>
      </c>
      <c r="I78" s="92">
        <v>249.78</v>
      </c>
      <c r="K78" s="35"/>
      <c r="L78" s="34">
        <v>100</v>
      </c>
      <c r="M78" s="34">
        <v>0</v>
      </c>
      <c r="N78" s="5"/>
      <c r="P78" s="34">
        <v>0</v>
      </c>
      <c r="R78" s="2">
        <f>M78*1.06</f>
      </c>
      <c r="S78" s="2">
        <f>I78+L78+R78</f>
      </c>
      <c r="T78" s="2">
        <f>I78+(L78+R78)*1.06</f>
      </c>
      <c r="U78" s="2">
        <f>(R78+L78)*0.06</f>
      </c>
      <c r="V78" s="2">
        <f>T78-U78</f>
      </c>
      <c r="W78" s="2">
        <f>I78</f>
      </c>
      <c r="X78" s="2">
        <f>(R78+L78)*1.06</f>
      </c>
      <c r="Y78" s="2">
        <f>P78</f>
      </c>
      <c r="Z78" s="34">
        <v>20</v>
      </c>
      <c r="AA78" s="2">
        <f>(L78+R78)-Y78-Z78</f>
      </c>
      <c r="AB78" s="2">
        <f>AA78/2</f>
      </c>
      <c r="AC78" s="2">
        <f>AA78/2</f>
      </c>
    </row>
    <row customHeight="true" ht="19" r="79">
      <c r="A79" s="1">
        <v>77</v>
      </c>
      <c r="B79" s="35" t="str">
        <v>杨维韵</v>
      </c>
      <c r="C79" s="93" t="str">
        <v>TV1N1653980881422278656</v>
      </c>
      <c r="D79" s="5" t="str">
        <v>中国</v>
      </c>
      <c r="E79" s="5" t="str">
        <v>北京</v>
      </c>
      <c r="F79" s="5" t="str" xml:space="preserve">
        <v> 印尼-落地签</v>
      </c>
      <c r="G79" s="5" t="str">
        <v>商务</v>
      </c>
      <c r="H79" s="5" t="str">
        <v>已出签</v>
      </c>
      <c r="I79" s="92">
        <v>249.78</v>
      </c>
      <c r="K79" s="35"/>
      <c r="L79" s="34">
        <v>100</v>
      </c>
      <c r="M79" s="34">
        <v>0</v>
      </c>
      <c r="N79" s="5"/>
      <c r="P79" s="34">
        <v>0</v>
      </c>
      <c r="R79" s="2">
        <f>M79*1.06</f>
      </c>
      <c r="S79" s="2">
        <f>I79+L79+R79</f>
      </c>
      <c r="T79" s="2">
        <f>I79+(L79+R79)*1.06</f>
      </c>
      <c r="U79" s="2">
        <f>(R79+L79)*0.06</f>
      </c>
      <c r="V79" s="2">
        <f>T79-U79</f>
      </c>
      <c r="W79" s="2">
        <f>I79</f>
      </c>
      <c r="X79" s="2">
        <f>(R79+L79)*1.06</f>
      </c>
      <c r="Y79" s="2">
        <f>P79</f>
      </c>
      <c r="Z79" s="34">
        <v>20</v>
      </c>
      <c r="AA79" s="2">
        <f>(L79+R79)-Y79-Z79</f>
      </c>
      <c r="AB79" s="2">
        <f>AA79/2</f>
      </c>
      <c r="AC79" s="2">
        <f>AA79/2</f>
      </c>
    </row>
    <row customHeight="true" ht="19" r="80">
      <c r="A80" s="1">
        <v>78</v>
      </c>
      <c r="B80" s="35" t="str">
        <v>张惠若</v>
      </c>
      <c r="C80" s="93" t="str">
        <v>TV1N1640649409478885376</v>
      </c>
      <c r="D80" s="5" t="str">
        <v>中国</v>
      </c>
      <c r="E80" s="5" t="str">
        <v>北京</v>
      </c>
      <c r="F80" s="5" t="str">
        <v>爱尔兰</v>
      </c>
      <c r="G80" s="5" t="str">
        <v>商务</v>
      </c>
      <c r="H80" s="5" t="str">
        <v>已出签</v>
      </c>
      <c r="I80" s="34">
        <v>750</v>
      </c>
      <c r="K80" s="35"/>
      <c r="L80" s="34">
        <v>400</v>
      </c>
      <c r="M80" s="34">
        <v>461</v>
      </c>
      <c r="N80" s="5" t="str">
        <v>签证中心服务费461</v>
      </c>
      <c r="P80" s="34">
        <v>461</v>
      </c>
      <c r="R80" s="2">
        <f>M80*1.06</f>
      </c>
      <c r="S80" s="2">
        <f>I80+L80+R80</f>
      </c>
      <c r="T80" s="2">
        <f>I80+(L80+R80)*1.06</f>
      </c>
      <c r="U80" s="2">
        <f>(R80+L80)*0.06</f>
      </c>
      <c r="V80" s="2">
        <f>T80-U80</f>
      </c>
      <c r="W80" s="2">
        <f>I80</f>
      </c>
      <c r="X80" s="2">
        <f>(R80+L80)*1.06</f>
      </c>
      <c r="Y80" s="2">
        <f>P80</f>
      </c>
      <c r="Z80" s="34">
        <v>60</v>
      </c>
      <c r="AA80" s="2">
        <f>(L80+R80)-Y80-Z80</f>
      </c>
      <c r="AB80" s="2">
        <f>AA80/2</f>
      </c>
      <c r="AC80" s="2">
        <f>AA80/2</f>
      </c>
    </row>
    <row customHeight="true" ht="19" r="81">
      <c r="A81" s="1">
        <v>79</v>
      </c>
      <c r="B81" t="str">
        <v>倪则君</v>
      </c>
      <c r="C81" s="93" t="str">
        <v>TV1N1654780962291613696</v>
      </c>
      <c r="D81" s="5" t="str">
        <v>中国</v>
      </c>
      <c r="E81" s="5" t="str">
        <v>北京</v>
      </c>
      <c r="F81" s="5" t="str" xml:space="preserve">
        <v> 印尼-落地签</v>
      </c>
      <c r="G81" s="5" t="str">
        <v>商务</v>
      </c>
      <c r="H81" s="5" t="str">
        <v>已出签</v>
      </c>
      <c r="I81" s="92">
        <v>249.78</v>
      </c>
      <c r="K81" s="35"/>
      <c r="L81" s="34">
        <v>100</v>
      </c>
      <c r="M81" s="34">
        <v>0</v>
      </c>
      <c r="N81" s="5"/>
      <c r="P81" s="34">
        <v>0</v>
      </c>
      <c r="R81" s="2">
        <f>M81*1.06</f>
      </c>
      <c r="S81" s="2">
        <f>I81+L81+R81</f>
      </c>
      <c r="T81" s="2">
        <f>I81+(L81+R81)*1.06</f>
      </c>
      <c r="U81" s="2">
        <f>(R81+L81)*0.06</f>
      </c>
      <c r="V81" s="2">
        <f>T81-U81</f>
      </c>
      <c r="W81" s="2">
        <f>I81</f>
      </c>
      <c r="X81" s="2">
        <f>(R81+L81)*1.06</f>
      </c>
      <c r="Y81" s="2">
        <f>P81</f>
      </c>
      <c r="Z81" s="34">
        <v>20</v>
      </c>
      <c r="AA81" s="2">
        <f>(L81+R81)-Y81-Z81</f>
      </c>
      <c r="AB81" s="2">
        <f>AA81/2</f>
      </c>
      <c r="AC81" s="2">
        <f>AA81/2</f>
      </c>
    </row>
    <row customHeight="true" ht="19" r="82">
      <c r="A82" s="1">
        <v>80</v>
      </c>
      <c r="B82" s="35" t="str">
        <v>李晔</v>
      </c>
      <c r="C82" s="93" t="str">
        <v>TV1N1647922014321901568</v>
      </c>
      <c r="D82" s="5" t="str">
        <v>中国</v>
      </c>
      <c r="E82" s="5" t="str">
        <v>北京</v>
      </c>
      <c r="F82" s="5" t="str">
        <v>美国</v>
      </c>
      <c r="G82" s="5" t="str">
        <v>商务</v>
      </c>
      <c r="H82" s="5" t="str">
        <v>已出签</v>
      </c>
      <c r="I82" s="34">
        <v>1120</v>
      </c>
      <c r="K82" s="35"/>
      <c r="L82" s="34">
        <v>300</v>
      </c>
      <c r="M82" s="34">
        <v>1300</v>
      </c>
      <c r="N82" s="5" t="str">
        <v>北京加急面试5月+渠道</v>
      </c>
      <c r="P82" s="34">
        <v>900</v>
      </c>
      <c r="R82" s="2">
        <f>M82*1.06</f>
      </c>
      <c r="S82" s="2">
        <f>I82+L82+R82</f>
      </c>
      <c r="T82" s="2">
        <f>I82+(L82+R82)*1.06</f>
      </c>
      <c r="U82" s="2">
        <f>(R82+L82)*0.06</f>
      </c>
      <c r="V82" s="2">
        <f>T82-U82</f>
      </c>
      <c r="W82" s="2">
        <f>I82</f>
      </c>
      <c r="X82" s="2">
        <f>(R82+L82)*1.06</f>
      </c>
      <c r="Y82" s="2">
        <f>P82</f>
      </c>
      <c r="Z82" s="34">
        <v>60</v>
      </c>
      <c r="AA82" s="2">
        <f>(L82+R82)-Y82-Z82</f>
      </c>
      <c r="AB82" s="2">
        <f>AA82/2</f>
      </c>
      <c r="AC82" s="2">
        <f>AA82/2</f>
      </c>
    </row>
    <row customHeight="true" ht="19" r="83">
      <c r="A83" s="1">
        <v>81</v>
      </c>
      <c r="B83" t="str">
        <v>纪祎楠</v>
      </c>
      <c r="C83" s="93" t="str">
        <v>TV1N1651612642935508992</v>
      </c>
      <c r="D83" s="5" t="str">
        <v>中国</v>
      </c>
      <c r="E83" s="5" t="str">
        <v>北京</v>
      </c>
      <c r="F83" s="5" t="str" xml:space="preserve">
        <v> 印尼-落地签</v>
      </c>
      <c r="G83" s="5" t="str">
        <v>商务</v>
      </c>
      <c r="H83" s="5" t="str">
        <v>已出签</v>
      </c>
      <c r="I83" s="92">
        <v>249.78</v>
      </c>
      <c r="K83" s="35"/>
      <c r="L83" s="34">
        <v>100</v>
      </c>
      <c r="M83" s="34">
        <v>0</v>
      </c>
      <c r="N83" s="5"/>
      <c r="P83" s="34">
        <v>0</v>
      </c>
      <c r="R83" s="2">
        <f>M83*1.06</f>
      </c>
      <c r="S83" s="2">
        <f>I83+L83+R83</f>
      </c>
      <c r="T83" s="2">
        <f>I83+(L83+R83)*1.06</f>
      </c>
      <c r="U83" s="2">
        <f>(R83+L83)*0.06</f>
      </c>
      <c r="V83" s="2">
        <f>T83-U83</f>
      </c>
      <c r="W83" s="2">
        <f>I83</f>
      </c>
      <c r="X83" s="2">
        <f>(R83+L83)*1.06</f>
      </c>
      <c r="Y83" s="2">
        <f>P83</f>
      </c>
      <c r="Z83" s="34">
        <v>20</v>
      </c>
      <c r="AA83" s="2">
        <f>(L83+R83)-Y83-Z83</f>
      </c>
      <c r="AB83" s="2">
        <f>AA83/2</f>
      </c>
      <c r="AC83" s="2">
        <f>AA83/2</f>
      </c>
    </row>
    <row customHeight="true" ht="19" r="84">
      <c r="A84" s="1">
        <v>82</v>
      </c>
      <c r="B84" t="str">
        <v>罗微</v>
      </c>
      <c r="C84" s="93" t="str">
        <v>TV1N1655445353349541888</v>
      </c>
      <c r="D84" s="5" t="str">
        <v>中国</v>
      </c>
      <c r="E84" s="5" t="str">
        <v>北京</v>
      </c>
      <c r="F84" s="5" t="str" xml:space="preserve">
        <v> 印尼-落地签</v>
      </c>
      <c r="G84" s="5" t="str">
        <v>商务</v>
      </c>
      <c r="H84" s="5" t="str">
        <v>已出签</v>
      </c>
      <c r="I84" s="92">
        <v>249.78</v>
      </c>
      <c r="K84" s="35"/>
      <c r="L84" s="34">
        <v>100</v>
      </c>
      <c r="M84" s="34">
        <v>0</v>
      </c>
      <c r="N84" s="5"/>
      <c r="P84" s="34">
        <v>0</v>
      </c>
      <c r="R84" s="2">
        <f>M84*1.06</f>
      </c>
      <c r="S84" s="2">
        <f>I84+L84+R84</f>
      </c>
      <c r="T84" s="2">
        <f>I84+(L84+R84)*1.06</f>
      </c>
      <c r="U84" s="2">
        <f>(R84+L84)*0.06</f>
      </c>
      <c r="V84" s="2">
        <f>T84-U84</f>
      </c>
      <c r="W84" s="2">
        <f>I84</f>
      </c>
      <c r="X84" s="2">
        <f>(R84+L84)*1.06</f>
      </c>
      <c r="Y84" s="2">
        <f>P84</f>
      </c>
      <c r="Z84" s="34">
        <v>20</v>
      </c>
      <c r="AA84" s="2">
        <f>(L84+R84)-Y84-Z84</f>
      </c>
      <c r="AB84" s="2">
        <f>AA84/2</f>
      </c>
      <c r="AC84" s="2">
        <f>AA84/2</f>
      </c>
    </row>
    <row customHeight="true" ht="19" r="85">
      <c r="A85" s="1">
        <v>83</v>
      </c>
      <c r="B85" t="str">
        <v>王韵琪</v>
      </c>
      <c r="C85" s="93" t="str">
        <v>TV1N1654354746421968896</v>
      </c>
      <c r="D85" s="5" t="str">
        <v>中国</v>
      </c>
      <c r="E85" s="5" t="str">
        <v>北京</v>
      </c>
      <c r="F85" s="5" t="str" xml:space="preserve">
        <v> 印尼-落地签</v>
      </c>
      <c r="G85" s="5" t="str">
        <v>商务</v>
      </c>
      <c r="H85" s="5" t="str">
        <v>已出签</v>
      </c>
      <c r="I85" s="92">
        <v>249.78</v>
      </c>
      <c r="K85" s="35"/>
      <c r="L85" s="34">
        <v>100</v>
      </c>
      <c r="M85" s="34">
        <v>0</v>
      </c>
      <c r="N85" s="5"/>
      <c r="P85" s="34">
        <v>0</v>
      </c>
      <c r="R85" s="2">
        <f>M85*1.06</f>
      </c>
      <c r="S85" s="2">
        <f>I85+L85+R85</f>
      </c>
      <c r="T85" s="2">
        <f>I85+(L85+R85)*1.06</f>
      </c>
      <c r="U85" s="2">
        <f>(R85+L85)*0.06</f>
      </c>
      <c r="V85" s="2">
        <f>T85-U85</f>
      </c>
      <c r="W85" s="2">
        <f>I85</f>
      </c>
      <c r="X85" s="2">
        <f>(R85+L85)*1.06</f>
      </c>
      <c r="Y85" s="2">
        <f>P85</f>
      </c>
      <c r="Z85" s="34">
        <v>20</v>
      </c>
      <c r="AA85" s="2">
        <f>(L85+R85)-Y85-Z85</f>
      </c>
      <c r="AB85" s="2">
        <f>AA85/2</f>
      </c>
      <c r="AC85" s="2">
        <f>AA85/2</f>
      </c>
    </row>
    <row customHeight="true" ht="19" r="86">
      <c r="A86" s="1">
        <v>84</v>
      </c>
      <c r="B86" s="35" t="str">
        <v>张宁</v>
      </c>
      <c r="C86" s="93" t="str">
        <v>TV1N1654782889360359424</v>
      </c>
      <c r="D86" s="5" t="str">
        <v>中国</v>
      </c>
      <c r="E86" s="5" t="str">
        <v>北京</v>
      </c>
      <c r="F86" s="5" t="str">
        <v>埃及-落地签</v>
      </c>
      <c r="G86" s="5" t="str">
        <v>商务</v>
      </c>
      <c r="H86" s="5" t="str">
        <v>已出签</v>
      </c>
      <c r="I86" s="34">
        <v>0</v>
      </c>
      <c r="J86" s="35"/>
      <c r="K86" s="35"/>
      <c r="L86" s="34">
        <v>0</v>
      </c>
      <c r="M86" s="34">
        <v>806</v>
      </c>
      <c r="N86" s="5" t="str">
        <v>落地费用</v>
      </c>
      <c r="O86" s="69"/>
      <c r="P86" s="34">
        <v>606</v>
      </c>
      <c r="R86" s="2">
        <f>M86*1.06</f>
      </c>
      <c r="S86" s="2">
        <f>I86+L86+R86</f>
      </c>
      <c r="T86" s="2">
        <f>I86+(L86+R86)*1.06</f>
      </c>
      <c r="U86" s="2">
        <f>(R86+L86)*0.06</f>
      </c>
      <c r="V86" s="2">
        <f>T86-U86</f>
      </c>
      <c r="W86" s="2">
        <f>I86</f>
      </c>
      <c r="X86" s="2">
        <f>(R86+L86)*1.06</f>
      </c>
      <c r="Y86" s="2">
        <f>P86</f>
      </c>
      <c r="Z86" s="34">
        <v>0</v>
      </c>
      <c r="AA86" s="2">
        <f>(L86+R86)-Y86-Z86</f>
      </c>
      <c r="AB86" s="2">
        <f>AA86/2</f>
      </c>
      <c r="AC86" s="2">
        <f>AA86/2</f>
      </c>
    </row>
    <row customHeight="true" ht="19" r="87">
      <c r="A87" s="1">
        <v>85</v>
      </c>
      <c r="B87" s="35" t="str">
        <v>陈杰</v>
      </c>
      <c r="C87" s="93" t="str">
        <v>TV1N1646458997419765760</v>
      </c>
      <c r="D87" s="5" t="str">
        <v>中国</v>
      </c>
      <c r="E87" s="5" t="str">
        <v>北京</v>
      </c>
      <c r="F87" s="5" t="str">
        <v>巴西</v>
      </c>
      <c r="G87" s="5" t="str">
        <v>商务</v>
      </c>
      <c r="H87" s="5" t="str">
        <v>已出签</v>
      </c>
      <c r="I87" s="34">
        <v>920</v>
      </c>
      <c r="K87" s="35"/>
      <c r="L87" s="34">
        <v>400</v>
      </c>
      <c r="M87" s="34">
        <v>578</v>
      </c>
      <c r="N87" s="5" t="str">
        <v>加急号380+签证中心费198</v>
      </c>
      <c r="P87" s="34">
        <v>498</v>
      </c>
      <c r="R87" s="2">
        <f>M87*1.06</f>
      </c>
      <c r="S87" s="2">
        <f>I87+L87+R87</f>
      </c>
      <c r="T87" s="2">
        <f>I87+(L87+R87)*1.06</f>
      </c>
      <c r="U87" s="2">
        <f>(R87+L87)*0.06</f>
      </c>
      <c r="V87" s="2">
        <f>T87-U87</f>
      </c>
      <c r="W87" s="2">
        <f>I87</f>
      </c>
      <c r="X87" s="2">
        <f>(R87+L87)*1.06</f>
      </c>
      <c r="Y87" s="2">
        <f>P87</f>
      </c>
      <c r="Z87" s="34">
        <v>60</v>
      </c>
      <c r="AA87" s="2">
        <f>(L87+R87)-Y87-Z87</f>
      </c>
      <c r="AB87" s="2">
        <f>AA87/2</f>
      </c>
      <c r="AC87" s="2">
        <f>AA87/2</f>
      </c>
    </row>
    <row customHeight="true" ht="19" r="88">
      <c r="A88" s="1">
        <v>86</v>
      </c>
      <c r="B88" s="35" t="str">
        <v>齐向前</v>
      </c>
      <c r="C88" s="93" t="str">
        <v>TV1N1612855888406044672</v>
      </c>
      <c r="D88" s="5" t="str">
        <v>中国</v>
      </c>
      <c r="E88" s="5" t="str">
        <v>北京</v>
      </c>
      <c r="F88" s="5" t="str">
        <v>巴西</v>
      </c>
      <c r="G88" s="5" t="str">
        <v>商务</v>
      </c>
      <c r="H88" s="5" t="str">
        <v>已出签</v>
      </c>
      <c r="I88" s="34">
        <v>920</v>
      </c>
      <c r="K88" s="35"/>
      <c r="L88" s="34">
        <v>400</v>
      </c>
      <c r="M88" s="34">
        <v>538</v>
      </c>
      <c r="N88" s="5" t="str">
        <v>加急号380+签证中心费158</v>
      </c>
      <c r="P88" s="34">
        <v>458</v>
      </c>
      <c r="R88" s="2">
        <f>M88*1.06</f>
      </c>
      <c r="S88" s="2">
        <f>I88+L88+R88</f>
      </c>
      <c r="T88" s="2">
        <f>I88+(L88+R88)*1.06</f>
      </c>
      <c r="U88" s="2">
        <f>(R88+L88)*0.06</f>
      </c>
      <c r="V88" s="2">
        <f>T88-U88</f>
      </c>
      <c r="W88" s="2">
        <f>I88</f>
      </c>
      <c r="X88" s="2">
        <f>(R88+L88)*1.06</f>
      </c>
      <c r="Y88" s="2">
        <f>P88</f>
      </c>
      <c r="Z88" s="34">
        <v>60</v>
      </c>
      <c r="AA88" s="2">
        <f>(L88+R88)-Y88-Z88</f>
      </c>
      <c r="AB88" s="2">
        <f>AA88/2</f>
      </c>
      <c r="AC88" s="2">
        <f>AA88/2</f>
      </c>
    </row>
    <row customHeight="true" ht="19" r="89">
      <c r="A89" s="1">
        <v>87</v>
      </c>
      <c r="B89" s="35" t="str">
        <v>王宇旻</v>
      </c>
      <c r="C89" s="93" t="str">
        <v>TV1N1648948274120605696</v>
      </c>
      <c r="D89" s="5" t="str">
        <v>中国</v>
      </c>
      <c r="E89" s="5" t="str">
        <v>北京</v>
      </c>
      <c r="F89" s="5" t="str">
        <v>巴西</v>
      </c>
      <c r="G89" s="5" t="str">
        <v>商务</v>
      </c>
      <c r="H89" s="5" t="str">
        <v>已出签</v>
      </c>
      <c r="I89" s="34">
        <v>920</v>
      </c>
      <c r="J89" s="35"/>
      <c r="K89" s="35"/>
      <c r="L89" s="34">
        <v>400</v>
      </c>
      <c r="M89" s="34">
        <v>538</v>
      </c>
      <c r="N89" s="5" t="str">
        <v>加急号380+签证中心费158</v>
      </c>
      <c r="P89" s="34">
        <v>458</v>
      </c>
      <c r="R89" s="2">
        <f>M89*1.06</f>
      </c>
      <c r="S89" s="2">
        <f>I89+L89+R89</f>
      </c>
      <c r="T89" s="2">
        <f>I89+(L89+R89)*1.06</f>
      </c>
      <c r="U89" s="2">
        <f>(R89+L89)*0.06</f>
      </c>
      <c r="V89" s="2">
        <f>T89-U89</f>
      </c>
      <c r="W89" s="2">
        <f>I89</f>
      </c>
      <c r="X89" s="2">
        <f>(R89+L89)*1.06</f>
      </c>
      <c r="Y89" s="2">
        <f>P89</f>
      </c>
      <c r="Z89" s="34">
        <v>60</v>
      </c>
      <c r="AA89" s="2">
        <f>(L89+R89)-Y89-Z89</f>
      </c>
      <c r="AB89" s="2">
        <f>AA89/2</f>
      </c>
      <c r="AC89" s="2">
        <f>AA89/2</f>
      </c>
    </row>
    <row customHeight="true" ht="19" r="90">
      <c r="A90" s="1">
        <v>88</v>
      </c>
      <c r="B90" s="35" t="str">
        <v>张沪宁</v>
      </c>
      <c r="C90" s="93" t="str">
        <v>TV1N1646087893975023616</v>
      </c>
      <c r="D90" s="5" t="str">
        <v>中国</v>
      </c>
      <c r="E90" s="5" t="str">
        <v>北京</v>
      </c>
      <c r="F90" s="5" t="str">
        <v>巴西</v>
      </c>
      <c r="G90" s="5" t="str">
        <v>商务</v>
      </c>
      <c r="H90" s="5" t="str">
        <v>已出签</v>
      </c>
      <c r="I90" s="34">
        <v>920</v>
      </c>
      <c r="J90" s="35"/>
      <c r="K90" s="35"/>
      <c r="L90" s="34">
        <v>400</v>
      </c>
      <c r="M90" s="34">
        <v>538</v>
      </c>
      <c r="N90" s="5" t="str">
        <v>加急号380+签证中心费158</v>
      </c>
      <c r="P90" s="34">
        <v>458</v>
      </c>
      <c r="R90" s="2">
        <f>M90*1.06</f>
      </c>
      <c r="S90" s="2">
        <f>I90+L90+R90</f>
      </c>
      <c r="T90" s="2">
        <f>I90+(L90+R90)*1.06</f>
      </c>
      <c r="U90" s="2">
        <f>(R90+L90)*0.06</f>
      </c>
      <c r="V90" s="2">
        <f>T90-U90</f>
      </c>
      <c r="W90" s="2">
        <f>I90</f>
      </c>
      <c r="X90" s="2">
        <f>(R90+L90)*1.06</f>
      </c>
      <c r="Y90" s="2">
        <f>P90</f>
      </c>
      <c r="Z90" s="34">
        <v>60</v>
      </c>
      <c r="AA90" s="2">
        <f>(L90+R90)-Y90-Z90</f>
      </c>
      <c r="AB90" s="2">
        <f>AA90/2</f>
      </c>
      <c r="AC90" s="2">
        <f>AA90/2</f>
      </c>
    </row>
    <row customHeight="true" ht="19" r="91">
      <c r="A91" s="1">
        <v>89</v>
      </c>
      <c r="B91" s="35" t="str">
        <v>沈雪丹</v>
      </c>
      <c r="C91" s="93" t="str">
        <v>TV1N1646433798993539072</v>
      </c>
      <c r="D91" s="5" t="str">
        <v>中国</v>
      </c>
      <c r="E91" s="5" t="str">
        <v>北京</v>
      </c>
      <c r="F91" s="5" t="str">
        <v>巴西</v>
      </c>
      <c r="G91" s="5" t="str">
        <v>商务</v>
      </c>
      <c r="H91" s="5" t="str">
        <v>已出签</v>
      </c>
      <c r="I91" s="34">
        <v>920</v>
      </c>
      <c r="J91" s="35"/>
      <c r="K91" s="35"/>
      <c r="L91" s="34">
        <v>400</v>
      </c>
      <c r="M91" s="34">
        <v>538</v>
      </c>
      <c r="N91" s="5" t="str">
        <v>加急号380+签证中心费158</v>
      </c>
      <c r="P91" s="34">
        <v>458</v>
      </c>
      <c r="R91" s="2">
        <f>M91*1.06</f>
      </c>
      <c r="S91" s="2">
        <f>I91+L91+R91</f>
      </c>
      <c r="T91" s="2">
        <f>I91+(L91+R91)*1.06</f>
      </c>
      <c r="U91" s="2">
        <f>(R91+L91)*0.06</f>
      </c>
      <c r="V91" s="2">
        <f>T91-U91</f>
      </c>
      <c r="W91" s="2">
        <f>I91</f>
      </c>
      <c r="X91" s="2">
        <f>(R91+L91)*1.06</f>
      </c>
      <c r="Y91" s="2">
        <f>P91</f>
      </c>
      <c r="Z91" s="34">
        <v>60</v>
      </c>
      <c r="AA91" s="2">
        <f>(L91+R91)-Y91-Z91</f>
      </c>
      <c r="AB91" s="2">
        <f>AA91/2</f>
      </c>
      <c r="AC91" s="2">
        <f>AA91/2</f>
      </c>
    </row>
    <row customHeight="true" ht="19" r="92">
      <c r="A92" s="1">
        <v>90</v>
      </c>
      <c r="B92" s="35" t="str">
        <v>张依然</v>
      </c>
      <c r="C92" s="93" t="str">
        <v>TV1N1638474758380015616</v>
      </c>
      <c r="D92" s="5" t="str">
        <v>中国</v>
      </c>
      <c r="E92" s="5" t="str">
        <v>广州</v>
      </c>
      <c r="F92" s="5" t="str">
        <v>西班牙</v>
      </c>
      <c r="G92" s="5" t="str">
        <v>商务</v>
      </c>
      <c r="H92" s="5" t="str">
        <v>已出签</v>
      </c>
      <c r="I92" s="34">
        <v>587</v>
      </c>
      <c r="K92" s="35"/>
      <c r="L92" s="34">
        <v>400</v>
      </c>
      <c r="M92" s="34">
        <v>169</v>
      </c>
      <c r="N92" s="5" t="str">
        <v>签证中心169</v>
      </c>
      <c r="P92" s="34">
        <v>169</v>
      </c>
      <c r="R92" s="2">
        <f>M92*1.06</f>
      </c>
      <c r="S92" s="2">
        <f>I92+L92+R92</f>
      </c>
      <c r="T92" s="2">
        <f>I92+(L92+R92)*1.06</f>
      </c>
      <c r="U92" s="2">
        <f>(R92+L92)*0.06</f>
      </c>
      <c r="V92" s="2">
        <f>T92-U92</f>
      </c>
      <c r="W92" s="2">
        <f>I92</f>
      </c>
      <c r="X92" s="2">
        <f>(R92+L92)*1.06</f>
      </c>
      <c r="Y92" s="2">
        <f>P92</f>
      </c>
      <c r="Z92" s="34">
        <v>0</v>
      </c>
      <c r="AA92" s="2">
        <f>(L92+R92)-Y92-Z92</f>
      </c>
      <c r="AB92" s="2">
        <f>AA92/2</f>
      </c>
      <c r="AC92" s="2">
        <f>AA92/2</f>
      </c>
    </row>
    <row r="93">
      <c r="A93" s="1">
        <v>91</v>
      </c>
      <c r="B93" s="94" t="str">
        <v>刘芋汐</v>
      </c>
      <c r="C93" s="93" t="str">
        <v>TV1N1638549332832514048</v>
      </c>
      <c r="D93" s="5" t="str">
        <v>中国</v>
      </c>
      <c r="E93" s="5" t="str">
        <v>北京</v>
      </c>
      <c r="F93" s="5" t="str" xml:space="preserve">
        <v> 印尼-落地签</v>
      </c>
      <c r="G93" s="5" t="str">
        <v>商务</v>
      </c>
      <c r="H93" s="5" t="str">
        <v>已出签</v>
      </c>
      <c r="I93" s="92">
        <v>249.78</v>
      </c>
      <c r="L93" s="34">
        <v>100</v>
      </c>
      <c r="M93" s="34">
        <v>0</v>
      </c>
      <c r="N93" s="5"/>
      <c r="P93" s="34">
        <v>0</v>
      </c>
      <c r="R93" s="2">
        <f>M93*1.06</f>
      </c>
      <c r="S93" s="2">
        <f>I93+L93+R93</f>
      </c>
      <c r="T93" s="2">
        <f>I93+(L93+R93)*1.06</f>
      </c>
      <c r="U93" s="2">
        <f>(R93+L93)*0.06</f>
      </c>
      <c r="V93" s="2">
        <f>T93-U93</f>
      </c>
      <c r="W93" s="2">
        <f>I93</f>
      </c>
      <c r="X93" s="2">
        <f>(R93+L93)*1.06</f>
      </c>
      <c r="Y93" s="2">
        <f>P93</f>
      </c>
      <c r="Z93" s="34">
        <v>20</v>
      </c>
      <c r="AA93" s="2">
        <f>(L93+R93)-Y93-Z93</f>
      </c>
      <c r="AB93" s="2">
        <f>AA93/2</f>
      </c>
      <c r="AC93" s="2">
        <f>AA93/2</f>
      </c>
    </row>
    <row r="94">
      <c r="A94" s="1">
        <v>92</v>
      </c>
      <c r="B94" s="94" t="str">
        <v>ANGEE XUE LI YU</v>
      </c>
      <c r="C94" s="93" t="str">
        <v>TV1N1655175907678629888</v>
      </c>
      <c r="D94" s="5" t="str">
        <v>中国</v>
      </c>
      <c r="E94" s="5" t="str">
        <v>北京</v>
      </c>
      <c r="F94" s="5" t="str" xml:space="preserve">
        <v> 印尼-落地签</v>
      </c>
      <c r="G94" s="5" t="str">
        <v>商务</v>
      </c>
      <c r="H94" s="5" t="str">
        <v>已出签</v>
      </c>
      <c r="I94" s="92">
        <v>249.78</v>
      </c>
      <c r="L94" s="34">
        <v>100</v>
      </c>
      <c r="M94" s="34">
        <v>0</v>
      </c>
      <c r="N94" s="5"/>
      <c r="P94" s="34">
        <v>0</v>
      </c>
      <c r="R94" s="2">
        <f>M94*1.06</f>
      </c>
      <c r="S94" s="2">
        <f>I94+L94+R94</f>
      </c>
      <c r="T94" s="2">
        <f>I94+(L94+R94)*1.06</f>
      </c>
      <c r="U94" s="2">
        <f>(R94+L94)*0.06</f>
      </c>
      <c r="V94" s="2">
        <f>T94-U94</f>
      </c>
      <c r="W94" s="2">
        <f>I94</f>
      </c>
      <c r="X94" s="2">
        <f>(R94+L94)*1.06</f>
      </c>
      <c r="Y94" s="2">
        <f>P94</f>
      </c>
      <c r="Z94" s="34">
        <v>20</v>
      </c>
      <c r="AA94" s="2">
        <f>(L94+R94)-Y94-Z94</f>
      </c>
      <c r="AB94" s="2">
        <f>AA94/2</f>
      </c>
      <c r="AC94" s="2">
        <f>AA94/2</f>
      </c>
    </row>
    <row r="95">
      <c r="A95" s="1">
        <v>93</v>
      </c>
      <c r="B95" t="str">
        <v>曹曼</v>
      </c>
      <c r="C95" s="93" t="str">
        <v>TV1N1655812941300744192</v>
      </c>
      <c r="D95" s="5" t="str">
        <v>中国</v>
      </c>
      <c r="E95" s="5" t="str">
        <v>北京</v>
      </c>
      <c r="F95" s="5" t="str" xml:space="preserve">
        <v> 印尼-落地签</v>
      </c>
      <c r="G95" s="5" t="str">
        <v>商务</v>
      </c>
      <c r="H95" s="5" t="str">
        <v>已出签</v>
      </c>
      <c r="I95" s="34">
        <v>249.07</v>
      </c>
      <c r="L95" s="34">
        <v>100</v>
      </c>
      <c r="M95" s="34">
        <v>0</v>
      </c>
      <c r="N95" s="5"/>
      <c r="P95" s="34">
        <v>0</v>
      </c>
      <c r="R95" s="2">
        <f>M95*1.06</f>
      </c>
      <c r="S95" s="2">
        <f>I95+L95+R95</f>
      </c>
      <c r="T95" s="2">
        <f>I95+(L95+R95)*1.06</f>
      </c>
      <c r="U95" s="2">
        <f>(R95+L95)*0.06</f>
      </c>
      <c r="V95" s="2">
        <f>T95-U95</f>
      </c>
      <c r="W95" s="2">
        <f>I95</f>
      </c>
      <c r="X95" s="2">
        <f>(R95+L95)*1.06</f>
      </c>
      <c r="Y95" s="2">
        <f>P95</f>
      </c>
      <c r="Z95" s="34">
        <v>20</v>
      </c>
      <c r="AA95" s="2">
        <f>(L95+R95)-Y95-Z95</f>
      </c>
      <c r="AB95" s="2">
        <f>AA95/2</f>
      </c>
      <c r="AC95" s="2">
        <f>AA95/2</f>
      </c>
    </row>
    <row r="96">
      <c r="A96" s="1">
        <v>94</v>
      </c>
      <c r="B96" s="35" t="str">
        <v>方龙飞</v>
      </c>
      <c r="C96" s="93" t="str">
        <v>TV1N1655535428343201792</v>
      </c>
      <c r="D96" s="5" t="str">
        <v>中国</v>
      </c>
      <c r="E96" s="5" t="str">
        <v>北京</v>
      </c>
      <c r="F96" s="5" t="str">
        <v>英国</v>
      </c>
      <c r="G96" s="5" t="str">
        <v>商务</v>
      </c>
      <c r="H96" s="5" t="str">
        <v>已出签</v>
      </c>
      <c r="I96" s="34">
        <v>900</v>
      </c>
      <c r="L96" s="34">
        <v>400</v>
      </c>
      <c r="M96" s="34">
        <v>2342</v>
      </c>
      <c r="N96" s="5" t="str">
        <v>上海5工加急+邮寄</v>
      </c>
      <c r="P96" s="34">
        <v>2342</v>
      </c>
      <c r="R96" s="2">
        <f>M96*1.06</f>
      </c>
      <c r="S96" s="2">
        <f>I96+L96+R96</f>
      </c>
      <c r="T96" s="2">
        <f>I96+(L96+R96)*1.06</f>
      </c>
      <c r="U96" s="2">
        <f>(R96+L96)*0.06</f>
      </c>
      <c r="V96" s="2">
        <f>T96-U96</f>
      </c>
      <c r="W96" s="2">
        <f>I96</f>
      </c>
      <c r="X96" s="2">
        <f>(R96+L96)*1.06</f>
      </c>
      <c r="Y96" s="2">
        <f>P96</f>
      </c>
      <c r="Z96" s="34">
        <v>60</v>
      </c>
      <c r="AA96" s="2">
        <f>(L96+R96)-Y96-Z96</f>
      </c>
      <c r="AB96" s="2">
        <f>AA96/2</f>
      </c>
      <c r="AC96" s="2">
        <f>AA96/2</f>
      </c>
    </row>
    <row r="97">
      <c r="A97" s="1">
        <v>95</v>
      </c>
      <c r="B97" t="str">
        <v>杨政杰</v>
      </c>
      <c r="C97" s="93" t="str">
        <v>TV1N1655916976078962688</v>
      </c>
      <c r="D97" s="5" t="str">
        <v>中国</v>
      </c>
      <c r="E97" s="5" t="str">
        <v>北京</v>
      </c>
      <c r="F97" s="5" t="str">
        <v>英国</v>
      </c>
      <c r="G97" s="5" t="str">
        <v>商务</v>
      </c>
      <c r="H97" s="5" t="str">
        <v>已出签</v>
      </c>
      <c r="I97" s="34">
        <v>908</v>
      </c>
      <c r="L97" s="34">
        <v>400</v>
      </c>
      <c r="M97" s="34">
        <v>2342</v>
      </c>
      <c r="N97" s="5" t="str">
        <v>北京5工加急+邮寄</v>
      </c>
      <c r="P97" s="34">
        <v>2342</v>
      </c>
      <c r="R97" s="2">
        <f>M97*1.06</f>
      </c>
      <c r="S97" s="2">
        <f>I97+L97+R97</f>
      </c>
      <c r="T97" s="2">
        <f>I97+(L97+R97)*1.06</f>
      </c>
      <c r="U97" s="2">
        <f>(R97+L97)*0.06</f>
      </c>
      <c r="V97" s="2">
        <f>T97-U97</f>
      </c>
      <c r="W97" s="2">
        <f>I97</f>
      </c>
      <c r="X97" s="2">
        <f>(R97+L97)*1.06</f>
      </c>
      <c r="Y97" s="2">
        <f>P97</f>
      </c>
      <c r="Z97" s="34">
        <v>60</v>
      </c>
      <c r="AA97" s="2">
        <f>(L97+R97)-Y97-Z97</f>
      </c>
      <c r="AB97" s="2">
        <f>AA97/2</f>
      </c>
      <c r="AC97" s="2">
        <f>AA97/2</f>
      </c>
    </row>
    <row r="98">
      <c r="A98" s="1">
        <v>96</v>
      </c>
      <c r="B98" s="35" t="str">
        <v>潘浩君</v>
      </c>
      <c r="C98" s="93" t="str">
        <v>TV1N1648249591351713792</v>
      </c>
      <c r="D98" s="5" t="str">
        <v>中国</v>
      </c>
      <c r="E98" s="5" t="str">
        <v>北京</v>
      </c>
      <c r="F98" s="5" t="str">
        <v>美国</v>
      </c>
      <c r="G98" s="5" t="str">
        <v>商务</v>
      </c>
      <c r="H98" s="5" t="str">
        <v>受理中</v>
      </c>
      <c r="I98" s="34">
        <v>1120</v>
      </c>
      <c r="L98" s="34">
        <v>300</v>
      </c>
      <c r="M98" s="34">
        <v>1300</v>
      </c>
      <c r="N98" s="5" t="str">
        <v>北京加急面试5月底-6月初+渠道</v>
      </c>
      <c r="P98" s="34">
        <v>900</v>
      </c>
      <c r="R98" s="2">
        <f>M98*1.06</f>
      </c>
      <c r="S98" s="2">
        <f>I98+L98+R98</f>
      </c>
      <c r="T98" s="2">
        <f>I98+(L98+R98)*1.06</f>
      </c>
      <c r="U98" s="2">
        <f>(R98+L98)*0.06</f>
      </c>
      <c r="V98" s="2">
        <f>T98-U98</f>
      </c>
      <c r="W98" s="2">
        <f>I98</f>
      </c>
      <c r="X98" s="2">
        <f>(R98+L98)*1.06</f>
      </c>
      <c r="Y98" s="2">
        <f>P98</f>
      </c>
      <c r="Z98" s="34">
        <v>60</v>
      </c>
      <c r="AA98" s="2">
        <f>(L98+R98)-Y98-Z98</f>
      </c>
      <c r="AB98" s="2">
        <f>AA98/2</f>
      </c>
      <c r="AC98" s="2">
        <f>AA98/2</f>
      </c>
    </row>
    <row r="99">
      <c r="A99" s="1">
        <v>97</v>
      </c>
      <c r="B99" t="str">
        <v>徐丸絮</v>
      </c>
      <c r="C99" s="93" t="str">
        <v>TV1N1654364855910891520</v>
      </c>
      <c r="D99" s="5" t="str">
        <v>中国</v>
      </c>
      <c r="E99" s="5" t="str">
        <v>北京</v>
      </c>
      <c r="F99" s="5" t="str" xml:space="preserve">
        <v> 印尼-落地签</v>
      </c>
      <c r="G99" s="5" t="str">
        <v>商务</v>
      </c>
      <c r="H99" s="5" t="str">
        <v>已出签</v>
      </c>
      <c r="I99" s="92">
        <v>249.07</v>
      </c>
      <c r="L99" s="34">
        <v>100</v>
      </c>
      <c r="M99" s="34">
        <v>0</v>
      </c>
      <c r="N99" s="5"/>
      <c r="P99" s="34">
        <v>0</v>
      </c>
      <c r="R99" s="2">
        <f>M99*1.06</f>
      </c>
      <c r="S99" s="2">
        <f>I99+L99+R99</f>
      </c>
      <c r="T99" s="2">
        <f>I99+(L99+R99)*1.06</f>
      </c>
      <c r="U99" s="2">
        <f>(R99+L99)*0.06</f>
      </c>
      <c r="V99" s="2">
        <f>T99-U99</f>
      </c>
      <c r="W99" s="2">
        <f>I99</f>
      </c>
      <c r="X99" s="2">
        <f>(R99+L99)*1.06</f>
      </c>
      <c r="Y99" s="2">
        <f>P99</f>
      </c>
      <c r="Z99" s="34">
        <v>20</v>
      </c>
      <c r="AA99" s="2">
        <f>(L99+R99)-Y99-Z99</f>
      </c>
      <c r="AB99" s="2">
        <f>AA99/2</f>
      </c>
      <c r="AC99" s="2">
        <f>AA99/2</f>
      </c>
    </row>
    <row r="100">
      <c r="A100" s="1">
        <v>98</v>
      </c>
      <c r="B100" s="35" t="str">
        <v>吕喆</v>
      </c>
      <c r="C100" s="93"/>
      <c r="D100" s="5" t="str">
        <v>中国</v>
      </c>
      <c r="E100" s="5" t="str">
        <v>北京</v>
      </c>
      <c r="F100" s="5" t="str">
        <v>美国</v>
      </c>
      <c r="G100" s="5" t="str">
        <v>商务</v>
      </c>
      <c r="H100" s="5" t="str">
        <v>受理中</v>
      </c>
      <c r="I100" s="34">
        <v>1120</v>
      </c>
      <c r="L100" s="34">
        <v>300</v>
      </c>
      <c r="M100" s="34">
        <v>1300</v>
      </c>
      <c r="N100" s="5" t="str">
        <v>北京5月底加急+渠道</v>
      </c>
      <c r="P100" s="34">
        <v>900</v>
      </c>
      <c r="R100" s="2">
        <f>M100*1.06</f>
      </c>
      <c r="S100" s="2">
        <f>I100+L100+R100</f>
      </c>
      <c r="T100" s="2">
        <f>I100+(L100+R100)*1.06</f>
      </c>
      <c r="U100" s="2">
        <f>(R100+L100)*0.06</f>
      </c>
      <c r="V100" s="2">
        <f>T100-U100</f>
      </c>
      <c r="W100" s="2">
        <f>I100</f>
      </c>
      <c r="X100" s="2">
        <f>(R100+L100)*1.06</f>
      </c>
      <c r="Y100" s="2">
        <f>P100</f>
      </c>
      <c r="Z100" s="34">
        <v>60</v>
      </c>
      <c r="AA100" s="2">
        <f>(L100+R100)-Y100-Z100</f>
      </c>
      <c r="AB100" s="2">
        <f>AA100/2</f>
      </c>
      <c r="AC100" s="2">
        <f>AA100/2</f>
      </c>
    </row>
    <row r="101">
      <c r="A101" s="1">
        <v>99</v>
      </c>
      <c r="B101" s="35" t="str">
        <v>解祯</v>
      </c>
      <c r="C101" s="93" t="str">
        <v>TV1N1647877739492155392</v>
      </c>
      <c r="D101" s="5" t="str">
        <v>中国</v>
      </c>
      <c r="E101" s="5" t="str">
        <v>北京</v>
      </c>
      <c r="F101" s="5" t="str">
        <v>美国</v>
      </c>
      <c r="G101" s="5" t="str">
        <v>商务</v>
      </c>
      <c r="H101" s="5" t="str">
        <v>受理中</v>
      </c>
      <c r="I101" s="34">
        <v>1120</v>
      </c>
      <c r="L101" s="34">
        <v>300</v>
      </c>
      <c r="M101" s="34">
        <v>1300</v>
      </c>
      <c r="N101" s="5" t="str">
        <v>北京加急预约6月初+渠道</v>
      </c>
      <c r="P101" s="34">
        <v>900</v>
      </c>
      <c r="R101" s="2">
        <f>M101*1.06</f>
      </c>
      <c r="S101" s="2">
        <f>I101+L101+R101</f>
      </c>
      <c r="T101" s="2">
        <f>I101+(L101+R101)*1.06</f>
      </c>
      <c r="U101" s="2">
        <f>(R101+L101)*0.06</f>
      </c>
      <c r="V101" s="2">
        <f>T101-U101</f>
      </c>
      <c r="W101" s="2">
        <f>I101</f>
      </c>
      <c r="X101" s="2">
        <f>(R101+L101)*1.06</f>
      </c>
      <c r="Y101" s="2">
        <f>P101</f>
      </c>
      <c r="Z101" s="34">
        <v>60</v>
      </c>
      <c r="AA101" s="2">
        <f>(L101+R101)-Y101-Z101</f>
      </c>
      <c r="AB101" s="2">
        <f>AA101/2</f>
      </c>
      <c r="AC101" s="2">
        <f>AA101/2</f>
      </c>
    </row>
    <row r="102">
      <c r="A102" s="1">
        <v>100</v>
      </c>
      <c r="B102" s="35" t="str">
        <v>刘玉辉</v>
      </c>
      <c r="C102" s="93"/>
      <c r="D102" s="5" t="str">
        <v>中国</v>
      </c>
      <c r="E102" s="5" t="str">
        <v>上海</v>
      </c>
      <c r="F102" s="5" t="str">
        <v>美国</v>
      </c>
      <c r="G102" s="5" t="str">
        <v>商务</v>
      </c>
      <c r="H102" s="5" t="str">
        <v>受理中</v>
      </c>
      <c r="I102" s="34">
        <v>1120</v>
      </c>
      <c r="L102" s="34">
        <v>300</v>
      </c>
      <c r="M102" s="34">
        <v>1300</v>
      </c>
      <c r="N102" s="5" t="str">
        <v>上海加急预约6月11前+渠道</v>
      </c>
      <c r="P102" s="34">
        <v>900</v>
      </c>
      <c r="R102" s="2">
        <f>M102*1.06</f>
      </c>
      <c r="S102" s="2">
        <f>I102+L102+R102</f>
      </c>
      <c r="T102" s="2">
        <f>I102+(L102+R102)*1.06</f>
      </c>
      <c r="U102" s="2">
        <f>(R102+L102)*0.06</f>
      </c>
      <c r="V102" s="2">
        <f>T102-U102</f>
      </c>
      <c r="W102" s="2">
        <f>I102</f>
      </c>
      <c r="X102" s="2">
        <f>(R102+L102)*1.06</f>
      </c>
      <c r="Y102" s="2">
        <f>P102</f>
      </c>
      <c r="Z102" s="34">
        <v>60</v>
      </c>
      <c r="AA102" s="2">
        <f>(L102+R102)-Y102-Z102</f>
      </c>
      <c r="AB102" s="2">
        <f>AA102/2</f>
      </c>
      <c r="AC102" s="2">
        <f>AA102/2</f>
      </c>
    </row>
    <row r="103">
      <c r="A103" s="1">
        <v>101</v>
      </c>
      <c r="B103" s="35" t="str">
        <v>王雨嫣</v>
      </c>
      <c r="C103" s="93" t="str">
        <v>TV1N1646826153596710912</v>
      </c>
      <c r="D103" s="5" t="str">
        <v>中国</v>
      </c>
      <c r="E103" s="5" t="str">
        <v>上海</v>
      </c>
      <c r="F103" s="5" t="str">
        <v>美国</v>
      </c>
      <c r="G103" s="5" t="str">
        <v>商务</v>
      </c>
      <c r="H103" s="5" t="str">
        <v>受理中</v>
      </c>
      <c r="I103" s="34">
        <v>1120</v>
      </c>
      <c r="L103" s="34">
        <v>300</v>
      </c>
      <c r="M103" s="34">
        <v>1300</v>
      </c>
      <c r="N103" s="5" t="str">
        <v>上海加急6月16日+渠道</v>
      </c>
      <c r="P103" s="34">
        <v>900</v>
      </c>
      <c r="R103" s="2">
        <f>M103*1.06</f>
      </c>
      <c r="S103" s="2">
        <f>I103+L103+R103</f>
      </c>
      <c r="T103" s="2">
        <f>I103+(L103+R103)*1.06</f>
      </c>
      <c r="U103" s="2">
        <f>(R103+L103)*0.06</f>
      </c>
      <c r="V103" s="2">
        <f>T103-U103</f>
      </c>
      <c r="W103" s="2">
        <f>I103</f>
      </c>
      <c r="X103" s="2">
        <f>(R103+L103)*1.06</f>
      </c>
      <c r="Y103" s="2">
        <f>P103</f>
      </c>
      <c r="Z103" s="34">
        <v>60</v>
      </c>
      <c r="AA103" s="2">
        <f>(L103+R103)-Y103-Z103</f>
      </c>
      <c r="AB103" s="2">
        <f>AA103/2</f>
      </c>
      <c r="AC103" s="2">
        <f>AA103/2</f>
      </c>
    </row>
    <row r="104">
      <c r="A104" s="1">
        <v>102</v>
      </c>
      <c r="B104" t="str">
        <v>张腾灃</v>
      </c>
      <c r="C104" s="93" t="str">
        <v>TV1N1651489702562652160</v>
      </c>
      <c r="D104" s="5" t="str">
        <v>中国</v>
      </c>
      <c r="E104" s="5" t="str">
        <v>上海</v>
      </c>
      <c r="F104" s="5" t="str">
        <v>美国</v>
      </c>
      <c r="G104" s="5" t="str">
        <v>商务</v>
      </c>
      <c r="H104" s="5" t="str">
        <v>受理中</v>
      </c>
      <c r="I104" s="34">
        <v>1120</v>
      </c>
      <c r="L104" s="34">
        <v>300</v>
      </c>
      <c r="M104" s="34">
        <v>1300</v>
      </c>
      <c r="N104" s="5" t="str">
        <v>上海加急6月初+渠道</v>
      </c>
      <c r="P104" s="34">
        <v>900</v>
      </c>
      <c r="R104" s="2">
        <f>M104*1.06</f>
      </c>
      <c r="S104" s="2">
        <f>I104+L104+R104</f>
      </c>
      <c r="T104" s="2">
        <f>I104+(L104+R104)*1.06</f>
      </c>
      <c r="U104" s="2">
        <f>(R104+L104)*0.06</f>
      </c>
      <c r="V104" s="2">
        <f>T104-U104</f>
      </c>
      <c r="W104" s="2">
        <f>I104</f>
      </c>
      <c r="X104" s="2">
        <f>(R104+L104)*1.06</f>
      </c>
      <c r="Y104" s="2">
        <f>P104</f>
      </c>
      <c r="Z104" s="34">
        <v>60</v>
      </c>
      <c r="AA104" s="2">
        <f>(L104+R104)-Y104-Z104</f>
      </c>
      <c r="AB104" s="2">
        <f>AA104/2</f>
      </c>
      <c r="AC104" s="2">
        <f>AA104/2</f>
      </c>
    </row>
    <row r="105">
      <c r="A105" s="1">
        <v>103</v>
      </c>
      <c r="B105" t="str">
        <v>马旻俪</v>
      </c>
      <c r="C105" s="93" t="str">
        <v>TV1N1654333401940316160</v>
      </c>
      <c r="D105" s="5" t="str">
        <v>中国</v>
      </c>
      <c r="E105" s="5" t="str">
        <v>上海</v>
      </c>
      <c r="F105" s="5" t="str">
        <v>美国</v>
      </c>
      <c r="G105" s="5" t="str">
        <v>商务</v>
      </c>
      <c r="H105" s="5" t="str">
        <v>受理中</v>
      </c>
      <c r="I105" s="34">
        <v>1120</v>
      </c>
      <c r="L105" s="34">
        <v>300</v>
      </c>
      <c r="M105" s="34">
        <v>1300</v>
      </c>
      <c r="N105" s="5" t="str">
        <v>上海加急约6月中+渠道</v>
      </c>
      <c r="P105" s="34">
        <v>900</v>
      </c>
      <c r="R105" s="2">
        <f>M105*1.06</f>
      </c>
      <c r="S105" s="2">
        <f>I105+L105+R105</f>
      </c>
      <c r="T105" s="2">
        <f>I105+(L105+R105)*1.06</f>
      </c>
      <c r="U105" s="2">
        <f>(R105+L105)*0.06</f>
      </c>
      <c r="V105" s="2">
        <f>T105-U105</f>
      </c>
      <c r="W105" s="2">
        <f>I105</f>
      </c>
      <c r="X105" s="2">
        <f>(R105+L105)*1.06</f>
      </c>
      <c r="Y105" s="2">
        <f>P105</f>
      </c>
      <c r="Z105" s="34">
        <v>60</v>
      </c>
      <c r="AA105" s="2">
        <f>(L105+R105)-Y105-Z105</f>
      </c>
      <c r="AB105" s="2">
        <f>AA105/2</f>
      </c>
      <c r="AC105" s="2">
        <f>AA105/2</f>
      </c>
    </row>
    <row r="106">
      <c r="A106" s="1">
        <v>104</v>
      </c>
      <c r="B106" t="str">
        <v>王登科</v>
      </c>
      <c r="C106" s="93" t="str">
        <v>TV1N1651485328893378560</v>
      </c>
      <c r="D106" s="5" t="str">
        <v>中国</v>
      </c>
      <c r="E106" s="5" t="str">
        <v>北京</v>
      </c>
      <c r="F106" s="5" t="str" xml:space="preserve">
        <v> 印尼-落地签</v>
      </c>
      <c r="G106" s="5" t="str">
        <v>商务</v>
      </c>
      <c r="H106" s="5" t="str">
        <v>已出签</v>
      </c>
      <c r="I106" s="92">
        <v>249.07</v>
      </c>
      <c r="L106" s="34">
        <v>100</v>
      </c>
      <c r="M106" s="34">
        <v>0</v>
      </c>
      <c r="N106" s="5"/>
      <c r="P106" s="34">
        <v>0</v>
      </c>
      <c r="R106" s="2">
        <f>M106*1.06</f>
      </c>
      <c r="S106" s="2">
        <f>I106+L106+R106</f>
      </c>
      <c r="T106" s="2">
        <f>I106+(L106+R106)*1.06</f>
      </c>
      <c r="U106" s="2">
        <f>(R106+L106)*0.06</f>
      </c>
      <c r="V106" s="2">
        <f>T106-U106</f>
      </c>
      <c r="W106" s="2">
        <f>I106</f>
      </c>
      <c r="X106" s="2">
        <f>(R106+L106)*1.06</f>
      </c>
      <c r="Y106" s="2">
        <f>P106</f>
      </c>
      <c r="Z106" s="34">
        <v>20</v>
      </c>
      <c r="AA106" s="2">
        <f>(L106+R106)-Y106-Z106</f>
      </c>
      <c r="AB106" s="2">
        <f>AA106/2</f>
      </c>
      <c r="AC106" s="2">
        <f>AA106/2</f>
      </c>
    </row>
    <row r="107">
      <c r="A107" s="1">
        <v>105</v>
      </c>
      <c r="B107" t="str">
        <v>刘谢雯</v>
      </c>
      <c r="C107" s="93" t="str">
        <v>TV1N1649591954787577856</v>
      </c>
      <c r="D107" s="5" t="str">
        <v>中国</v>
      </c>
      <c r="E107" s="5" t="str">
        <v>北京</v>
      </c>
      <c r="F107" s="5" t="str" xml:space="preserve">
        <v> 印尼-落地签</v>
      </c>
      <c r="G107" s="5" t="str">
        <v>商务</v>
      </c>
      <c r="H107" s="5" t="str">
        <v>已出签</v>
      </c>
      <c r="I107" s="92">
        <v>249.07</v>
      </c>
      <c r="L107" s="34">
        <v>100</v>
      </c>
      <c r="M107" s="34">
        <v>0</v>
      </c>
      <c r="N107" s="5"/>
      <c r="P107" s="34">
        <v>0</v>
      </c>
      <c r="R107" s="2">
        <f>M107*1.06</f>
      </c>
      <c r="S107" s="2">
        <f>I107+L107+R107</f>
      </c>
      <c r="T107" s="2">
        <f>I107+(L107+R107)*1.06</f>
      </c>
      <c r="U107" s="2">
        <f>(R107+L107)*0.06</f>
      </c>
      <c r="V107" s="2">
        <f>T107-U107</f>
      </c>
      <c r="W107" s="2">
        <f>I107</f>
      </c>
      <c r="X107" s="2">
        <f>(R107+L107)*1.06</f>
      </c>
      <c r="Y107" s="2">
        <f>P107</f>
      </c>
      <c r="Z107" s="34">
        <v>20</v>
      </c>
      <c r="AA107" s="2">
        <f>(L107+R107)-Y107-Z107</f>
      </c>
      <c r="AB107" s="2">
        <f>AA107/2</f>
      </c>
      <c r="AC107" s="2">
        <f>AA107/2</f>
      </c>
    </row>
    <row r="108">
      <c r="A108" s="1">
        <v>106</v>
      </c>
      <c r="B108" t="str">
        <v>贺滟淋</v>
      </c>
      <c r="C108" s="93" t="str" xml:space="preserve">
        <v> TV1N1654450042107797504</v>
      </c>
      <c r="D108" s="5" t="str">
        <v>中国</v>
      </c>
      <c r="E108" s="5" t="str">
        <v>北京</v>
      </c>
      <c r="F108" s="5" t="str" xml:space="preserve">
        <v> 印尼-落地签</v>
      </c>
      <c r="G108" s="5" t="str">
        <v>商务</v>
      </c>
      <c r="H108" s="5" t="str">
        <v>已出签</v>
      </c>
      <c r="I108" s="92">
        <v>249.07</v>
      </c>
      <c r="L108" s="34">
        <v>100</v>
      </c>
      <c r="M108" s="34">
        <v>0</v>
      </c>
      <c r="N108" s="5"/>
      <c r="P108" s="34">
        <v>0</v>
      </c>
      <c r="R108" s="2">
        <f>M108*1.06</f>
      </c>
      <c r="S108" s="2">
        <f>I108+L108+R108</f>
      </c>
      <c r="T108" s="2">
        <f>I108+(L108+R108)*1.06</f>
      </c>
      <c r="U108" s="2">
        <f>(R108+L108)*0.06</f>
      </c>
      <c r="V108" s="2">
        <f>T108-U108</f>
      </c>
      <c r="W108" s="2">
        <f>I108</f>
      </c>
      <c r="X108" s="2">
        <f>(R108+L108)*1.06</f>
      </c>
      <c r="Y108" s="2">
        <f>P108</f>
      </c>
      <c r="Z108" s="34">
        <v>20</v>
      </c>
      <c r="AA108" s="2">
        <f>(L108+R108)-Y108-Z108</f>
      </c>
      <c r="AB108" s="2">
        <f>AA108/2</f>
      </c>
      <c r="AC108" s="2">
        <f>AA108/2</f>
      </c>
    </row>
    <row r="109">
      <c r="A109" s="1">
        <v>107</v>
      </c>
      <c r="B109" t="str">
        <v>赵梦雪</v>
      </c>
      <c r="C109" s="93" t="str" xml:space="preserve">
        <v>TV1N1645654126760280064 </v>
      </c>
      <c r="D109" s="5" t="str">
        <v>中国</v>
      </c>
      <c r="E109" s="5" t="str">
        <v>北京</v>
      </c>
      <c r="F109" s="5" t="str" xml:space="preserve">
        <v> 印尼-落地签</v>
      </c>
      <c r="G109" s="5" t="str">
        <v>商务</v>
      </c>
      <c r="H109" s="5" t="str">
        <v>已出签</v>
      </c>
      <c r="I109" s="92">
        <v>249.07</v>
      </c>
      <c r="L109" s="34">
        <v>100</v>
      </c>
      <c r="M109" s="34">
        <v>0</v>
      </c>
      <c r="N109" s="5"/>
      <c r="P109" s="34">
        <v>0</v>
      </c>
      <c r="R109" s="2">
        <f>M109*1.06</f>
      </c>
      <c r="S109" s="2">
        <f>I109+L109+R109</f>
      </c>
      <c r="T109" s="2">
        <f>I109+(L109+R109)*1.06</f>
      </c>
      <c r="U109" s="2">
        <f>(R109+L109)*0.06</f>
      </c>
      <c r="V109" s="2">
        <f>T109-U109</f>
      </c>
      <c r="W109" s="2">
        <f>I109</f>
      </c>
      <c r="X109" s="2">
        <f>(R109+L109)*1.06</f>
      </c>
      <c r="Y109" s="2">
        <f>P109</f>
      </c>
      <c r="Z109" s="34">
        <v>20</v>
      </c>
      <c r="AA109" s="2">
        <f>(L109+R109)-Y109-Z109</f>
      </c>
      <c r="AB109" s="2">
        <f>AA109/2</f>
      </c>
      <c r="AC109" s="2">
        <f>AA109/2</f>
      </c>
    </row>
    <row r="110">
      <c r="A110" s="1">
        <v>108</v>
      </c>
      <c r="B110" t="str">
        <v>王董尔</v>
      </c>
      <c r="C110" s="93" t="str">
        <v>TV1N1656150463188840448</v>
      </c>
      <c r="D110" s="5" t="str">
        <v>中国</v>
      </c>
      <c r="E110" s="5" t="str">
        <v>北京</v>
      </c>
      <c r="F110" s="5" t="str" xml:space="preserve">
        <v> 印尼-落地签</v>
      </c>
      <c r="G110" s="5" t="str">
        <v>商务</v>
      </c>
      <c r="H110" s="5" t="str">
        <v>已出签</v>
      </c>
      <c r="I110" s="92">
        <v>249.07</v>
      </c>
      <c r="L110" s="34">
        <v>100</v>
      </c>
      <c r="M110" s="34">
        <v>0</v>
      </c>
      <c r="N110" s="5"/>
      <c r="P110" s="34">
        <v>0</v>
      </c>
      <c r="R110" s="2">
        <f>M110*1.06</f>
      </c>
      <c r="S110" s="2">
        <f>I110+L110+R110</f>
      </c>
      <c r="T110" s="2">
        <f>I110+(L110+R110)*1.06</f>
      </c>
      <c r="U110" s="2">
        <f>(R110+L110)*0.06</f>
      </c>
      <c r="V110" s="2">
        <f>T110-U110</f>
      </c>
      <c r="W110" s="2">
        <f>I110</f>
      </c>
      <c r="X110" s="2">
        <f>(R110+L110)*1.06</f>
      </c>
      <c r="Y110" s="2">
        <f>P110</f>
      </c>
      <c r="Z110" s="34">
        <v>20</v>
      </c>
      <c r="AA110" s="2">
        <f>(L110+R110)-Y110-Z110</f>
      </c>
      <c r="AB110" s="2">
        <f>AA110/2</f>
      </c>
      <c r="AC110" s="2">
        <f>AA110/2</f>
      </c>
    </row>
    <row r="111">
      <c r="A111" s="1">
        <v>109</v>
      </c>
      <c r="B111" t="str">
        <v>熊晓沁</v>
      </c>
      <c r="C111" s="93" t="str">
        <v>TV1N1642737475853094912</v>
      </c>
      <c r="D111" s="5" t="str">
        <v>中国</v>
      </c>
      <c r="E111" s="5" t="str">
        <v>北京</v>
      </c>
      <c r="F111" s="5" t="str" xml:space="preserve">
        <v> 印尼-落地签</v>
      </c>
      <c r="G111" s="5" t="str">
        <v>商务</v>
      </c>
      <c r="H111" s="5" t="str">
        <v>已出签</v>
      </c>
      <c r="I111" s="34">
        <v>249.78</v>
      </c>
      <c r="L111" s="34">
        <v>100</v>
      </c>
      <c r="M111" s="34">
        <v>0</v>
      </c>
      <c r="N111" s="5"/>
      <c r="P111" s="34">
        <v>0</v>
      </c>
      <c r="R111" s="2">
        <f>M111*1.06</f>
      </c>
      <c r="S111" s="2">
        <f>I111+L111+R111</f>
      </c>
      <c r="T111" s="2">
        <f>I111+(L111+R111)*1.06</f>
      </c>
      <c r="U111" s="2">
        <f>(R111+L111)*0.06</f>
      </c>
      <c r="V111" s="2">
        <f>T111-U111</f>
      </c>
      <c r="W111" s="2">
        <f>I111</f>
      </c>
      <c r="X111" s="2">
        <f>(R111+L111)*1.06</f>
      </c>
      <c r="Y111" s="2">
        <f>P111</f>
      </c>
      <c r="Z111" s="34">
        <v>20</v>
      </c>
      <c r="AA111" s="2">
        <f>(L111+R111)-Y111-Z111</f>
      </c>
      <c r="AB111" s="2">
        <f>AA111/2</f>
      </c>
      <c r="AC111" s="2">
        <f>AA111/2</f>
      </c>
    </row>
    <row r="112">
      <c r="A112" s="1">
        <v>110</v>
      </c>
      <c r="B112" t="str">
        <v>张蓓</v>
      </c>
      <c r="C112" s="93" t="str">
        <v>TV1N1655832448094228480</v>
      </c>
      <c r="D112" s="5" t="str">
        <v>中国</v>
      </c>
      <c r="E112" s="5" t="str">
        <v>北京</v>
      </c>
      <c r="F112" s="5" t="str" xml:space="preserve">
        <v> 印尼-落地签</v>
      </c>
      <c r="G112" s="5" t="str">
        <v>商务</v>
      </c>
      <c r="H112" s="5" t="str">
        <v>已出签</v>
      </c>
      <c r="I112" s="92">
        <v>249.07</v>
      </c>
      <c r="L112" s="34">
        <v>100</v>
      </c>
      <c r="M112" s="34">
        <v>0</v>
      </c>
      <c r="N112" s="5"/>
      <c r="P112" s="34">
        <v>0</v>
      </c>
      <c r="R112" s="2">
        <f>M112*1.06</f>
      </c>
      <c r="S112" s="2">
        <f>I112+L112+R112</f>
      </c>
      <c r="T112" s="2">
        <f>I112+(L112+R112)*1.06</f>
      </c>
      <c r="U112" s="2">
        <f>(R112+L112)*0.06</f>
      </c>
      <c r="V112" s="2">
        <f>T112-U112</f>
      </c>
      <c r="W112" s="2">
        <f>I112</f>
      </c>
      <c r="X112" s="2">
        <f>(R112+L112)*1.06</f>
      </c>
      <c r="Y112" s="2">
        <f>P112</f>
      </c>
      <c r="Z112" s="34">
        <v>20</v>
      </c>
      <c r="AA112" s="2">
        <f>(L112+R112)-Y112-Z112</f>
      </c>
      <c r="AB112" s="2">
        <f>AA112/2</f>
      </c>
      <c r="AC112" s="2">
        <f>AA112/2</f>
      </c>
    </row>
    <row r="113">
      <c r="A113" s="1">
        <v>111</v>
      </c>
      <c r="B113" t="str">
        <v>任明浩</v>
      </c>
      <c r="C113" s="93" t="str" xml:space="preserve">
        <v> TV1N1655509941185187840</v>
      </c>
      <c r="D113" s="5" t="str">
        <v>中国</v>
      </c>
      <c r="E113" s="5" t="str">
        <v>北京</v>
      </c>
      <c r="F113" s="5" t="str" xml:space="preserve">
        <v> 印尼-落地签</v>
      </c>
      <c r="G113" s="5" t="str">
        <v>商务</v>
      </c>
      <c r="H113" s="5" t="str">
        <v>已出签</v>
      </c>
      <c r="I113" s="92">
        <v>249.07</v>
      </c>
      <c r="L113" s="34">
        <v>100</v>
      </c>
      <c r="M113" s="34">
        <v>0</v>
      </c>
      <c r="N113" s="5"/>
      <c r="P113" s="34">
        <v>0</v>
      </c>
      <c r="R113" s="2">
        <f>M113*1.06</f>
      </c>
      <c r="S113" s="2">
        <f>I113+L113+R113</f>
      </c>
      <c r="T113" s="2">
        <f>I113+(L113+R113)*1.06</f>
      </c>
      <c r="U113" s="2">
        <f>(R113+L113)*0.06</f>
      </c>
      <c r="V113" s="2">
        <f>T113-U113</f>
      </c>
      <c r="W113" s="2">
        <f>I113</f>
      </c>
      <c r="X113" s="2">
        <f>(R113+L113)*1.06</f>
      </c>
      <c r="Y113" s="2">
        <f>P113</f>
      </c>
      <c r="Z113" s="34">
        <v>20</v>
      </c>
      <c r="AA113" s="2">
        <f>(L113+R113)-Y113-Z113</f>
      </c>
      <c r="AB113" s="2">
        <f>AA113/2</f>
      </c>
      <c r="AC113" s="2">
        <f>AA113/2</f>
      </c>
    </row>
    <row r="114">
      <c r="A114" s="1">
        <v>112</v>
      </c>
      <c r="B114" s="35" t="str">
        <v>谈斯琦</v>
      </c>
      <c r="C114" s="93" t="str">
        <v>TV1N1656588032833826816</v>
      </c>
      <c r="D114" s="5" t="str">
        <v>中国</v>
      </c>
      <c r="E114" s="5" t="str">
        <v>北京</v>
      </c>
      <c r="F114" s="5" t="str" xml:space="preserve">
        <v> 印尼-落地签</v>
      </c>
      <c r="G114" s="5" t="str">
        <v>商务</v>
      </c>
      <c r="H114" s="5" t="str">
        <v>已出签</v>
      </c>
      <c r="I114" s="92">
        <v>249.07</v>
      </c>
      <c r="L114" s="34">
        <v>100</v>
      </c>
      <c r="M114" s="34">
        <v>0</v>
      </c>
      <c r="N114" s="5"/>
      <c r="P114" s="34">
        <v>0</v>
      </c>
      <c r="R114" s="2">
        <f>M114*1.06</f>
      </c>
      <c r="S114" s="2">
        <f>I114+L114+R114</f>
      </c>
      <c r="T114" s="2">
        <f>I114+(L114+R114)*1.06</f>
      </c>
      <c r="U114" s="2">
        <f>(R114+L114)*0.06</f>
      </c>
      <c r="V114" s="2">
        <f>T114-U114</f>
      </c>
      <c r="W114" s="2">
        <f>I114</f>
      </c>
      <c r="X114" s="2">
        <f>(R114+L114)*1.06</f>
      </c>
      <c r="Y114" s="2">
        <f>P114</f>
      </c>
      <c r="Z114" s="34">
        <v>20</v>
      </c>
      <c r="AA114" s="2">
        <f>(L114+R114)-Y114-Z114</f>
      </c>
      <c r="AB114" s="2">
        <f>AA114/2</f>
      </c>
      <c r="AC114" s="2">
        <f>AA114/2</f>
      </c>
    </row>
    <row r="115">
      <c r="A115" s="1">
        <v>113</v>
      </c>
      <c r="B115" s="35" t="str">
        <v>黄婷婷</v>
      </c>
      <c r="C115" s="93"/>
      <c r="D115" s="5" t="str">
        <v>中国</v>
      </c>
      <c r="E115" s="5" t="str">
        <v>上海</v>
      </c>
      <c r="F115" s="5" t="str">
        <v>美国</v>
      </c>
      <c r="G115" s="5" t="str">
        <v>商务</v>
      </c>
      <c r="H115" s="5" t="str">
        <v>受理中</v>
      </c>
      <c r="I115" s="34">
        <v>1120</v>
      </c>
      <c r="L115" s="34">
        <v>300</v>
      </c>
      <c r="M115" s="34">
        <v>1300</v>
      </c>
      <c r="N115" s="5" t="str">
        <v>上海加急约6月中</v>
      </c>
      <c r="P115" s="34">
        <v>900</v>
      </c>
      <c r="R115" s="2">
        <f>M115*1.06</f>
      </c>
      <c r="S115" s="2">
        <f>I115+L115+R115</f>
      </c>
      <c r="T115" s="2">
        <f>I115+(L115+R115)*1.06</f>
      </c>
      <c r="U115" s="2">
        <f>(R115+L115)*0.06</f>
      </c>
      <c r="V115" s="2">
        <f>T115-U115</f>
      </c>
      <c r="W115" s="2">
        <f>I115</f>
      </c>
      <c r="X115" s="2">
        <f>(R115+L115)*1.06</f>
      </c>
      <c r="Y115" s="2">
        <f>P115</f>
      </c>
      <c r="Z115" s="34">
        <v>60</v>
      </c>
      <c r="AA115" s="2">
        <f>(L115+R115)-Y115-Z115</f>
      </c>
      <c r="AB115" s="2">
        <f>AA115/2</f>
      </c>
      <c r="AC115" s="2">
        <f>AA115/2</f>
      </c>
    </row>
    <row r="116">
      <c r="A116" s="1">
        <v>114</v>
      </c>
      <c r="B116" s="35" t="str">
        <v>李文博</v>
      </c>
      <c r="C116" s="93"/>
      <c r="D116" s="5" t="str">
        <v>中国</v>
      </c>
      <c r="E116" s="5" t="str">
        <v>上海</v>
      </c>
      <c r="F116" s="5" t="str">
        <v>美国</v>
      </c>
      <c r="G116" s="5" t="str">
        <v>商务</v>
      </c>
      <c r="H116" s="5" t="str">
        <v>受理中</v>
      </c>
      <c r="I116" s="34">
        <v>1120</v>
      </c>
      <c r="L116" s="34">
        <v>300</v>
      </c>
      <c r="M116" s="34">
        <v>1300</v>
      </c>
      <c r="N116" s="5" t="str">
        <v>广州加急5-6月初</v>
      </c>
      <c r="P116" s="34">
        <v>900</v>
      </c>
      <c r="R116" s="2">
        <f>M116*1.06</f>
      </c>
      <c r="S116" s="2">
        <f>I116+L116+R116</f>
      </c>
      <c r="T116" s="2">
        <f>I116+(L116+R116)*1.06</f>
      </c>
      <c r="U116" s="2">
        <f>(R116+L116)*0.06</f>
      </c>
      <c r="V116" s="2">
        <f>T116-U116</f>
      </c>
      <c r="W116" s="2">
        <f>I116</f>
      </c>
      <c r="X116" s="2">
        <f>(R116+L116)*1.06</f>
      </c>
      <c r="Y116" s="2">
        <f>P116</f>
      </c>
      <c r="Z116" s="34">
        <v>60</v>
      </c>
      <c r="AA116" s="2">
        <f>(L116+R116)-Y116-Z116</f>
      </c>
      <c r="AB116" s="2">
        <f>AA116/2</f>
      </c>
      <c r="AC116" s="2">
        <f>AA116/2</f>
      </c>
    </row>
    <row r="117">
      <c r="A117" s="1">
        <v>115</v>
      </c>
      <c r="B117" s="35" t="str">
        <v>黄裕茜</v>
      </c>
      <c r="C117" s="93" t="str" xml:space="preserve">
        <v>TV1N1646834495387824128 </v>
      </c>
      <c r="D117" s="5" t="str">
        <v>中国</v>
      </c>
      <c r="E117" s="5" t="str">
        <v>上海</v>
      </c>
      <c r="F117" s="5" t="str">
        <v>美国</v>
      </c>
      <c r="G117" s="5" t="str">
        <v>商务</v>
      </c>
      <c r="H117" s="5" t="str">
        <v>受理中</v>
      </c>
      <c r="I117" s="34">
        <v>1120</v>
      </c>
      <c r="L117" s="34">
        <v>300</v>
      </c>
      <c r="M117" s="34">
        <v>1300</v>
      </c>
      <c r="N117" s="5" t="str">
        <v>上海加急6月初-月中+渠道</v>
      </c>
      <c r="P117" s="34">
        <v>900</v>
      </c>
      <c r="R117" s="2">
        <f>M117*1.06</f>
      </c>
      <c r="S117" s="2">
        <f>I117+L117+R117</f>
      </c>
      <c r="T117" s="2">
        <f>I117+(L117+R117)*1.06</f>
      </c>
      <c r="U117" s="2">
        <f>(R117+L117)*0.06</f>
      </c>
      <c r="V117" s="2">
        <f>T117-U117</f>
      </c>
      <c r="W117" s="2">
        <f>I117</f>
      </c>
      <c r="X117" s="2">
        <f>(R117+L117)*1.06</f>
      </c>
      <c r="Y117" s="2">
        <f>P117</f>
      </c>
      <c r="Z117" s="34">
        <v>60</v>
      </c>
      <c r="AA117" s="2">
        <f>(L117+R117)-Y117-Z117</f>
      </c>
      <c r="AB117" s="2">
        <f>AA117/2</f>
      </c>
      <c r="AC117" s="2">
        <f>AA117/2</f>
      </c>
    </row>
    <row r="118">
      <c r="A118" s="1">
        <v>116</v>
      </c>
      <c r="B118" s="35" t="str">
        <v>刘志远</v>
      </c>
      <c r="C118" s="93" t="str" xml:space="preserve">
        <v>TV1N1645375337178218496 </v>
      </c>
      <c r="D118" s="5" t="str">
        <v>中国</v>
      </c>
      <c r="E118" s="5" t="str">
        <v>上海</v>
      </c>
      <c r="F118" s="5" t="str">
        <v>美国</v>
      </c>
      <c r="G118" s="5" t="str">
        <v>商务</v>
      </c>
      <c r="H118" s="5" t="str">
        <v>受理中</v>
      </c>
      <c r="I118" s="34">
        <v>1120</v>
      </c>
      <c r="L118" s="34">
        <v>300</v>
      </c>
      <c r="M118" s="34">
        <v>1300</v>
      </c>
      <c r="N118" s="5" t="str">
        <v>上海加急6月初-月中</v>
      </c>
      <c r="P118" s="34">
        <v>900</v>
      </c>
      <c r="R118" s="2">
        <f>M118*1.06</f>
      </c>
      <c r="S118" s="2">
        <f>I118+L118+R118</f>
      </c>
      <c r="T118" s="2">
        <f>I118+(L118+R118)*1.06</f>
      </c>
      <c r="U118" s="2">
        <f>(R118+L118)*0.06</f>
      </c>
      <c r="V118" s="2">
        <f>T118-U118</f>
      </c>
      <c r="W118" s="2">
        <f>I118</f>
      </c>
      <c r="X118" s="2">
        <f>(R118+L118)*1.06</f>
      </c>
      <c r="Y118" s="2">
        <f>P118</f>
      </c>
      <c r="Z118" s="34">
        <v>60</v>
      </c>
      <c r="AA118" s="2">
        <f>(L118+R118)-Y118-Z118</f>
      </c>
      <c r="AB118" s="2">
        <f>AA118/2</f>
      </c>
      <c r="AC118" s="2">
        <f>AA118/2</f>
      </c>
    </row>
    <row r="119">
      <c r="A119" s="1">
        <v>117</v>
      </c>
      <c r="B119" t="str">
        <v>王帆</v>
      </c>
      <c r="C119" s="93" t="str">
        <v>TV1N1644283576066379776</v>
      </c>
      <c r="D119" s="5" t="str">
        <v>中国</v>
      </c>
      <c r="E119" s="5" t="str">
        <v>北京</v>
      </c>
      <c r="F119" s="5" t="str">
        <v>英国</v>
      </c>
      <c r="G119" s="5" t="str">
        <v>商务</v>
      </c>
      <c r="H119" s="5" t="str">
        <v>已出签</v>
      </c>
      <c r="I119" s="34">
        <v>908</v>
      </c>
      <c r="L119" s="34">
        <v>400</v>
      </c>
      <c r="M119" s="34">
        <v>2363</v>
      </c>
      <c r="N119" s="5" t="str">
        <v>北京5工加急+邮寄</v>
      </c>
      <c r="P119" s="34">
        <v>2363</v>
      </c>
      <c r="R119" s="2">
        <f>M119*1.06</f>
      </c>
      <c r="S119" s="2">
        <f>I119+L119+R119</f>
      </c>
      <c r="T119" s="2">
        <f>I119+(L119+R119)*1.06</f>
      </c>
      <c r="U119" s="2">
        <f>(R119+L119)*0.06</f>
      </c>
      <c r="V119" s="2">
        <f>T119-U119</f>
      </c>
      <c r="W119" s="2">
        <f>I119</f>
      </c>
      <c r="X119" s="2">
        <f>(R119+L119)*1.06</f>
      </c>
      <c r="Y119" s="2">
        <f>P119</f>
      </c>
      <c r="Z119" s="34">
        <v>60</v>
      </c>
      <c r="AA119" s="2">
        <f>(L119+R119)-Y119-Z119</f>
      </c>
      <c r="AB119" s="2">
        <f>AA119/2</f>
      </c>
      <c r="AC119" s="2">
        <f>AA119/2</f>
      </c>
    </row>
    <row r="120">
      <c r="A120" s="1">
        <v>118</v>
      </c>
      <c r="B120" t="str">
        <v>张聪敏</v>
      </c>
      <c r="C120" s="93" t="str">
        <v>TV1N1655128281398595584</v>
      </c>
      <c r="D120" s="5" t="str">
        <v>中国</v>
      </c>
      <c r="E120" s="5" t="str">
        <v>北京</v>
      </c>
      <c r="F120" s="5" t="str">
        <v>英国</v>
      </c>
      <c r="G120" s="5" t="str">
        <v>商务</v>
      </c>
      <c r="H120" s="5" t="str">
        <v>已出签</v>
      </c>
      <c r="I120" s="34">
        <v>908</v>
      </c>
      <c r="L120" s="34">
        <v>400</v>
      </c>
      <c r="M120" s="34">
        <v>8777</v>
      </c>
      <c r="N120" s="5" t="str">
        <v>北京24H加急</v>
      </c>
      <c r="P120" s="34">
        <v>8777</v>
      </c>
      <c r="R120" s="2">
        <f>M120*1.06</f>
      </c>
      <c r="S120" s="2">
        <f>I120+L120+R120</f>
      </c>
      <c r="T120" s="2">
        <f>I120+(L120+R120)*1.06</f>
      </c>
      <c r="U120" s="2">
        <f>(R120+L120)*0.06</f>
      </c>
      <c r="V120" s="2">
        <f>T120-U120</f>
      </c>
      <c r="W120" s="2">
        <f>I120</f>
      </c>
      <c r="X120" s="2">
        <f>(R120+L120)*1.06</f>
      </c>
      <c r="Y120" s="2">
        <f>P120</f>
      </c>
      <c r="Z120" s="34">
        <v>60</v>
      </c>
      <c r="AA120" s="2">
        <f>(L120+R120)-Y120-Z120</f>
      </c>
      <c r="AB120" s="2">
        <f>AA120/2</f>
      </c>
      <c r="AC120" s="2">
        <f>AA120/2</f>
      </c>
    </row>
    <row r="121">
      <c r="A121" s="1">
        <v>119</v>
      </c>
      <c r="B121" t="str">
        <v>高艺源</v>
      </c>
      <c r="C121" s="93" t="str">
        <v>TV1N1654437620345106432</v>
      </c>
      <c r="D121" s="5" t="str">
        <v>中国</v>
      </c>
      <c r="E121" s="5" t="str">
        <v>北京</v>
      </c>
      <c r="F121" s="5" t="str">
        <v>英国</v>
      </c>
      <c r="G121" s="5" t="str">
        <v>商务</v>
      </c>
      <c r="H121" s="5" t="str">
        <v>已出签</v>
      </c>
      <c r="I121" s="34">
        <v>908</v>
      </c>
      <c r="L121" s="34">
        <v>400</v>
      </c>
      <c r="M121" s="34">
        <v>92</v>
      </c>
      <c r="N121" s="5" t="str">
        <v>北京+邮寄</v>
      </c>
      <c r="P121" s="34">
        <v>92</v>
      </c>
      <c r="R121" s="2">
        <f>M121*1.06</f>
      </c>
      <c r="S121" s="2">
        <f>I121+L121+R121</f>
      </c>
      <c r="T121" s="2">
        <f>I121+(L121+R121)*1.06</f>
      </c>
      <c r="U121" s="2">
        <f>(R121+L121)*0.06</f>
      </c>
      <c r="V121" s="2">
        <f>T121-U121</f>
      </c>
      <c r="W121" s="2">
        <f>I121</f>
      </c>
      <c r="X121" s="2">
        <f>(R121+L121)*1.06</f>
      </c>
      <c r="Y121" s="2">
        <f>P121</f>
      </c>
      <c r="Z121" s="34">
        <v>60</v>
      </c>
      <c r="AA121" s="2">
        <f>(L121+R121)-Y121-Z121</f>
      </c>
      <c r="AB121" s="2">
        <f>AA121/2</f>
      </c>
      <c r="AC121" s="2">
        <f>AA121/2</f>
      </c>
    </row>
    <row r="122">
      <c r="A122" s="1">
        <v>120</v>
      </c>
      <c r="B122" s="95" t="str">
        <v>付天</v>
      </c>
      <c r="C122" s="93" t="str">
        <v>TV1N1656175826908508160</v>
      </c>
      <c r="D122" s="5" t="str">
        <v>中国</v>
      </c>
      <c r="E122" s="5" t="str">
        <v>北京</v>
      </c>
      <c r="F122" s="5" t="str">
        <v>英国</v>
      </c>
      <c r="G122" s="5" t="str">
        <v>商务</v>
      </c>
      <c r="H122" s="5" t="str">
        <v>已出签</v>
      </c>
      <c r="I122" s="34">
        <v>908</v>
      </c>
      <c r="L122" s="34">
        <v>400</v>
      </c>
      <c r="M122" s="34">
        <v>2363</v>
      </c>
      <c r="N122" s="5" t="str">
        <v>上海5工加急+邮寄</v>
      </c>
      <c r="P122" s="34">
        <v>2363</v>
      </c>
      <c r="R122" s="2">
        <f>M122*1.06</f>
      </c>
      <c r="S122" s="2">
        <f>I122+L122+R122</f>
      </c>
      <c r="T122" s="2">
        <f>I122+(L122+R122)*1.06</f>
      </c>
      <c r="U122" s="2">
        <f>(R122+L122)*0.06</f>
      </c>
      <c r="V122" s="2">
        <f>T122-U122</f>
      </c>
      <c r="W122" s="2">
        <f>I122</f>
      </c>
      <c r="X122" s="2">
        <f>(R122+L122)*1.06</f>
      </c>
      <c r="Y122" s="2">
        <f>P122</f>
      </c>
      <c r="Z122" s="34">
        <v>60</v>
      </c>
      <c r="AA122" s="2">
        <f>(L122+R122)-Y122-Z122</f>
      </c>
      <c r="AB122" s="2">
        <f>AA122/2</f>
      </c>
      <c r="AC122" s="2">
        <f>AA122/2</f>
      </c>
    </row>
    <row r="123">
      <c r="A123" s="1">
        <v>121</v>
      </c>
      <c r="B123" t="str">
        <v>海峰</v>
      </c>
      <c r="C123" s="93" t="str">
        <v>TV1N1654062063560364032</v>
      </c>
      <c r="D123" s="5" t="str">
        <v>中国</v>
      </c>
      <c r="E123" s="5" t="str">
        <v>北京</v>
      </c>
      <c r="F123" s="5" t="str">
        <v>英国</v>
      </c>
      <c r="G123" s="5" t="str">
        <v>商务</v>
      </c>
      <c r="H123" s="5" t="str">
        <v>已出签</v>
      </c>
      <c r="I123" s="34">
        <v>908</v>
      </c>
      <c r="L123" s="34">
        <v>400</v>
      </c>
      <c r="M123" s="34">
        <v>8777</v>
      </c>
      <c r="N123" s="5" t="str">
        <v>北京24H加急+邮寄</v>
      </c>
      <c r="P123" s="34">
        <v>8777</v>
      </c>
      <c r="R123" s="2">
        <f>M123*1.06</f>
      </c>
      <c r="S123" s="2">
        <f>I123+L123+R123</f>
      </c>
      <c r="T123" s="2">
        <f>I123+(L123+R123)*1.06</f>
      </c>
      <c r="U123" s="2">
        <f>(R123+L123)*0.06</f>
      </c>
      <c r="V123" s="2">
        <f>T123-U123</f>
      </c>
      <c r="W123" s="2">
        <f>I123</f>
      </c>
      <c r="X123" s="2">
        <f>(R123+L123)*1.06</f>
      </c>
      <c r="Y123" s="2">
        <f>P123</f>
      </c>
      <c r="Z123" s="34">
        <v>60</v>
      </c>
      <c r="AA123" s="2">
        <f>(L123+R123)-Y123-Z123</f>
      </c>
      <c r="AB123" s="2">
        <f>AA123/2</f>
      </c>
      <c r="AC123" s="2">
        <f>AA123/2</f>
      </c>
    </row>
    <row r="124">
      <c r="A124" s="1">
        <v>122</v>
      </c>
      <c r="B124" s="35" t="str">
        <v>陈思荃</v>
      </c>
      <c r="C124" s="93" t="str" xml:space="preserve">
        <v>TV1N1654334175948763136 </v>
      </c>
      <c r="D124" s="5" t="str">
        <v>中国</v>
      </c>
      <c r="E124" s="5" t="str">
        <v>上海</v>
      </c>
      <c r="F124" s="5" t="str">
        <v>美国</v>
      </c>
      <c r="G124" s="5" t="str">
        <v>商务</v>
      </c>
      <c r="H124" s="5" t="str">
        <v>受理中</v>
      </c>
      <c r="I124" s="34">
        <v>1120</v>
      </c>
      <c r="L124" s="34">
        <v>300</v>
      </c>
      <c r="M124" s="34">
        <v>1300</v>
      </c>
      <c r="N124" s="5" t="str">
        <v>上海加急6月中</v>
      </c>
      <c r="P124" s="34">
        <v>900</v>
      </c>
      <c r="R124" s="2">
        <f>M124*1.06</f>
      </c>
      <c r="S124" s="2">
        <f>I124+L124+R124</f>
      </c>
      <c r="T124" s="2">
        <f>I124+(L124+R124)*1.06</f>
      </c>
      <c r="U124" s="2">
        <f>(R124+L124)*0.06</f>
      </c>
      <c r="V124" s="2">
        <f>T124-U124</f>
      </c>
      <c r="W124" s="2">
        <f>I124</f>
      </c>
      <c r="X124" s="2">
        <f>(R124+L124)*1.06</f>
      </c>
      <c r="Y124" s="2">
        <f>P124</f>
      </c>
      <c r="Z124" s="34">
        <v>60</v>
      </c>
      <c r="AA124" s="2">
        <f>(L124+R124)-Y124-Z124</f>
      </c>
      <c r="AB124" s="2">
        <f>AA124/2</f>
      </c>
      <c r="AC124" s="2">
        <f>AA124/2</f>
      </c>
    </row>
    <row r="125">
      <c r="A125" s="1">
        <v>123</v>
      </c>
      <c r="B125" s="35" t="str">
        <v>杨薇薇</v>
      </c>
      <c r="C125" s="93" t="str">
        <v>TV1N1644260045374976000</v>
      </c>
      <c r="D125" s="5" t="str">
        <v>中国</v>
      </c>
      <c r="E125" s="5" t="str">
        <v>上海</v>
      </c>
      <c r="F125" s="5" t="str">
        <v>美国</v>
      </c>
      <c r="G125" s="5" t="str">
        <v>商务</v>
      </c>
      <c r="H125" s="5" t="str">
        <v>受理中</v>
      </c>
      <c r="I125" s="34">
        <v>1120</v>
      </c>
      <c r="L125" s="34">
        <v>300</v>
      </c>
      <c r="M125" s="34">
        <v>1300</v>
      </c>
      <c r="N125" s="5" t="str">
        <v>上海加急6月中</v>
      </c>
      <c r="P125" s="34">
        <v>900</v>
      </c>
      <c r="R125" s="2">
        <f>M125*1.06</f>
      </c>
      <c r="S125" s="2">
        <f>I125+L125+R125</f>
      </c>
      <c r="T125" s="2">
        <f>I125+(L125+R125)*1.06</f>
      </c>
      <c r="U125" s="2">
        <f>(R125+L125)*0.06</f>
      </c>
      <c r="V125" s="2">
        <f>T125-U125</f>
      </c>
      <c r="W125" s="2">
        <f>I125</f>
      </c>
      <c r="X125" s="2">
        <f>(R125+L125)*1.06</f>
      </c>
      <c r="Y125" s="2">
        <f>P125</f>
      </c>
      <c r="Z125" s="34">
        <v>60</v>
      </c>
      <c r="AA125" s="2">
        <f>(L125+R125)-Y125-Z125</f>
      </c>
      <c r="AB125" s="2">
        <f>AA125/2</f>
      </c>
      <c r="AC125" s="2">
        <f>AA125/2</f>
      </c>
    </row>
    <row r="126">
      <c r="A126" s="1">
        <v>124</v>
      </c>
      <c r="B126" s="35" t="str">
        <v>龚举文</v>
      </c>
      <c r="C126" s="93"/>
      <c r="D126" s="5" t="str">
        <v>中国</v>
      </c>
      <c r="E126" s="5" t="str">
        <v>上海</v>
      </c>
      <c r="F126" s="5" t="str">
        <v>美国</v>
      </c>
      <c r="G126" s="5" t="str">
        <v>商务</v>
      </c>
      <c r="H126" s="5" t="str">
        <v>受理中</v>
      </c>
      <c r="I126" s="34">
        <v>1120</v>
      </c>
      <c r="L126" s="34">
        <v>300</v>
      </c>
      <c r="M126" s="34">
        <v>1300</v>
      </c>
      <c r="N126" s="5" t="str">
        <v>上海加急6月中</v>
      </c>
      <c r="P126" s="34">
        <v>900</v>
      </c>
      <c r="R126" s="2">
        <f>M126*1.06</f>
      </c>
      <c r="S126" s="2">
        <f>I126+L126+R126</f>
      </c>
      <c r="T126" s="2">
        <f>I126+(L126+R126)*1.06</f>
      </c>
      <c r="U126" s="2">
        <f>(R126+L126)*0.06</f>
      </c>
      <c r="V126" s="2">
        <f>T126-U126</f>
      </c>
      <c r="W126" s="2">
        <f>I126</f>
      </c>
      <c r="X126" s="2">
        <f>(R126+L126)*1.06</f>
      </c>
      <c r="Y126" s="2">
        <f>P126</f>
      </c>
      <c r="Z126" s="34">
        <v>60</v>
      </c>
      <c r="AA126" s="2">
        <f>(L126+R126)-Y126-Z126</f>
      </c>
      <c r="AB126" s="2">
        <f>AA126/2</f>
      </c>
      <c r="AC126" s="2">
        <f>AA126/2</f>
      </c>
    </row>
    <row r="127">
      <c r="A127" s="1">
        <v>125</v>
      </c>
      <c r="B127" s="35" t="str">
        <v>邸以文</v>
      </c>
      <c r="C127" s="93" t="str" xml:space="preserve">
        <v> TV1N1654742390029107200</v>
      </c>
      <c r="D127" s="5" t="str">
        <v>中国</v>
      </c>
      <c r="E127" s="5" t="str">
        <v>上海</v>
      </c>
      <c r="F127" s="5" t="str">
        <v>美国</v>
      </c>
      <c r="G127" s="5" t="str">
        <v>商务</v>
      </c>
      <c r="H127" s="5" t="str">
        <v>受理中</v>
      </c>
      <c r="I127" s="34">
        <v>1120</v>
      </c>
      <c r="L127" s="34">
        <v>300</v>
      </c>
      <c r="M127" s="34">
        <v>1300</v>
      </c>
      <c r="N127" s="5" t="str">
        <v>上海加急6月中</v>
      </c>
      <c r="P127" s="34">
        <v>900</v>
      </c>
      <c r="R127" s="2">
        <f>M127*1.06</f>
      </c>
      <c r="S127" s="2">
        <f>I127+L127+R127</f>
      </c>
      <c r="T127" s="2">
        <f>I127+(L127+R127)*1.06</f>
      </c>
      <c r="U127" s="2">
        <f>(R127+L127)*0.06</f>
      </c>
      <c r="V127" s="2">
        <f>T127-U127</f>
      </c>
      <c r="W127" s="2">
        <f>I127</f>
      </c>
      <c r="X127" s="2">
        <f>(R127+L127)*1.06</f>
      </c>
      <c r="Y127" s="2">
        <f>P127</f>
      </c>
      <c r="Z127" s="34">
        <v>60</v>
      </c>
      <c r="AA127" s="2">
        <f>(L127+R127)-Y127-Z127</f>
      </c>
      <c r="AB127" s="2">
        <f>AA127/2</f>
      </c>
      <c r="AC127" s="2">
        <f>AA127/2</f>
      </c>
    </row>
    <row r="128">
      <c r="A128" s="1">
        <v>126</v>
      </c>
      <c r="B128" s="35" t="str">
        <v>周亚文</v>
      </c>
      <c r="C128" s="93" t="str">
        <v>TV1N1647847315076300800</v>
      </c>
      <c r="D128" s="5" t="str">
        <v>中国</v>
      </c>
      <c r="E128" s="5" t="str">
        <v>上海</v>
      </c>
      <c r="F128" s="5" t="str">
        <v>美国</v>
      </c>
      <c r="G128" s="5" t="str">
        <v>商务</v>
      </c>
      <c r="H128" s="5" t="str">
        <v>受理中</v>
      </c>
      <c r="I128" s="34">
        <v>1120</v>
      </c>
      <c r="L128" s="34">
        <v>300</v>
      </c>
      <c r="M128" s="34">
        <v>1300</v>
      </c>
      <c r="N128" s="5" t="str">
        <v>上海加急6月中</v>
      </c>
      <c r="P128" s="34">
        <v>900</v>
      </c>
      <c r="R128" s="2">
        <f>M128*1.06</f>
      </c>
      <c r="S128" s="2">
        <f>I128+L128+R128</f>
      </c>
      <c r="T128" s="2">
        <f>I128+(L128+R128)*1.06</f>
      </c>
      <c r="U128" s="2">
        <f>(R128+L128)*0.06</f>
      </c>
      <c r="V128" s="2">
        <f>T128-U128</f>
      </c>
      <c r="W128" s="2">
        <f>I128</f>
      </c>
      <c r="X128" s="2">
        <f>(R128+L128)*1.06</f>
      </c>
      <c r="Y128" s="2">
        <f>P128</f>
      </c>
      <c r="Z128" s="34">
        <v>60</v>
      </c>
      <c r="AA128" s="2">
        <f>(L128+R128)-Y128-Z128</f>
      </c>
      <c r="AB128" s="2">
        <f>AA128/2</f>
      </c>
      <c r="AC128" s="2">
        <f>AA128/2</f>
      </c>
    </row>
    <row r="129">
      <c r="A129" s="1">
        <v>127</v>
      </c>
      <c r="B129" t="str">
        <v>王怡菲</v>
      </c>
      <c r="C129" s="93" t="str">
        <v>TV1N1655501416182636544</v>
      </c>
      <c r="D129" s="5" t="str">
        <v>中国</v>
      </c>
      <c r="E129" s="5" t="str">
        <v>北京</v>
      </c>
      <c r="F129" s="5" t="str">
        <v>英国</v>
      </c>
      <c r="G129" s="5" t="str">
        <v>商务</v>
      </c>
      <c r="H129" s="5" t="str">
        <v>已出签</v>
      </c>
      <c r="I129" s="34">
        <v>908</v>
      </c>
      <c r="L129" s="34">
        <v>400</v>
      </c>
      <c r="M129" s="34">
        <v>1024</v>
      </c>
      <c r="N129" s="5" t="str">
        <v>北京借护照+邮寄</v>
      </c>
      <c r="P129" s="34">
        <v>1024</v>
      </c>
      <c r="Q129" s="75" t="str">
        <v>差667重复支付未退回</v>
      </c>
      <c r="R129" s="2">
        <f>M129*1.06</f>
      </c>
      <c r="S129" s="2">
        <f>I129+L129+R129</f>
      </c>
      <c r="T129" s="2">
        <f>I129+(L129+R129)*1.06</f>
      </c>
      <c r="U129" s="2">
        <f>(R129+L129)*0.06</f>
      </c>
      <c r="V129" s="2">
        <f>T129-U129</f>
      </c>
      <c r="W129" s="2">
        <f>I129</f>
      </c>
      <c r="X129" s="2">
        <f>(R129+L129)*1.06</f>
      </c>
      <c r="Y129" s="2">
        <f>P129</f>
      </c>
      <c r="Z129" s="34">
        <v>60</v>
      </c>
      <c r="AA129" s="2">
        <f>(L129+R129)-Y129-Z129</f>
      </c>
      <c r="AB129" s="2">
        <f>AA129/2</f>
      </c>
      <c r="AC129" s="2">
        <f>AA129/2</f>
      </c>
    </row>
    <row r="130">
      <c r="A130" s="1">
        <v>128</v>
      </c>
      <c r="B130" s="35" t="str">
        <v>李京潞</v>
      </c>
      <c r="C130" s="93" t="str">
        <v>TV1N1641707643459354624</v>
      </c>
      <c r="D130" s="5" t="str">
        <v>中国</v>
      </c>
      <c r="E130" s="5" t="str">
        <v>北京</v>
      </c>
      <c r="F130" s="5" t="str" xml:space="preserve">
        <v> 印尼-落地签</v>
      </c>
      <c r="G130" s="5" t="str">
        <v>商务</v>
      </c>
      <c r="H130" s="5" t="str">
        <v>已出签</v>
      </c>
      <c r="I130" s="92">
        <v>249.07</v>
      </c>
      <c r="L130" s="34">
        <v>100</v>
      </c>
      <c r="M130" s="34">
        <v>0</v>
      </c>
      <c r="N130" s="5"/>
      <c r="P130" s="34">
        <v>0</v>
      </c>
      <c r="R130" s="2">
        <f>M130*1.06</f>
      </c>
      <c r="S130" s="2">
        <f>I130+L130+R130</f>
      </c>
      <c r="T130" s="2">
        <f>I130+(L130+R130)*1.06</f>
      </c>
      <c r="U130" s="2">
        <f>(R130+L130)*0.06</f>
      </c>
      <c r="V130" s="2">
        <f>T130-U130</f>
      </c>
      <c r="W130" s="2">
        <f>I130</f>
      </c>
      <c r="X130" s="2">
        <f>(R130+L130)*1.06</f>
      </c>
      <c r="Y130" s="2">
        <f>P130</f>
      </c>
      <c r="Z130" s="34">
        <v>20</v>
      </c>
      <c r="AA130" s="2">
        <f>(L130+R130)-Y130-Z130</f>
      </c>
      <c r="AB130" s="2">
        <f>AA130/2</f>
      </c>
      <c r="AC130" s="2">
        <f>AA130/2</f>
      </c>
    </row>
    <row r="131">
      <c r="A131" s="1">
        <v>129</v>
      </c>
      <c r="B131" t="str">
        <v>潘广谋</v>
      </c>
      <c r="C131" s="93" t="str">
        <v>TV1N1643662258274902016</v>
      </c>
      <c r="D131" s="5" t="str">
        <v>中国</v>
      </c>
      <c r="E131" s="5" t="str">
        <v>北京</v>
      </c>
      <c r="F131" s="5" t="str" xml:space="preserve">
        <v> 印尼-落地签</v>
      </c>
      <c r="G131" s="5" t="str">
        <v>商务</v>
      </c>
      <c r="H131" s="5" t="str">
        <v>已出签</v>
      </c>
      <c r="I131" s="92">
        <v>249.07</v>
      </c>
      <c r="L131" s="34">
        <v>100</v>
      </c>
      <c r="M131" s="34">
        <v>0</v>
      </c>
      <c r="N131" s="5"/>
      <c r="P131" s="34">
        <v>0</v>
      </c>
      <c r="R131" s="2">
        <f>M131*1.06</f>
      </c>
      <c r="S131" s="2">
        <f>I131+L131+R131</f>
      </c>
      <c r="T131" s="2">
        <f>I131+(L131+R131)*1.06</f>
      </c>
      <c r="U131" s="2">
        <f>(R131+L131)*0.06</f>
      </c>
      <c r="V131" s="2">
        <f>T131-U131</f>
      </c>
      <c r="W131" s="2">
        <f>I131</f>
      </c>
      <c r="X131" s="2">
        <f>(R131+L131)*1.06</f>
      </c>
      <c r="Y131" s="2">
        <f>P131</f>
      </c>
      <c r="Z131" s="34">
        <v>20</v>
      </c>
      <c r="AA131" s="2">
        <f>(L131+R131)-Y131-Z131</f>
      </c>
      <c r="AB131" s="2">
        <f>AA131/2</f>
      </c>
      <c r="AC131" s="2">
        <f>AA131/2</f>
      </c>
    </row>
    <row r="132">
      <c r="A132" s="1">
        <v>130</v>
      </c>
      <c r="B132" t="str">
        <v>支颖</v>
      </c>
      <c r="C132" s="93" t="str">
        <v>TV1N1654778508586029056</v>
      </c>
      <c r="D132" s="5" t="str">
        <v>中国</v>
      </c>
      <c r="E132" s="5" t="str">
        <v>北京</v>
      </c>
      <c r="F132" s="5" t="str" xml:space="preserve">
        <v> 印尼-落地签</v>
      </c>
      <c r="G132" s="5" t="str">
        <v>商务</v>
      </c>
      <c r="H132" s="5" t="str">
        <v>已出签</v>
      </c>
      <c r="I132" s="92">
        <v>249.07</v>
      </c>
      <c r="L132" s="34">
        <v>100</v>
      </c>
      <c r="M132" s="34">
        <v>0</v>
      </c>
      <c r="N132" s="5"/>
      <c r="P132" s="34">
        <v>0</v>
      </c>
      <c r="R132" s="2">
        <f>M132*1.06</f>
      </c>
      <c r="S132" s="2">
        <f>I132+L132+R132</f>
      </c>
      <c r="T132" s="2">
        <f>I132+(L132+R132)*1.06</f>
      </c>
      <c r="U132" s="2">
        <f>(R132+L132)*0.06</f>
      </c>
      <c r="V132" s="2">
        <f>T132-U132</f>
      </c>
      <c r="W132" s="2">
        <f>I132</f>
      </c>
      <c r="X132" s="2">
        <f>(R132+L132)*1.06</f>
      </c>
      <c r="Y132" s="2">
        <f>P132</f>
      </c>
      <c r="Z132" s="34">
        <v>20</v>
      </c>
      <c r="AA132" s="2">
        <f>(L132+R132)-Y132-Z132</f>
      </c>
      <c r="AB132" s="2">
        <f>AA132/2</f>
      </c>
      <c r="AC132" s="2">
        <f>AA132/2</f>
      </c>
    </row>
    <row r="133">
      <c r="A133" s="1">
        <v>131</v>
      </c>
      <c r="B133" s="35" t="str">
        <v>张烨彬</v>
      </c>
      <c r="C133" s="93" t="str" xml:space="preserve">
        <v> TV1N1644360221460615168</v>
      </c>
      <c r="D133" s="5" t="str">
        <v>中国</v>
      </c>
      <c r="E133" s="5" t="str">
        <v>北京</v>
      </c>
      <c r="F133" s="5" t="str" xml:space="preserve">
        <v> 印尼-落地签</v>
      </c>
      <c r="G133" s="5" t="str">
        <v>商务</v>
      </c>
      <c r="H133" s="5" t="str">
        <v>已出签</v>
      </c>
      <c r="I133" s="92">
        <v>249.07</v>
      </c>
      <c r="L133" s="34">
        <v>100</v>
      </c>
      <c r="M133" s="34">
        <v>0</v>
      </c>
      <c r="N133" s="5"/>
      <c r="P133" s="34">
        <v>0</v>
      </c>
      <c r="R133" s="2">
        <f>M133*1.06</f>
      </c>
      <c r="S133" s="2">
        <f>I133+L133+R133</f>
      </c>
      <c r="T133" s="2">
        <f>I133+(L133+R133)*1.06</f>
      </c>
      <c r="U133" s="2">
        <f>(R133+L133)*0.06</f>
      </c>
      <c r="V133" s="2">
        <f>T133-U133</f>
      </c>
      <c r="W133" s="2">
        <f>I133</f>
      </c>
      <c r="X133" s="2">
        <f>(R133+L133)*1.06</f>
      </c>
      <c r="Y133" s="2">
        <f>P133</f>
      </c>
      <c r="Z133" s="34">
        <v>20</v>
      </c>
      <c r="AA133" s="2">
        <f>(L133+R133)-Y133-Z133</f>
      </c>
      <c r="AB133" s="2">
        <f>AA133/2</f>
      </c>
      <c r="AC133" s="2">
        <f>AA133/2</f>
      </c>
    </row>
    <row r="134">
      <c r="A134" s="1">
        <v>132</v>
      </c>
      <c r="B134" s="35" t="str">
        <v>张瑨</v>
      </c>
      <c r="C134" s="93" t="str">
        <v>TV1N1651173717842485248</v>
      </c>
      <c r="D134" s="5" t="str">
        <v>中国</v>
      </c>
      <c r="E134" s="5" t="str">
        <v>北京</v>
      </c>
      <c r="F134" s="5" t="str">
        <v>英国</v>
      </c>
      <c r="G134" s="5" t="str">
        <v>商务</v>
      </c>
      <c r="H134" s="5" t="str">
        <v>已出签</v>
      </c>
      <c r="I134" s="34">
        <v>908</v>
      </c>
      <c r="L134" s="34">
        <v>400</v>
      </c>
      <c r="M134" s="34">
        <v>92</v>
      </c>
      <c r="N134" s="5" t="str">
        <v>北京交+邮寄</v>
      </c>
      <c r="P134" s="34">
        <v>92</v>
      </c>
      <c r="R134" s="2">
        <f>M134*1.06</f>
      </c>
      <c r="S134" s="2">
        <f>I134+L134+R134</f>
      </c>
      <c r="T134" s="2">
        <f>I134+(L134+R134)*1.06</f>
      </c>
      <c r="U134" s="2">
        <f>(R134+L134)*0.06</f>
      </c>
      <c r="V134" s="2">
        <f>T134-U134</f>
      </c>
      <c r="W134" s="2">
        <f>I134</f>
      </c>
      <c r="X134" s="2">
        <f>(R134+L134)*1.06</f>
      </c>
      <c r="Y134" s="2">
        <f>P134</f>
      </c>
      <c r="Z134" s="34">
        <v>60</v>
      </c>
      <c r="AA134" s="2">
        <f>(L134+R134)-Y134-Z134</f>
      </c>
      <c r="AB134" s="2">
        <f>AA134/2</f>
      </c>
      <c r="AC134" s="2">
        <f>AA134/2</f>
      </c>
    </row>
    <row r="135">
      <c r="A135" s="1">
        <v>133</v>
      </c>
      <c r="B135" s="35" t="str">
        <v>张爽</v>
      </c>
      <c r="C135" s="93" t="str" xml:space="preserve">
        <v> TV1N1655429080112693248</v>
      </c>
      <c r="D135" s="5" t="str">
        <v>中国</v>
      </c>
      <c r="E135" s="5" t="str">
        <v>北京</v>
      </c>
      <c r="F135" s="5" t="str">
        <v>韩国</v>
      </c>
      <c r="G135" s="5" t="str">
        <v>商务</v>
      </c>
      <c r="H135" s="5" t="str">
        <v>已出签</v>
      </c>
      <c r="I135" s="34">
        <v>420</v>
      </c>
      <c r="J135" s="5"/>
      <c r="L135" s="34">
        <v>200</v>
      </c>
      <c r="M135" s="34">
        <v>30</v>
      </c>
      <c r="N135" s="5" t="str">
        <v>加急单次+快递</v>
      </c>
      <c r="P135" s="34">
        <v>30</v>
      </c>
      <c r="R135" s="2">
        <f>M135*1.06</f>
      </c>
      <c r="S135" s="2">
        <f>I135+L135+R135</f>
      </c>
      <c r="T135" s="2">
        <f>I135+(L135+R135)*1.06</f>
      </c>
      <c r="U135" s="2">
        <f>(R135+L135)*0.06</f>
      </c>
      <c r="V135" s="2">
        <f>T135-U135</f>
      </c>
      <c r="W135" s="2">
        <f>I135</f>
      </c>
      <c r="X135" s="2">
        <f>(R135+L135)*1.06</f>
      </c>
      <c r="Y135" s="2">
        <f>P135</f>
      </c>
      <c r="Z135" s="34">
        <v>100</v>
      </c>
      <c r="AA135" s="2">
        <f>(L135+R135)-Y135-Z135</f>
      </c>
      <c r="AB135" s="2">
        <f>AA135/2</f>
      </c>
      <c r="AC135" s="2">
        <f>AA135/2</f>
      </c>
    </row>
    <row r="136">
      <c r="A136" s="1">
        <v>134</v>
      </c>
      <c r="B136" s="35" t="str">
        <v>叶尔拉·阿马达依</v>
      </c>
      <c r="C136" s="93" t="str" xml:space="preserve">
        <v> TV1N1654450379954679808 </v>
      </c>
      <c r="D136" s="5" t="str">
        <v>中国</v>
      </c>
      <c r="E136" s="5" t="str">
        <v>北京</v>
      </c>
      <c r="F136" s="5" t="str">
        <v>韩国</v>
      </c>
      <c r="G136" s="5" t="str">
        <v>商务</v>
      </c>
      <c r="H136" s="5" t="str">
        <v>已出签</v>
      </c>
      <c r="I136" s="34">
        <v>280</v>
      </c>
      <c r="J136" s="5"/>
      <c r="L136" s="34">
        <v>200</v>
      </c>
      <c r="M136" s="34">
        <v>15</v>
      </c>
      <c r="N136" s="5" t="str">
        <v>普通单次+快递</v>
      </c>
      <c r="P136" s="34">
        <v>15</v>
      </c>
      <c r="R136" s="2">
        <f>M136*1.06</f>
      </c>
      <c r="S136" s="2">
        <f>I136+L136+R136</f>
      </c>
      <c r="T136" s="2">
        <f>I136+(L136+R136)*1.06</f>
      </c>
      <c r="U136" s="2">
        <f>(R136+L136)*0.06</f>
      </c>
      <c r="V136" s="2">
        <f>T136-U136</f>
      </c>
      <c r="W136" s="2">
        <f>I136</f>
      </c>
      <c r="X136" s="2">
        <f>(R136+L136)*1.06</f>
      </c>
      <c r="Y136" s="2">
        <f>P136</f>
      </c>
      <c r="Z136" s="34">
        <v>70</v>
      </c>
      <c r="AA136" s="2">
        <f>(L136+R136)-Y136-Z136</f>
      </c>
      <c r="AB136" s="2">
        <f>AA136/2</f>
      </c>
      <c r="AC136" s="2">
        <f>AA136/2</f>
      </c>
    </row>
    <row r="137">
      <c r="A137" s="1">
        <v>135</v>
      </c>
      <c r="B137" t="str">
        <v>曹丁梅</v>
      </c>
      <c r="C137" s="93" t="str">
        <v>TV1N1653955673525153792</v>
      </c>
      <c r="D137" s="5" t="str">
        <v>中国</v>
      </c>
      <c r="E137" s="5" t="str">
        <v>北京</v>
      </c>
      <c r="F137" s="5" t="str" xml:space="preserve">
        <v> 印尼-落地签</v>
      </c>
      <c r="G137" s="5" t="str">
        <v>商务</v>
      </c>
      <c r="H137" s="5" t="str">
        <v>已出签</v>
      </c>
      <c r="I137" s="92">
        <v>249.07</v>
      </c>
      <c r="L137" s="34">
        <v>100</v>
      </c>
      <c r="M137" s="34">
        <v>0</v>
      </c>
      <c r="N137" s="5"/>
      <c r="P137" s="34">
        <v>0</v>
      </c>
      <c r="R137" s="2">
        <f>M137*1.06</f>
      </c>
      <c r="S137" s="2">
        <f>I137+L137+R137</f>
      </c>
      <c r="T137" s="2">
        <f>I137+(L137+R137)*1.06</f>
      </c>
      <c r="U137" s="2">
        <f>(R137+L137)*0.06</f>
      </c>
      <c r="V137" s="2">
        <f>T137-U137</f>
      </c>
      <c r="W137" s="2">
        <f>I137</f>
      </c>
      <c r="X137" s="2">
        <f>(R137+L137)*1.06</f>
      </c>
      <c r="Y137" s="2">
        <f>P137</f>
      </c>
      <c r="Z137" s="34">
        <v>20</v>
      </c>
      <c r="AA137" s="2">
        <f>(L137+R137)-Y137-Z137</f>
      </c>
      <c r="AB137" s="2">
        <f>AA137/2</f>
      </c>
      <c r="AC137" s="2">
        <f>AA137/2</f>
      </c>
    </row>
    <row r="138">
      <c r="A138" s="1">
        <v>136</v>
      </c>
      <c r="B138" t="str">
        <v>王丹丹</v>
      </c>
      <c r="C138" s="93" t="str">
        <v>TV1N1656917198267666432</v>
      </c>
      <c r="D138" s="5" t="str">
        <v>中国</v>
      </c>
      <c r="E138" s="5" t="str">
        <v>北京</v>
      </c>
      <c r="F138" s="5" t="str" xml:space="preserve">
        <v> 印尼-落地签</v>
      </c>
      <c r="G138" s="5" t="str">
        <v>商务</v>
      </c>
      <c r="H138" s="5" t="str">
        <v>已出签</v>
      </c>
      <c r="I138" s="92">
        <v>249.07</v>
      </c>
      <c r="L138" s="34">
        <v>100</v>
      </c>
      <c r="M138" s="34">
        <v>0</v>
      </c>
      <c r="N138" s="5"/>
      <c r="P138" s="34">
        <v>0</v>
      </c>
      <c r="R138" s="2">
        <f>M138*1.06</f>
      </c>
      <c r="S138" s="2">
        <f>I138+L138+R138</f>
      </c>
      <c r="T138" s="2">
        <f>I138+(L138+R138)*1.06</f>
      </c>
      <c r="U138" s="2">
        <f>(R138+L138)*0.06</f>
      </c>
      <c r="V138" s="2">
        <f>T138-U138</f>
      </c>
      <c r="W138" s="2">
        <f>I138</f>
      </c>
      <c r="X138" s="2">
        <f>(R138+L138)*1.06</f>
      </c>
      <c r="Y138" s="2">
        <f>P138</f>
      </c>
      <c r="Z138" s="34">
        <v>20</v>
      </c>
      <c r="AA138" s="2">
        <f>(L138+R138)-Y138-Z138</f>
      </c>
      <c r="AB138" s="2">
        <f>AA138/2</f>
      </c>
      <c r="AC138" s="2">
        <f>AA138/2</f>
      </c>
    </row>
    <row r="139">
      <c r="A139" s="1">
        <v>137</v>
      </c>
      <c r="B139" t="str">
        <v>李智博</v>
      </c>
      <c r="C139" s="93" t="str">
        <v>TV1N1653007775748714496</v>
      </c>
      <c r="D139" s="5" t="str">
        <v>中国</v>
      </c>
      <c r="E139" s="5" t="str">
        <v>北京</v>
      </c>
      <c r="F139" s="5" t="str" xml:space="preserve">
        <v> 印尼-落地签</v>
      </c>
      <c r="G139" s="5" t="str">
        <v>商务</v>
      </c>
      <c r="H139" s="5" t="str">
        <v>已出签</v>
      </c>
      <c r="I139" s="92">
        <v>249.07</v>
      </c>
      <c r="L139" s="34">
        <v>100</v>
      </c>
      <c r="M139" s="34">
        <v>0</v>
      </c>
      <c r="N139" s="5"/>
      <c r="P139" s="34">
        <v>0</v>
      </c>
      <c r="R139" s="2">
        <f>M139*1.06</f>
      </c>
      <c r="S139" s="2">
        <f>I139+L139+R139</f>
      </c>
      <c r="T139" s="2">
        <f>I139+(L139+R139)*1.06</f>
      </c>
      <c r="U139" s="2">
        <f>(R139+L139)*0.06</f>
      </c>
      <c r="V139" s="2">
        <f>T139-U139</f>
      </c>
      <c r="W139" s="2">
        <f>I139</f>
      </c>
      <c r="X139" s="2">
        <f>(R139+L139)*1.06</f>
      </c>
      <c r="Y139" s="2">
        <f>P139</f>
      </c>
      <c r="Z139" s="34">
        <v>20</v>
      </c>
      <c r="AA139" s="2">
        <f>(L139+R139)-Y139-Z139</f>
      </c>
      <c r="AB139" s="2">
        <f>AA139/2</f>
      </c>
      <c r="AC139" s="2">
        <f>AA139/2</f>
      </c>
    </row>
    <row r="140">
      <c r="A140" s="1">
        <v>138</v>
      </c>
      <c r="B140" t="str">
        <v>鲁云琳</v>
      </c>
      <c r="C140" s="93" t="str">
        <v>TV1N1654755651411820544</v>
      </c>
      <c r="D140" s="5" t="str">
        <v>中国</v>
      </c>
      <c r="E140" s="5" t="str">
        <v>北京</v>
      </c>
      <c r="F140" s="5" t="str" xml:space="preserve">
        <v> 印尼-落地签</v>
      </c>
      <c r="G140" s="5" t="str">
        <v>商务</v>
      </c>
      <c r="H140" s="5" t="str">
        <v>已出签</v>
      </c>
      <c r="I140" s="92">
        <v>249.07</v>
      </c>
      <c r="L140" s="34">
        <v>100</v>
      </c>
      <c r="M140" s="34">
        <v>0</v>
      </c>
      <c r="N140" s="5"/>
      <c r="P140" s="34">
        <v>0</v>
      </c>
      <c r="R140" s="2">
        <f>M140*1.06</f>
      </c>
      <c r="S140" s="2">
        <f>I140+L140+R140</f>
      </c>
      <c r="T140" s="2">
        <f>I140+(L140+R140)*1.06</f>
      </c>
      <c r="U140" s="2">
        <f>(R140+L140)*0.06</f>
      </c>
      <c r="V140" s="2">
        <f>T140-U140</f>
      </c>
      <c r="W140" s="2">
        <f>I140</f>
      </c>
      <c r="X140" s="2">
        <f>(R140+L140)*1.06</f>
      </c>
      <c r="Y140" s="2">
        <f>P140</f>
      </c>
      <c r="Z140" s="34">
        <v>20</v>
      </c>
      <c r="AA140" s="2">
        <f>(L140+R140)-Y140-Z140</f>
      </c>
      <c r="AB140" s="2">
        <f>AA140/2</f>
      </c>
      <c r="AC140" s="2">
        <f>AA140/2</f>
      </c>
    </row>
    <row r="141">
      <c r="A141" s="1">
        <v>139</v>
      </c>
      <c r="B141" s="35" t="str">
        <v>韩育才</v>
      </c>
      <c r="C141" s="93" t="str">
        <v>TV1N1648894215741317120</v>
      </c>
      <c r="D141" s="5" t="str">
        <v>中国</v>
      </c>
      <c r="E141" s="5" t="str">
        <v>北京</v>
      </c>
      <c r="F141" s="5" t="str">
        <v>西班牙</v>
      </c>
      <c r="G141" s="5" t="str">
        <v>商务</v>
      </c>
      <c r="H141" s="5" t="str">
        <v>已出签</v>
      </c>
      <c r="I141" s="34">
        <v>599</v>
      </c>
      <c r="L141" s="34">
        <v>400</v>
      </c>
      <c r="M141" s="34">
        <v>638.66</v>
      </c>
      <c r="N141" s="5" t="str">
        <v>加急费380+签证中心207+打车费51.66</v>
      </c>
      <c r="P141" s="34">
        <v>558.66</v>
      </c>
      <c r="R141" s="2">
        <f>M141*1.06</f>
      </c>
      <c r="S141" s="2">
        <f>I141+L141+R141</f>
      </c>
      <c r="T141" s="2">
        <f>I141+(L141+R141)*1.06</f>
      </c>
      <c r="U141" s="2">
        <f>(R141+L141)*0.06</f>
      </c>
      <c r="V141" s="2">
        <f>T141-U141</f>
      </c>
      <c r="W141" s="2">
        <f>I141</f>
      </c>
      <c r="X141" s="2">
        <f>(R141+L141)*1.06</f>
      </c>
      <c r="Y141" s="2">
        <f>P141</f>
      </c>
      <c r="Z141" s="34">
        <v>60</v>
      </c>
      <c r="AA141" s="2">
        <f>(L141+R141)-Y141-Z141</f>
      </c>
      <c r="AB141" s="2">
        <f>AA141/2</f>
      </c>
      <c r="AC141" s="2">
        <f>AA141/2</f>
      </c>
    </row>
    <row r="142">
      <c r="A142" s="1">
        <v>140</v>
      </c>
      <c r="B142" s="35" t="str">
        <v>曲勇静</v>
      </c>
      <c r="C142" s="93" t="str">
        <v>TV1N1649368760491143168</v>
      </c>
      <c r="D142" s="5" t="str">
        <v>中国</v>
      </c>
      <c r="E142" s="5" t="str">
        <v>北京</v>
      </c>
      <c r="F142" s="5" t="str">
        <v>西班牙</v>
      </c>
      <c r="G142" s="5" t="str">
        <v>商务</v>
      </c>
      <c r="H142" s="5" t="str">
        <v>已出签</v>
      </c>
      <c r="I142" s="34">
        <v>599</v>
      </c>
      <c r="L142" s="34">
        <v>400</v>
      </c>
      <c r="M142" s="34">
        <v>587</v>
      </c>
      <c r="N142" s="5" t="str">
        <v>加急费380+签证中心207</v>
      </c>
      <c r="P142" s="34">
        <v>507</v>
      </c>
      <c r="R142" s="2">
        <f>M142*1.06</f>
      </c>
      <c r="S142" s="2">
        <f>I142+L142+R142</f>
      </c>
      <c r="T142" s="2">
        <f>I142+(L142+R142)*1.06</f>
      </c>
      <c r="U142" s="2">
        <f>(R142+L142)*0.06</f>
      </c>
      <c r="V142" s="2">
        <f>T142-U142</f>
      </c>
      <c r="W142" s="2">
        <f>I142</f>
      </c>
      <c r="X142" s="2">
        <f>(R142+L142)*1.06</f>
      </c>
      <c r="Y142" s="2">
        <f>P142</f>
      </c>
      <c r="Z142" s="34">
        <v>60</v>
      </c>
      <c r="AA142" s="2">
        <f>(L142+R142)-Y142-Z142</f>
      </c>
      <c r="AB142" s="2">
        <f>AA142/2</f>
      </c>
      <c r="AC142" s="2">
        <f>AA142/2</f>
      </c>
    </row>
    <row r="143">
      <c r="A143" s="1">
        <v>141</v>
      </c>
      <c r="B143" s="35" t="str">
        <v>陈骏</v>
      </c>
      <c r="C143" s="93" t="str">
        <v>TV1N1614917727365369856</v>
      </c>
      <c r="D143" s="5" t="str">
        <v>中国</v>
      </c>
      <c r="E143" s="5" t="str">
        <v>北京</v>
      </c>
      <c r="F143" s="5" t="str">
        <v>美国护照邮寄</v>
      </c>
      <c r="G143" s="5" t="str">
        <v>商务</v>
      </c>
      <c r="H143" s="5" t="str">
        <v>已出签</v>
      </c>
      <c r="I143" s="34">
        <v>0</v>
      </c>
      <c r="L143" s="34">
        <v>0</v>
      </c>
      <c r="M143" s="34">
        <v>13</v>
      </c>
      <c r="N143" s="5" t="str">
        <v>快递费</v>
      </c>
      <c r="P143" s="34">
        <v>13</v>
      </c>
      <c r="R143" s="2">
        <f>M143*1.06</f>
      </c>
      <c r="S143" s="2">
        <f>I143+L143+R143</f>
      </c>
      <c r="T143" s="2">
        <f>I143+(L143+R143)*1.06</f>
      </c>
      <c r="U143" s="2">
        <f>(R143+L143)*0.06</f>
      </c>
      <c r="V143" s="2">
        <f>T143-U143</f>
      </c>
      <c r="W143" s="2">
        <f>I143</f>
      </c>
      <c r="X143" s="2">
        <f>(R143+L143)*1.06</f>
      </c>
      <c r="Y143" s="2">
        <f>P143</f>
      </c>
      <c r="Z143" s="34">
        <v>0</v>
      </c>
      <c r="AA143" s="2">
        <f>(L143+R143)-Y143-Z143</f>
      </c>
      <c r="AB143" s="2">
        <f>AA143/2</f>
      </c>
      <c r="AC143" s="2">
        <f>AA143/2</f>
      </c>
    </row>
    <row r="144">
      <c r="A144" s="1">
        <v>142</v>
      </c>
      <c r="B144" s="35" t="str">
        <v>蒋昕哲</v>
      </c>
      <c r="C144" s="93"/>
      <c r="D144" s="5" t="str">
        <v>中国</v>
      </c>
      <c r="E144" s="5" t="str">
        <v>北京</v>
      </c>
      <c r="F144" s="5" t="str">
        <v>美国护照邮寄</v>
      </c>
      <c r="G144" s="5" t="str">
        <v>商务</v>
      </c>
      <c r="H144" s="5" t="str">
        <v>已出签</v>
      </c>
      <c r="I144" s="34">
        <v>0</v>
      </c>
      <c r="L144" s="34">
        <v>0</v>
      </c>
      <c r="M144" s="34">
        <v>13</v>
      </c>
      <c r="N144" s="5" t="str">
        <v>快递费</v>
      </c>
      <c r="P144" s="34">
        <v>13</v>
      </c>
      <c r="R144" s="2">
        <f>M144*1.06</f>
      </c>
      <c r="S144" s="2">
        <f>I144+L144+R144</f>
      </c>
      <c r="T144" s="2">
        <f>I144+(L144+R144)*1.06</f>
      </c>
      <c r="U144" s="2">
        <f>(R144+L144)*0.06</f>
      </c>
      <c r="V144" s="2">
        <f>T144-U144</f>
      </c>
      <c r="W144" s="2">
        <f>I144</f>
      </c>
      <c r="X144" s="2">
        <f>(R144+L144)*1.06</f>
      </c>
      <c r="Y144" s="2">
        <f>P144</f>
      </c>
      <c r="Z144" s="34">
        <v>0</v>
      </c>
      <c r="AA144" s="2">
        <f>(L144+R144)-Y144-Z144</f>
      </c>
      <c r="AB144" s="2">
        <f>AA144/2</f>
      </c>
      <c r="AC144" s="2">
        <f>AA144/2</f>
      </c>
    </row>
    <row r="145">
      <c r="A145" s="1">
        <v>143</v>
      </c>
      <c r="B145" s="35" t="str">
        <v>王留帅</v>
      </c>
      <c r="C145" s="93" t="str">
        <v>TV1N1620376751779418112</v>
      </c>
      <c r="D145" s="5" t="str">
        <v>中国</v>
      </c>
      <c r="E145" s="5" t="str">
        <v>北京</v>
      </c>
      <c r="F145" s="5" t="str">
        <v>美国护照邮寄</v>
      </c>
      <c r="G145" s="5" t="str">
        <v>商务</v>
      </c>
      <c r="H145" s="5" t="str">
        <v>已出签</v>
      </c>
      <c r="I145" s="34">
        <v>0</v>
      </c>
      <c r="L145" s="34">
        <v>0</v>
      </c>
      <c r="M145" s="34">
        <v>15</v>
      </c>
      <c r="N145" s="5" t="str">
        <v>快递费</v>
      </c>
      <c r="P145" s="34">
        <v>15</v>
      </c>
      <c r="R145" s="2">
        <f>M145*1.06</f>
      </c>
      <c r="S145" s="2">
        <f>I145+L145+R145</f>
      </c>
      <c r="T145" s="2">
        <f>I145+(L145+R145)*1.06</f>
      </c>
      <c r="U145" s="2">
        <f>(R145+L145)*0.06</f>
      </c>
      <c r="V145" s="2">
        <f>T145-U145</f>
      </c>
      <c r="W145" s="2">
        <f>I145</f>
      </c>
      <c r="X145" s="2">
        <f>(R145+L145)*1.06</f>
      </c>
      <c r="Y145" s="2">
        <f>P145</f>
      </c>
      <c r="Z145" s="34">
        <v>0</v>
      </c>
      <c r="AA145" s="2">
        <f>(L145+R145)-Y145-Z145</f>
      </c>
      <c r="AB145" s="2">
        <f>AA145/2</f>
      </c>
      <c r="AC145" s="2">
        <f>AA145/2</f>
      </c>
    </row>
    <row r="146">
      <c r="A146" s="1">
        <v>144</v>
      </c>
      <c r="B146" s="35" t="str">
        <v>黄旭阳</v>
      </c>
      <c r="C146" s="93" t="str">
        <v>V1N1620722586228637696</v>
      </c>
      <c r="D146" s="5" t="str">
        <v>中国</v>
      </c>
      <c r="E146" s="5" t="str">
        <v>北京</v>
      </c>
      <c r="F146" s="5" t="str">
        <v>美国护照邮寄</v>
      </c>
      <c r="G146" s="5" t="str">
        <v>商务</v>
      </c>
      <c r="H146" s="5" t="str">
        <v>已出签</v>
      </c>
      <c r="I146" s="34">
        <v>0</v>
      </c>
      <c r="L146" s="34">
        <v>0</v>
      </c>
      <c r="M146" s="34">
        <v>13</v>
      </c>
      <c r="N146" s="5" t="str">
        <v>快递费</v>
      </c>
      <c r="P146" s="34">
        <v>13</v>
      </c>
      <c r="R146" s="2">
        <f>M146*1.06</f>
      </c>
      <c r="S146" s="2">
        <f>I146+L146+R146</f>
      </c>
      <c r="T146" s="2">
        <f>I146+(L146+R146)*1.06</f>
      </c>
      <c r="U146" s="2">
        <f>(R146+L146)*0.06</f>
      </c>
      <c r="V146" s="2">
        <f>T146-U146</f>
      </c>
      <c r="W146" s="2">
        <f>I146</f>
      </c>
      <c r="X146" s="2">
        <f>(R146+L146)*1.06</f>
      </c>
      <c r="Y146" s="2">
        <f>P146</f>
      </c>
      <c r="Z146" s="34">
        <v>0</v>
      </c>
      <c r="AA146" s="2">
        <f>(L146+R146)-Y146-Z146</f>
      </c>
      <c r="AB146" s="2">
        <f>AA146/2</f>
      </c>
      <c r="AC146" s="2">
        <f>AA146/2</f>
      </c>
    </row>
    <row r="147">
      <c r="A147" s="1">
        <v>145</v>
      </c>
      <c r="B147" s="35" t="str">
        <v>方丹烨</v>
      </c>
      <c r="C147" s="93" t="str">
        <v>TV1N1620722182610763776</v>
      </c>
      <c r="D147" s="5" t="str">
        <v>中国</v>
      </c>
      <c r="E147" s="5" t="str">
        <v>北京</v>
      </c>
      <c r="F147" s="5" t="str">
        <v>美国护照邮寄</v>
      </c>
      <c r="G147" s="5" t="str">
        <v>商务</v>
      </c>
      <c r="H147" s="5" t="str">
        <v>已出签</v>
      </c>
      <c r="I147" s="34">
        <v>0</v>
      </c>
      <c r="L147" s="34">
        <v>0</v>
      </c>
      <c r="M147" s="34">
        <v>15</v>
      </c>
      <c r="N147" s="5" t="str">
        <v>快递费</v>
      </c>
      <c r="P147" s="34">
        <v>15</v>
      </c>
      <c r="R147" s="2">
        <f>M147*1.06</f>
      </c>
      <c r="S147" s="2">
        <f>I147+L147+R147</f>
      </c>
      <c r="T147" s="2">
        <f>I147+(L147+R147)*1.06</f>
      </c>
      <c r="U147" s="2">
        <f>(R147+L147)*0.06</f>
      </c>
      <c r="V147" s="2">
        <f>T147-U147</f>
      </c>
      <c r="W147" s="2">
        <f>I147</f>
      </c>
      <c r="X147" s="2">
        <f>(R147+L147)*1.06</f>
      </c>
      <c r="Y147" s="2">
        <f>P147</f>
      </c>
      <c r="Z147" s="34">
        <v>0</v>
      </c>
      <c r="AA147" s="2">
        <f>(L147+R147)-Y147-Z147</f>
      </c>
      <c r="AB147" s="2">
        <f>AA147/2</f>
      </c>
      <c r="AC147" s="2">
        <f>AA147/2</f>
      </c>
    </row>
    <row r="148">
      <c r="A148" s="1">
        <v>146</v>
      </c>
      <c r="B148" s="35" t="str">
        <v>范亚光</v>
      </c>
      <c r="C148" s="93" t="str">
        <v>TV1N1613832014020395008</v>
      </c>
      <c r="D148" s="5" t="str">
        <v>中国</v>
      </c>
      <c r="E148" s="5" t="str">
        <v>北京</v>
      </c>
      <c r="F148" s="5" t="str">
        <v>美国护照邮寄</v>
      </c>
      <c r="G148" s="5" t="str">
        <v>商务</v>
      </c>
      <c r="H148" s="5" t="str">
        <v>已出签</v>
      </c>
      <c r="I148" s="34">
        <v>0</v>
      </c>
      <c r="L148" s="34">
        <v>0</v>
      </c>
      <c r="M148" s="34">
        <v>13</v>
      </c>
      <c r="N148" s="5" t="str">
        <v>快递费</v>
      </c>
      <c r="P148" s="34">
        <v>13</v>
      </c>
      <c r="R148" s="2">
        <f>M148*1.06</f>
      </c>
      <c r="S148" s="2">
        <f>I148+L148+R148</f>
      </c>
      <c r="T148" s="2">
        <f>I148+(L148+R148)*1.06</f>
      </c>
      <c r="U148" s="2">
        <f>(R148+L148)*0.06</f>
      </c>
      <c r="V148" s="2">
        <f>T148-U148</f>
      </c>
      <c r="W148" s="2">
        <f>I148</f>
      </c>
      <c r="X148" s="2">
        <f>(R148+L148)*1.06</f>
      </c>
      <c r="Y148" s="2">
        <f>P148</f>
      </c>
      <c r="Z148" s="34">
        <v>0</v>
      </c>
      <c r="AA148" s="2">
        <f>(L148+R148)-Y148-Z148</f>
      </c>
      <c r="AB148" s="2">
        <f>AA148/2</f>
      </c>
      <c r="AC148" s="2">
        <f>AA148/2</f>
      </c>
    </row>
    <row r="149">
      <c r="A149" s="1">
        <v>147</v>
      </c>
      <c r="B149" s="35" t="str">
        <v>林杨</v>
      </c>
      <c r="C149" s="93" t="str">
        <v>TV1N1610877998906937344</v>
      </c>
      <c r="D149" s="5" t="str">
        <v>中国</v>
      </c>
      <c r="E149" s="5" t="str">
        <v>北京</v>
      </c>
      <c r="F149" s="5" t="str">
        <v>美国护照邮寄</v>
      </c>
      <c r="G149" s="5" t="str">
        <v>商务</v>
      </c>
      <c r="H149" s="5" t="str">
        <v>已出签</v>
      </c>
      <c r="I149" s="34">
        <v>0</v>
      </c>
      <c r="L149" s="34">
        <v>0</v>
      </c>
      <c r="M149" s="34">
        <v>13</v>
      </c>
      <c r="N149" s="5" t="str">
        <v>快递费</v>
      </c>
      <c r="P149" s="34">
        <v>13</v>
      </c>
      <c r="R149" s="2">
        <f>M149*1.06</f>
      </c>
      <c r="S149" s="2">
        <f>I149+L149+R149</f>
      </c>
      <c r="T149" s="2">
        <f>I149+(L149+R149)*1.06</f>
      </c>
      <c r="U149" s="2">
        <f>(R149+L149)*0.06</f>
      </c>
      <c r="V149" s="2">
        <f>T149-U149</f>
      </c>
      <c r="W149" s="2">
        <f>I149</f>
      </c>
      <c r="X149" s="2">
        <f>(R149+L149)*1.06</f>
      </c>
      <c r="Y149" s="2">
        <f>P149</f>
      </c>
      <c r="Z149" s="34">
        <v>0</v>
      </c>
      <c r="AA149" s="2">
        <f>(L149+R149)-Y149-Z149</f>
      </c>
      <c r="AB149" s="2">
        <f>AA149/2</f>
      </c>
      <c r="AC149" s="2">
        <f>AA149/2</f>
      </c>
    </row>
    <row r="150">
      <c r="A150" s="1">
        <v>148</v>
      </c>
      <c r="B150" s="35" t="str">
        <v>哩哩</v>
      </c>
      <c r="C150" s="93"/>
      <c r="D150" s="5" t="str">
        <v>中国</v>
      </c>
      <c r="E150" s="5" t="str">
        <v>北京</v>
      </c>
      <c r="F150" s="5" t="str">
        <v>美国护照邮寄</v>
      </c>
      <c r="G150" s="5" t="str">
        <v>商务</v>
      </c>
      <c r="H150" s="5" t="str">
        <v>已出签</v>
      </c>
      <c r="I150" s="34">
        <v>0</v>
      </c>
      <c r="L150" s="34">
        <v>0</v>
      </c>
      <c r="M150" s="34">
        <v>15</v>
      </c>
      <c r="N150" s="5" t="str">
        <v>快递费</v>
      </c>
      <c r="P150" s="34">
        <v>15</v>
      </c>
      <c r="R150" s="2">
        <f>M150*1.06</f>
      </c>
      <c r="S150" s="2">
        <f>I150+L150+R150</f>
      </c>
      <c r="T150" s="2">
        <f>I150+(L150+R150)*1.06</f>
      </c>
      <c r="U150" s="2">
        <f>(R150+L150)*0.06</f>
      </c>
      <c r="V150" s="2">
        <f>T150-U150</f>
      </c>
      <c r="W150" s="2">
        <f>I150</f>
      </c>
      <c r="X150" s="2">
        <f>(R150+L150)*1.06</f>
      </c>
      <c r="Y150" s="2">
        <f>P150</f>
      </c>
      <c r="Z150" s="34">
        <v>0</v>
      </c>
      <c r="AA150" s="2">
        <f>(L150+R150)-Y150-Z150</f>
      </c>
      <c r="AB150" s="2">
        <f>AA150/2</f>
      </c>
      <c r="AC150" s="2">
        <f>AA150/2</f>
      </c>
    </row>
    <row r="151">
      <c r="A151" s="1">
        <v>149</v>
      </c>
      <c r="B151" s="35" t="str">
        <v>沈阳</v>
      </c>
      <c r="C151" s="93" t="str">
        <v>TV1N1623322676273549312</v>
      </c>
      <c r="D151" s="5" t="str">
        <v>中国</v>
      </c>
      <c r="E151" s="5" t="str">
        <v>北京</v>
      </c>
      <c r="F151" s="5" t="str">
        <v>美国护照邮寄</v>
      </c>
      <c r="G151" s="5" t="str">
        <v>商务</v>
      </c>
      <c r="H151" s="5" t="str">
        <v>已出签</v>
      </c>
      <c r="I151" s="34">
        <v>0</v>
      </c>
      <c r="L151" s="34">
        <v>0</v>
      </c>
      <c r="M151" s="34">
        <v>13</v>
      </c>
      <c r="N151" s="5" t="str">
        <v>快递费</v>
      </c>
      <c r="P151" s="34">
        <v>13</v>
      </c>
      <c r="R151" s="2">
        <f>M151*1.06</f>
      </c>
      <c r="S151" s="2">
        <f>I151+L151+R151</f>
      </c>
      <c r="T151" s="2">
        <f>I151+(L151+R151)*1.06</f>
      </c>
      <c r="U151" s="2">
        <f>(R151+L151)*0.06</f>
      </c>
      <c r="V151" s="2">
        <f>T151-U151</f>
      </c>
      <c r="W151" s="2">
        <f>I151</f>
      </c>
      <c r="X151" s="2">
        <f>(R151+L151)*1.06</f>
      </c>
      <c r="Y151" s="2">
        <f>P151</f>
      </c>
      <c r="Z151" s="34">
        <v>0</v>
      </c>
      <c r="AA151" s="2">
        <f>(L151+R151)-Y151-Z151</f>
      </c>
      <c r="AB151" s="2">
        <f>AA151/2</f>
      </c>
      <c r="AC151" s="2">
        <f>AA151/2</f>
      </c>
    </row>
    <row r="152">
      <c r="A152" s="1">
        <v>150</v>
      </c>
      <c r="B152" s="35" t="str">
        <v>程景亮</v>
      </c>
      <c r="C152" s="93" t="str">
        <v>TV1N1614966126852677632</v>
      </c>
      <c r="D152" s="5" t="str">
        <v>中国</v>
      </c>
      <c r="E152" s="5" t="str">
        <v>北京</v>
      </c>
      <c r="F152" s="5" t="str">
        <v>美国护照邮寄</v>
      </c>
      <c r="G152" s="5" t="str">
        <v>商务</v>
      </c>
      <c r="H152" s="5" t="str">
        <v>已出签</v>
      </c>
      <c r="I152" s="34">
        <v>0</v>
      </c>
      <c r="L152" s="34">
        <v>0</v>
      </c>
      <c r="M152" s="34">
        <v>13</v>
      </c>
      <c r="N152" s="5" t="str">
        <v>快递费</v>
      </c>
      <c r="P152" s="34">
        <v>13</v>
      </c>
      <c r="R152" s="2">
        <f>M152*1.06</f>
      </c>
      <c r="S152" s="2">
        <f>I152+L152+R152</f>
      </c>
      <c r="T152" s="2">
        <f>I152+(L152+R152)*1.06</f>
      </c>
      <c r="U152" s="2">
        <f>(R152+L152)*0.06</f>
      </c>
      <c r="V152" s="2">
        <f>T152-U152</f>
      </c>
      <c r="W152" s="2">
        <f>I152</f>
      </c>
      <c r="X152" s="2">
        <f>(R152+L152)*1.06</f>
      </c>
      <c r="Y152" s="2">
        <f>P152</f>
      </c>
      <c r="Z152" s="34">
        <v>0</v>
      </c>
      <c r="AA152" s="2">
        <f>(L152+R152)-Y152-Z152</f>
      </c>
      <c r="AB152" s="2">
        <f>AA152/2</f>
      </c>
      <c r="AC152" s="2">
        <f>AA152/2</f>
      </c>
    </row>
    <row r="153">
      <c r="A153" s="1">
        <v>151</v>
      </c>
      <c r="B153" s="35" t="str">
        <v>朱时超</v>
      </c>
      <c r="C153" s="93" t="str">
        <v>TV1N1630885343121682432</v>
      </c>
      <c r="D153" s="5" t="str">
        <v>中国</v>
      </c>
      <c r="E153" s="5" t="str">
        <v>北京</v>
      </c>
      <c r="F153" s="5" t="str">
        <v>美国护照邮寄</v>
      </c>
      <c r="G153" s="5" t="str">
        <v>商务</v>
      </c>
      <c r="H153" s="5" t="str">
        <v>已出签</v>
      </c>
      <c r="I153" s="34">
        <v>0</v>
      </c>
      <c r="L153" s="34">
        <v>0</v>
      </c>
      <c r="M153" s="34">
        <v>13</v>
      </c>
      <c r="N153" s="5" t="str">
        <v>快递费</v>
      </c>
      <c r="P153" s="34">
        <v>13</v>
      </c>
      <c r="R153" s="2">
        <f>M153*1.06</f>
      </c>
      <c r="S153" s="2">
        <f>I153+L153+R153</f>
      </c>
      <c r="T153" s="2">
        <f>I153+(L153+R153)*1.06</f>
      </c>
      <c r="U153" s="2">
        <f>(R153+L153)*0.06</f>
      </c>
      <c r="V153" s="2">
        <f>T153-U153</f>
      </c>
      <c r="W153" s="2">
        <f>I153</f>
      </c>
      <c r="X153" s="2">
        <f>(R153+L153)*1.06</f>
      </c>
      <c r="Y153" s="2">
        <f>P153</f>
      </c>
      <c r="Z153" s="34">
        <v>0</v>
      </c>
      <c r="AA153" s="2">
        <f>(L153+R153)-Y153-Z153</f>
      </c>
      <c r="AB153" s="2">
        <f>AA153/2</f>
      </c>
      <c r="AC153" s="2">
        <f>AA153/2</f>
      </c>
    </row>
    <row r="154">
      <c r="A154" s="1">
        <v>152</v>
      </c>
      <c r="B154" s="35" t="str">
        <v>李鑫</v>
      </c>
      <c r="C154" s="93" t="str">
        <v>TV1N1630257721090048000</v>
      </c>
      <c r="D154" s="5" t="str">
        <v>中国</v>
      </c>
      <c r="E154" s="5" t="str">
        <v>北京</v>
      </c>
      <c r="F154" s="5" t="str">
        <v>美国护照邮寄</v>
      </c>
      <c r="G154" s="5" t="str">
        <v>商务</v>
      </c>
      <c r="H154" s="5" t="str">
        <v>已出签</v>
      </c>
      <c r="I154" s="34">
        <v>0</v>
      </c>
      <c r="L154" s="34">
        <v>0</v>
      </c>
      <c r="M154" s="34">
        <v>13</v>
      </c>
      <c r="N154" s="5" t="str">
        <v>快递费</v>
      </c>
      <c r="P154" s="34">
        <v>13</v>
      </c>
      <c r="R154" s="2">
        <f>M154*1.06</f>
      </c>
      <c r="S154" s="2">
        <f>I154+L154+R154</f>
      </c>
      <c r="T154" s="2">
        <f>I154+(L154+R154)*1.06</f>
      </c>
      <c r="U154" s="2">
        <f>(R154+L154)*0.06</f>
      </c>
      <c r="V154" s="2">
        <f>T154-U154</f>
      </c>
      <c r="W154" s="2">
        <f>I154</f>
      </c>
      <c r="X154" s="2">
        <f>(R154+L154)*1.06</f>
      </c>
      <c r="Y154" s="2">
        <f>P154</f>
      </c>
      <c r="Z154" s="34">
        <v>0</v>
      </c>
      <c r="AA154" s="2">
        <f>(L154+R154)-Y154-Z154</f>
      </c>
      <c r="AB154" s="2">
        <f>AA154/2</f>
      </c>
      <c r="AC154" s="2">
        <f>AA154/2</f>
      </c>
    </row>
    <row r="155">
      <c r="A155" s="1">
        <v>153</v>
      </c>
      <c r="B155" s="35" t="str">
        <v>吴健</v>
      </c>
      <c r="C155" s="93" t="str">
        <v>TV1N1631163112753881088</v>
      </c>
      <c r="D155" s="5" t="str">
        <v>中国</v>
      </c>
      <c r="E155" s="5" t="str">
        <v>北京</v>
      </c>
      <c r="F155" s="5" t="str">
        <v>美国护照邮寄</v>
      </c>
      <c r="G155" s="5" t="str">
        <v>商务</v>
      </c>
      <c r="H155" s="5" t="str">
        <v>已出签</v>
      </c>
      <c r="I155" s="34">
        <v>0</v>
      </c>
      <c r="L155" s="34">
        <v>0</v>
      </c>
      <c r="M155" s="34">
        <v>13</v>
      </c>
      <c r="N155" s="5" t="str">
        <v>快递费</v>
      </c>
      <c r="P155" s="34">
        <v>13</v>
      </c>
      <c r="R155" s="2">
        <f>M155*1.06</f>
      </c>
      <c r="S155" s="2">
        <f>I155+L155+R155</f>
      </c>
      <c r="T155" s="2">
        <f>I155+(L155+R155)*1.06</f>
      </c>
      <c r="U155" s="2">
        <f>(R155+L155)*0.06</f>
      </c>
      <c r="V155" s="2">
        <f>T155-U155</f>
      </c>
      <c r="W155" s="2">
        <f>I155</f>
      </c>
      <c r="X155" s="2">
        <f>(R155+L155)*1.06</f>
      </c>
      <c r="Y155" s="2">
        <f>P155</f>
      </c>
      <c r="Z155" s="34">
        <v>0</v>
      </c>
      <c r="AA155" s="2">
        <f>(L155+R155)-Y155-Z155</f>
      </c>
      <c r="AB155" s="2">
        <f>AA155/2</f>
      </c>
      <c r="AC155" s="2">
        <f>AA155/2</f>
      </c>
    </row>
    <row r="156">
      <c r="A156" s="1">
        <v>154</v>
      </c>
      <c r="B156" s="35" t="str">
        <v>王昊</v>
      </c>
      <c r="C156" s="93" t="str">
        <v>TV1N1587643774421291008</v>
      </c>
      <c r="D156" s="5" t="str">
        <v>中国</v>
      </c>
      <c r="E156" s="5" t="str">
        <v>北京</v>
      </c>
      <c r="F156" s="5" t="str">
        <v>美国护照邮寄</v>
      </c>
      <c r="G156" s="5" t="str">
        <v>商务</v>
      </c>
      <c r="H156" s="5" t="str">
        <v>已出签</v>
      </c>
      <c r="I156" s="34">
        <v>0</v>
      </c>
      <c r="L156" s="34">
        <v>0</v>
      </c>
      <c r="M156" s="34">
        <v>13</v>
      </c>
      <c r="N156" s="5" t="str">
        <v>快递费</v>
      </c>
      <c r="P156" s="34">
        <v>13</v>
      </c>
      <c r="R156" s="2">
        <f>M156*1.06</f>
      </c>
      <c r="S156" s="2">
        <f>I156+L156+R156</f>
      </c>
      <c r="T156" s="2">
        <f>I156+(L156+R156)*1.06</f>
      </c>
      <c r="U156" s="2">
        <f>(R156+L156)*0.06</f>
      </c>
      <c r="V156" s="2">
        <f>T156-U156</f>
      </c>
      <c r="W156" s="2">
        <f>I156</f>
      </c>
      <c r="X156" s="2">
        <f>(R156+L156)*1.06</f>
      </c>
      <c r="Y156" s="2">
        <f>P156</f>
      </c>
      <c r="Z156" s="34">
        <v>0</v>
      </c>
      <c r="AA156" s="2">
        <f>(L156+R156)-Y156-Z156</f>
      </c>
      <c r="AB156" s="2">
        <f>AA156/2</f>
      </c>
      <c r="AC156" s="2">
        <f>AA156/2</f>
      </c>
    </row>
    <row r="157">
      <c r="A157" s="1">
        <v>155</v>
      </c>
      <c r="B157" s="35" t="str">
        <v>冯伟国</v>
      </c>
      <c r="C157" s="93" t="str">
        <v>TV1N1613800668573298688</v>
      </c>
      <c r="D157" s="5" t="str">
        <v>中国</v>
      </c>
      <c r="E157" s="5" t="str">
        <v>北京</v>
      </c>
      <c r="F157" s="5" t="str">
        <v>美国护照邮寄</v>
      </c>
      <c r="G157" s="5" t="str">
        <v>商务</v>
      </c>
      <c r="H157" s="5" t="str">
        <v>已出签</v>
      </c>
      <c r="I157" s="34">
        <v>0</v>
      </c>
      <c r="L157" s="34">
        <v>0</v>
      </c>
      <c r="M157" s="34">
        <v>15</v>
      </c>
      <c r="N157" s="5" t="str">
        <v>快递费</v>
      </c>
      <c r="P157" s="34">
        <v>15</v>
      </c>
      <c r="R157" s="2">
        <f>M157*1.06</f>
      </c>
      <c r="S157" s="2">
        <f>I157+L157+R157</f>
      </c>
      <c r="T157" s="2">
        <f>I157+(L157+R157)*1.06</f>
      </c>
      <c r="U157" s="2">
        <f>(R157+L157)*0.06</f>
      </c>
      <c r="V157" s="2">
        <f>T157-U157</f>
      </c>
      <c r="W157" s="2">
        <f>I157</f>
      </c>
      <c r="X157" s="2">
        <f>(R157+L157)*1.06</f>
      </c>
      <c r="Y157" s="2">
        <f>P157</f>
      </c>
      <c r="Z157" s="34">
        <v>0</v>
      </c>
      <c r="AA157" s="2">
        <f>(L157+R157)-Y157-Z157</f>
      </c>
      <c r="AB157" s="2">
        <f>AA157/2</f>
      </c>
      <c r="AC157" s="2">
        <f>AA157/2</f>
      </c>
    </row>
    <row r="158">
      <c r="A158" s="1">
        <v>156</v>
      </c>
      <c r="B158" s="35" t="str">
        <v>王洋</v>
      </c>
      <c r="C158" s="93" t="str">
        <v>TV1N1621005788658847744</v>
      </c>
      <c r="D158" s="5" t="str">
        <v>中国</v>
      </c>
      <c r="E158" s="5" t="str">
        <v>北京</v>
      </c>
      <c r="F158" s="5" t="str">
        <v>美国护照邮寄</v>
      </c>
      <c r="G158" s="5" t="str">
        <v>商务</v>
      </c>
      <c r="H158" s="5" t="str">
        <v>已出签</v>
      </c>
      <c r="I158" s="34">
        <v>0</v>
      </c>
      <c r="L158" s="34">
        <v>0</v>
      </c>
      <c r="M158" s="34">
        <v>13</v>
      </c>
      <c r="N158" s="5" t="str">
        <v>快递费</v>
      </c>
      <c r="P158" s="34">
        <v>13</v>
      </c>
      <c r="R158" s="2">
        <f>M158*1.06</f>
      </c>
      <c r="S158" s="2">
        <f>I158+L158+R158</f>
      </c>
      <c r="T158" s="2">
        <f>I158+(L158+R158)*1.06</f>
      </c>
      <c r="U158" s="2">
        <f>(R158+L158)*0.06</f>
      </c>
      <c r="V158" s="2">
        <f>T158-U158</f>
      </c>
      <c r="W158" s="2">
        <f>I158</f>
      </c>
      <c r="X158" s="2">
        <f>(R158+L158)*1.06</f>
      </c>
      <c r="Y158" s="2">
        <f>P158</f>
      </c>
      <c r="Z158" s="34">
        <v>0</v>
      </c>
      <c r="AA158" s="2">
        <f>(L158+R158)-Y158-Z158</f>
      </c>
      <c r="AB158" s="2">
        <f>AA158/2</f>
      </c>
      <c r="AC158" s="2">
        <f>AA158/2</f>
      </c>
    </row>
    <row r="159">
      <c r="A159" s="1">
        <v>157</v>
      </c>
      <c r="B159" s="35" t="str">
        <v>张丹洋</v>
      </c>
      <c r="C159" s="93"/>
      <c r="D159" s="5" t="str">
        <v>中国</v>
      </c>
      <c r="E159" s="5" t="str">
        <v>北京</v>
      </c>
      <c r="F159" s="5" t="str">
        <v>美国护照邮寄</v>
      </c>
      <c r="G159" s="5" t="str">
        <v>商务</v>
      </c>
      <c r="H159" s="5" t="str">
        <v>已出签</v>
      </c>
      <c r="I159" s="34">
        <v>0</v>
      </c>
      <c r="L159" s="34">
        <v>0</v>
      </c>
      <c r="M159" s="34">
        <v>15</v>
      </c>
      <c r="N159" s="5" t="str">
        <v>快递费</v>
      </c>
      <c r="P159" s="34">
        <v>15</v>
      </c>
      <c r="R159" s="2">
        <f>M159*1.06</f>
      </c>
      <c r="S159" s="2">
        <f>I159+L159+R159</f>
      </c>
      <c r="T159" s="2">
        <f>I159+(L159+R159)*1.06</f>
      </c>
      <c r="U159" s="2">
        <f>(R159+L159)*0.06</f>
      </c>
      <c r="V159" s="2">
        <f>T159-U159</f>
      </c>
      <c r="W159" s="2">
        <f>I159</f>
      </c>
      <c r="X159" s="2">
        <f>(R159+L159)*1.06</f>
      </c>
      <c r="Y159" s="2">
        <f>P159</f>
      </c>
      <c r="Z159" s="34">
        <v>0</v>
      </c>
      <c r="AA159" s="2">
        <f>(L159+R159)-Y159-Z159</f>
      </c>
      <c r="AB159" s="2">
        <f>AA159/2</f>
      </c>
      <c r="AC159" s="2">
        <f>AA159/2</f>
      </c>
    </row>
    <row r="160">
      <c r="A160" s="1">
        <v>158</v>
      </c>
      <c r="B160" s="35" t="str">
        <v>张宸星</v>
      </c>
      <c r="C160" s="93" t="str">
        <v>TV1N1602958599952216064</v>
      </c>
      <c r="D160" s="5" t="str">
        <v>中国</v>
      </c>
      <c r="E160" s="5" t="str">
        <v>北京</v>
      </c>
      <c r="F160" s="5" t="str">
        <v>美国护照邮寄</v>
      </c>
      <c r="G160" s="5" t="str">
        <v>商务</v>
      </c>
      <c r="H160" s="5" t="str">
        <v>已出签</v>
      </c>
      <c r="I160" s="34">
        <v>0</v>
      </c>
      <c r="L160" s="34">
        <v>0</v>
      </c>
      <c r="M160" s="34">
        <v>15</v>
      </c>
      <c r="N160" s="5" t="str">
        <v>快递费</v>
      </c>
      <c r="P160" s="34">
        <v>15</v>
      </c>
      <c r="R160" s="2">
        <f>M160*1.06</f>
      </c>
      <c r="S160" s="2">
        <f>I160+L160+R160</f>
      </c>
      <c r="T160" s="2">
        <f>I160+(L160+R160)*1.06</f>
      </c>
      <c r="U160" s="2">
        <f>(R160+L160)*0.06</f>
      </c>
      <c r="V160" s="2">
        <f>T160-U160</f>
      </c>
      <c r="W160" s="2">
        <f>I160</f>
      </c>
      <c r="X160" s="2">
        <f>(R160+L160)*1.06</f>
      </c>
      <c r="Y160" s="2">
        <f>P160</f>
      </c>
      <c r="Z160" s="34">
        <v>0</v>
      </c>
      <c r="AA160" s="2">
        <f>(L160+R160)-Y160-Z160</f>
      </c>
      <c r="AB160" s="2">
        <f>AA160/2</f>
      </c>
      <c r="AC160" s="2">
        <f>AA160/2</f>
      </c>
    </row>
    <row r="161">
      <c r="A161" s="1">
        <v>159</v>
      </c>
      <c r="B161" s="35" t="str">
        <v>邱静</v>
      </c>
      <c r="C161" s="93" t="str">
        <v>TV1N1612759708510662656</v>
      </c>
      <c r="D161" s="5" t="str">
        <v>中国</v>
      </c>
      <c r="E161" s="5" t="str">
        <v>北京</v>
      </c>
      <c r="F161" s="5" t="str">
        <v>美国护照邮寄</v>
      </c>
      <c r="G161" s="5" t="str">
        <v>商务</v>
      </c>
      <c r="H161" s="5" t="str">
        <v>已出签</v>
      </c>
      <c r="I161" s="34">
        <v>0</v>
      </c>
      <c r="L161" s="34">
        <v>0</v>
      </c>
      <c r="M161" s="34">
        <v>13</v>
      </c>
      <c r="N161" s="5" t="str">
        <v>快递费</v>
      </c>
      <c r="P161" s="34">
        <v>13</v>
      </c>
      <c r="R161" s="2">
        <f>M161*1.06</f>
      </c>
      <c r="S161" s="2">
        <f>I161+L161+R161</f>
      </c>
      <c r="T161" s="2">
        <f>I161+(L161+R161)*1.06</f>
      </c>
      <c r="U161" s="2">
        <f>(R161+L161)*0.06</f>
      </c>
      <c r="V161" s="2">
        <f>T161-U161</f>
      </c>
      <c r="W161" s="2">
        <f>I161</f>
      </c>
      <c r="X161" s="2">
        <f>(R161+L161)*1.06</f>
      </c>
      <c r="Y161" s="2">
        <f>P161</f>
      </c>
      <c r="Z161" s="34">
        <v>0</v>
      </c>
      <c r="AA161" s="2">
        <f>(L161+R161)-Y161-Z161</f>
      </c>
      <c r="AB161" s="2">
        <f>AA161/2</f>
      </c>
      <c r="AC161" s="2">
        <f>AA161/2</f>
      </c>
    </row>
    <row r="162">
      <c r="A162" s="1">
        <v>160</v>
      </c>
      <c r="B162" s="35" t="str">
        <v>张鹤宁</v>
      </c>
      <c r="C162" s="93" t="str">
        <v>TV1N1634742065674584064</v>
      </c>
      <c r="D162" s="5" t="str">
        <v>中国</v>
      </c>
      <c r="E162" s="5" t="str">
        <v>北京</v>
      </c>
      <c r="F162" s="5" t="str">
        <v>美国护照邮寄</v>
      </c>
      <c r="G162" s="5" t="str">
        <v>商务</v>
      </c>
      <c r="H162" s="5" t="str">
        <v>已出签</v>
      </c>
      <c r="I162" s="34">
        <v>0</v>
      </c>
      <c r="L162" s="34">
        <v>0</v>
      </c>
      <c r="M162" s="34">
        <v>13</v>
      </c>
      <c r="N162" s="5" t="str">
        <v>快递费</v>
      </c>
      <c r="P162" s="34">
        <v>13</v>
      </c>
      <c r="R162" s="2">
        <f>M162*1.06</f>
      </c>
      <c r="S162" s="2">
        <f>I162+L162+R162</f>
      </c>
      <c r="T162" s="2">
        <f>I162+(L162+R162)*1.06</f>
      </c>
      <c r="U162" s="2">
        <f>(R162+L162)*0.06</f>
      </c>
      <c r="V162" s="2">
        <f>T162-U162</f>
      </c>
      <c r="W162" s="2">
        <f>I162</f>
      </c>
      <c r="X162" s="2">
        <f>(R162+L162)*1.06</f>
      </c>
      <c r="Y162" s="2">
        <f>P162</f>
      </c>
      <c r="Z162" s="34">
        <v>0</v>
      </c>
      <c r="AA162" s="2">
        <f>(L162+R162)-Y162-Z162</f>
      </c>
      <c r="AB162" s="2">
        <f>AA162/2</f>
      </c>
      <c r="AC162" s="2">
        <f>AA162/2</f>
      </c>
    </row>
    <row r="163">
      <c r="A163" s="1">
        <v>161</v>
      </c>
      <c r="B163" s="35" t="str">
        <v>廖小雪</v>
      </c>
      <c r="C163" s="93"/>
      <c r="D163" s="5" t="str">
        <v>中国</v>
      </c>
      <c r="E163" s="5" t="str">
        <v>北京</v>
      </c>
      <c r="F163" s="5" t="str">
        <v>美国护照邮寄</v>
      </c>
      <c r="G163" s="5" t="str">
        <v>商务</v>
      </c>
      <c r="H163" s="5" t="str">
        <v>已出签</v>
      </c>
      <c r="I163" s="34">
        <v>0</v>
      </c>
      <c r="L163" s="34">
        <v>0</v>
      </c>
      <c r="M163" s="34">
        <v>15</v>
      </c>
      <c r="N163" s="5" t="str">
        <v>快递费</v>
      </c>
      <c r="P163" s="34">
        <v>15</v>
      </c>
      <c r="R163" s="2">
        <f>M163*1.06</f>
      </c>
      <c r="S163" s="2">
        <f>I163+L163+R163</f>
      </c>
      <c r="T163" s="2">
        <f>I163+(L163+R163)*1.06</f>
      </c>
      <c r="U163" s="2">
        <f>(R163+L163)*0.06</f>
      </c>
      <c r="V163" s="2">
        <f>T163-U163</f>
      </c>
      <c r="W163" s="2">
        <f>I163</f>
      </c>
      <c r="X163" s="2">
        <f>(R163+L163)*1.06</f>
      </c>
      <c r="Y163" s="2">
        <f>P163</f>
      </c>
      <c r="Z163" s="34">
        <v>0</v>
      </c>
      <c r="AA163" s="2">
        <f>(L163+R163)-Y163-Z163</f>
      </c>
      <c r="AB163" s="2">
        <f>AA163/2</f>
      </c>
      <c r="AC163" s="2">
        <f>AA163/2</f>
      </c>
    </row>
    <row r="164">
      <c r="A164" s="1">
        <v>162</v>
      </c>
      <c r="B164" s="35" t="str">
        <v>赵磊</v>
      </c>
      <c r="C164" s="93" t="str">
        <v>TV1N1654321635046875136</v>
      </c>
      <c r="D164" s="5" t="str">
        <v>中国</v>
      </c>
      <c r="E164" s="5" t="str">
        <v>北京</v>
      </c>
      <c r="F164" s="5" t="str">
        <v>西班牙</v>
      </c>
      <c r="G164" s="5" t="str">
        <v>商务</v>
      </c>
      <c r="H164" s="5" t="str">
        <v>已出签</v>
      </c>
      <c r="I164" s="34">
        <v>599</v>
      </c>
      <c r="L164" s="34">
        <v>400</v>
      </c>
      <c r="M164" s="34">
        <v>587</v>
      </c>
      <c r="N164" s="5" t="str">
        <v>加急费380+签证中心207</v>
      </c>
      <c r="P164" s="34">
        <v>507</v>
      </c>
      <c r="R164" s="2">
        <f>M164*1.06</f>
      </c>
      <c r="S164" s="2">
        <f>I164+L164+R164</f>
      </c>
      <c r="T164" s="2">
        <f>I164+(L164+R164)*1.06</f>
      </c>
      <c r="U164" s="2">
        <f>(R164+L164)*0.06</f>
      </c>
      <c r="V164" s="2">
        <f>T164-U164</f>
      </c>
      <c r="W164" s="2">
        <f>I164</f>
      </c>
      <c r="X164" s="2">
        <f>(R164+L164)*1.06</f>
      </c>
      <c r="Y164" s="2">
        <f>P164</f>
      </c>
      <c r="Z164" s="34">
        <v>60</v>
      </c>
      <c r="AA164" s="2">
        <f>(L164+R164)-Y164-Z164</f>
      </c>
      <c r="AB164" s="2">
        <f>AA164/2</f>
      </c>
      <c r="AC164" s="2">
        <f>AA164/2</f>
      </c>
    </row>
    <row r="165">
      <c r="A165" s="1">
        <v>163</v>
      </c>
      <c r="B165" s="35" t="str">
        <v>王华星</v>
      </c>
      <c r="C165" s="93" t="str">
        <v>TV1N1649988415601770496</v>
      </c>
      <c r="D165" s="5" t="str">
        <v>中国</v>
      </c>
      <c r="E165" s="5" t="str">
        <v>北京</v>
      </c>
      <c r="F165" s="5" t="str">
        <v>西班牙</v>
      </c>
      <c r="G165" s="5" t="str">
        <v>商务</v>
      </c>
      <c r="H165" s="5" t="str">
        <v>已出签</v>
      </c>
      <c r="I165" s="34">
        <v>599</v>
      </c>
      <c r="L165" s="34">
        <v>400</v>
      </c>
      <c r="M165" s="34">
        <v>587</v>
      </c>
      <c r="N165" s="5" t="str">
        <v>加急费380+签证中心207</v>
      </c>
      <c r="P165" s="34">
        <v>507</v>
      </c>
      <c r="R165" s="2">
        <f>M165*1.06</f>
      </c>
      <c r="S165" s="2">
        <f>I165+L165+R165</f>
      </c>
      <c r="T165" s="2">
        <f>I165+(L165+R165)*1.06</f>
      </c>
      <c r="U165" s="2">
        <f>(R165+L165)*0.06</f>
      </c>
      <c r="V165" s="2">
        <f>T165-U165</f>
      </c>
      <c r="W165" s="2">
        <f>I165</f>
      </c>
      <c r="X165" s="2">
        <f>(R165+L165)*1.06</f>
      </c>
      <c r="Y165" s="2">
        <f>P165</f>
      </c>
      <c r="Z165" s="34">
        <v>60</v>
      </c>
      <c r="AA165" s="2">
        <f>(L165+R165)-Y165-Z165</f>
      </c>
      <c r="AB165" s="2">
        <f>AA165/2</f>
      </c>
      <c r="AC165" s="2">
        <f>AA165/2</f>
      </c>
    </row>
    <row r="166">
      <c r="A166" s="1">
        <v>164</v>
      </c>
      <c r="B166" s="35" t="str">
        <v>高伟</v>
      </c>
      <c r="C166" s="93" t="str">
        <v>TV1N1611423893079732224</v>
      </c>
      <c r="D166" s="5" t="str">
        <v>中国</v>
      </c>
      <c r="E166" s="5" t="str">
        <v>北京</v>
      </c>
      <c r="F166" s="5" t="str">
        <v>巴西</v>
      </c>
      <c r="G166" s="5" t="str">
        <v>商务</v>
      </c>
      <c r="H166" s="5" t="str">
        <v>已出签</v>
      </c>
      <c r="I166" s="34">
        <v>920</v>
      </c>
      <c r="J166" s="35"/>
      <c r="L166" s="34">
        <v>400</v>
      </c>
      <c r="M166" s="34">
        <v>538</v>
      </c>
      <c r="N166" s="5" t="str">
        <v>加急号380+签证中心费158</v>
      </c>
      <c r="P166" s="34">
        <v>458</v>
      </c>
      <c r="R166" s="2">
        <f>M166*1.06</f>
      </c>
      <c r="S166" s="2">
        <f>I166+L166+R166</f>
      </c>
      <c r="T166" s="2">
        <f>I166+(L166+R166)*1.06</f>
      </c>
      <c r="U166" s="2">
        <f>(R166+L166)*0.06</f>
      </c>
      <c r="V166" s="2">
        <f>T166-U166</f>
      </c>
      <c r="W166" s="2">
        <f>I166</f>
      </c>
      <c r="X166" s="2">
        <f>(R166+L166)*1.06</f>
      </c>
      <c r="Y166" s="2">
        <f>P166</f>
      </c>
      <c r="Z166" s="34">
        <v>60</v>
      </c>
      <c r="AA166" s="2">
        <f>(L166+R166)-Y166-Z166</f>
      </c>
      <c r="AB166" s="2">
        <f>AA166/2</f>
      </c>
      <c r="AC166" s="2">
        <f>AA166/2</f>
      </c>
    </row>
    <row r="167">
      <c r="A167" s="1">
        <v>165</v>
      </c>
      <c r="B167" s="35" t="str">
        <v>张靖怡</v>
      </c>
      <c r="C167" s="93" t="str">
        <v>TV1N1648524841272504320</v>
      </c>
      <c r="D167" s="5" t="str">
        <v>中国</v>
      </c>
      <c r="E167" s="5" t="str">
        <v>北京</v>
      </c>
      <c r="F167" s="5" t="str">
        <v>巴西</v>
      </c>
      <c r="G167" s="5" t="str">
        <v>商务</v>
      </c>
      <c r="H167" s="5" t="str">
        <v>已出签</v>
      </c>
      <c r="I167" s="34">
        <v>920</v>
      </c>
      <c r="J167" s="35"/>
      <c r="L167" s="34">
        <v>400</v>
      </c>
      <c r="M167" s="34">
        <v>538</v>
      </c>
      <c r="N167" s="5" t="str">
        <v>加急号380+签证中心费158</v>
      </c>
      <c r="P167" s="34">
        <v>458</v>
      </c>
      <c r="R167" s="2">
        <f>M167*1.06</f>
      </c>
      <c r="S167" s="2">
        <f>I167+L167+R167</f>
      </c>
      <c r="T167" s="2">
        <f>I167+(L167+R167)*1.06</f>
      </c>
      <c r="U167" s="2">
        <f>(R167+L167)*0.06</f>
      </c>
      <c r="V167" s="2">
        <f>T167-U167</f>
      </c>
      <c r="W167" s="2">
        <f>I167</f>
      </c>
      <c r="X167" s="2">
        <f>(R167+L167)*1.06</f>
      </c>
      <c r="Y167" s="2">
        <f>P167</f>
      </c>
      <c r="Z167" s="34">
        <v>60</v>
      </c>
      <c r="AA167" s="2">
        <f>(L167+R167)-Y167-Z167</f>
      </c>
      <c r="AB167" s="2">
        <f>AA167/2</f>
      </c>
      <c r="AC167" s="2">
        <f>AA167/2</f>
      </c>
    </row>
    <row r="168">
      <c r="A168" s="1">
        <v>166</v>
      </c>
      <c r="B168" s="35" t="str">
        <v>刘凯</v>
      </c>
      <c r="C168" s="93" t="str">
        <v>TV1N1647927475884544000</v>
      </c>
      <c r="D168" s="5" t="str">
        <v>中国</v>
      </c>
      <c r="E168" s="5" t="str">
        <v>北京</v>
      </c>
      <c r="F168" s="5" t="str">
        <v>西班牙</v>
      </c>
      <c r="G168" s="5" t="str">
        <v>商务</v>
      </c>
      <c r="H168" s="5" t="str">
        <v>已出签</v>
      </c>
      <c r="I168" s="34">
        <v>599</v>
      </c>
      <c r="J168" s="69"/>
      <c r="L168" s="34">
        <v>400</v>
      </c>
      <c r="M168" s="34">
        <v>587</v>
      </c>
      <c r="N168" s="5" t="str">
        <v>加急费380+签证中心207</v>
      </c>
      <c r="P168" s="34">
        <v>507</v>
      </c>
      <c r="R168" s="2">
        <f>M168*1.06</f>
      </c>
      <c r="S168" s="2">
        <f>I168+L168+R168</f>
      </c>
      <c r="T168" s="2">
        <f>I168+(L168+R168)*1.06</f>
      </c>
      <c r="U168" s="2">
        <f>(R168+L168)*0.06</f>
      </c>
      <c r="V168" s="2">
        <f>T168-U168</f>
      </c>
      <c r="W168" s="2">
        <f>I168</f>
      </c>
      <c r="X168" s="2">
        <f>(R168+L168)*1.06</f>
      </c>
      <c r="Y168" s="2">
        <f>P168</f>
      </c>
      <c r="Z168" s="34">
        <v>60</v>
      </c>
      <c r="AA168" s="2">
        <f>(L168+R168)-Y168-Z168</f>
      </c>
      <c r="AB168" s="2">
        <f>AA168/2</f>
      </c>
      <c r="AC168" s="2">
        <f>AA168/2</f>
      </c>
    </row>
    <row r="169">
      <c r="A169" s="1">
        <v>167</v>
      </c>
      <c r="B169" t="str">
        <v>李文博</v>
      </c>
      <c r="C169" s="93" t="str">
        <v>TV1N1625016628819017728</v>
      </c>
      <c r="D169" s="5" t="str">
        <v>中国</v>
      </c>
      <c r="E169" s="5" t="str">
        <v>北京</v>
      </c>
      <c r="F169" s="5" t="str">
        <v>美国护照邮寄</v>
      </c>
      <c r="G169" s="5" t="str">
        <v>商务</v>
      </c>
      <c r="H169" s="5" t="str">
        <v>已出签</v>
      </c>
      <c r="I169" s="34">
        <v>0</v>
      </c>
      <c r="L169" s="34">
        <v>0</v>
      </c>
      <c r="M169" s="34">
        <v>13</v>
      </c>
      <c r="N169" s="5" t="str">
        <v>快递费</v>
      </c>
      <c r="P169" s="34">
        <v>13</v>
      </c>
      <c r="R169" s="2">
        <f>M169*1.06</f>
      </c>
      <c r="S169" s="2">
        <f>I169+L169+R169</f>
      </c>
      <c r="T169" s="2">
        <f>I169+(L169+R169)*1.06</f>
      </c>
      <c r="U169" s="2">
        <f>(R169+L169)*0.06</f>
      </c>
      <c r="V169" s="2">
        <f>T169-U169</f>
      </c>
      <c r="W169" s="2">
        <f>I169</f>
      </c>
      <c r="X169" s="2">
        <f>(R169+L169)*1.06</f>
      </c>
      <c r="Y169" s="2">
        <f>P169</f>
      </c>
      <c r="Z169" s="34">
        <v>0</v>
      </c>
      <c r="AA169" s="2">
        <f>(L169+R169)-Y169-Z169</f>
      </c>
      <c r="AB169" s="2">
        <f>AA169/2</f>
      </c>
      <c r="AC169" s="2">
        <f>AA169/2</f>
      </c>
    </row>
    <row r="170">
      <c r="A170" s="1">
        <v>168</v>
      </c>
      <c r="B170" s="35" t="str">
        <v>尤辉</v>
      </c>
      <c r="C170" s="93" t="str">
        <v>TV1N1631224231828832256</v>
      </c>
      <c r="D170" s="5" t="str">
        <v>中国</v>
      </c>
      <c r="E170" s="5" t="str">
        <v>北京</v>
      </c>
      <c r="F170" s="5" t="str">
        <v>美国护照邮寄</v>
      </c>
      <c r="G170" s="5" t="str">
        <v>商务</v>
      </c>
      <c r="H170" s="5" t="str">
        <v>已出签</v>
      </c>
      <c r="I170" s="34">
        <v>0</v>
      </c>
      <c r="L170" s="34">
        <v>0</v>
      </c>
      <c r="M170" s="34">
        <v>13</v>
      </c>
      <c r="N170" s="5" t="str">
        <v>快递费</v>
      </c>
      <c r="P170" s="34">
        <v>13</v>
      </c>
      <c r="R170" s="2">
        <f>M170*1.06</f>
      </c>
      <c r="S170" s="2">
        <f>I170+L170+R170</f>
      </c>
      <c r="T170" s="2">
        <f>I170+(L170+R170)*1.06</f>
      </c>
      <c r="U170" s="2">
        <f>(R170+L170)*0.06</f>
      </c>
      <c r="V170" s="2">
        <f>T170-U170</f>
      </c>
      <c r="W170" s="2">
        <f>I170</f>
      </c>
      <c r="X170" s="2">
        <f>(R170+L170)*1.06</f>
      </c>
      <c r="Y170" s="2">
        <f>P170</f>
      </c>
      <c r="Z170" s="34">
        <v>0</v>
      </c>
      <c r="AA170" s="2">
        <f>(L170+R170)-Y170-Z170</f>
      </c>
      <c r="AB170" s="2">
        <f>AA170/2</f>
      </c>
      <c r="AC170" s="2">
        <f>AA170/2</f>
      </c>
    </row>
    <row r="171">
      <c r="A171" s="1">
        <v>169</v>
      </c>
      <c r="B171" s="35" t="str">
        <v>韩女士</v>
      </c>
      <c r="C171" s="93"/>
      <c r="D171" s="5" t="str">
        <v>中国</v>
      </c>
      <c r="E171" s="5" t="str">
        <v>北京</v>
      </c>
      <c r="F171" s="5" t="str">
        <v>美国护照邮寄</v>
      </c>
      <c r="G171" s="5" t="str">
        <v>商务</v>
      </c>
      <c r="H171" s="5" t="str">
        <v>已出签</v>
      </c>
      <c r="I171" s="34">
        <v>0</v>
      </c>
      <c r="L171" s="34">
        <v>0</v>
      </c>
      <c r="M171" s="34">
        <v>15</v>
      </c>
      <c r="N171" s="5" t="str">
        <v>快递费</v>
      </c>
      <c r="P171" s="34">
        <v>15</v>
      </c>
      <c r="R171" s="2">
        <f>M171*1.06</f>
      </c>
      <c r="S171" s="2">
        <f>I171+L171+R171</f>
      </c>
      <c r="T171" s="2">
        <f>I171+(L171+R171)*1.06</f>
      </c>
      <c r="U171" s="2">
        <f>(R171+L171)*0.06</f>
      </c>
      <c r="V171" s="2">
        <f>T171-U171</f>
      </c>
      <c r="W171" s="2">
        <f>I171</f>
      </c>
      <c r="X171" s="2">
        <f>(R171+L171)*1.06</f>
      </c>
      <c r="Y171" s="2">
        <f>P171</f>
      </c>
      <c r="Z171" s="34">
        <v>0</v>
      </c>
      <c r="AA171" s="2">
        <f>(L171+R171)-Y171-Z171</f>
      </c>
      <c r="AB171" s="2">
        <f>AA171/2</f>
      </c>
      <c r="AC171" s="2">
        <f>AA171/2</f>
      </c>
    </row>
    <row r="172">
      <c r="A172" s="1">
        <v>170</v>
      </c>
      <c r="B172" t="str">
        <v>刘智灵</v>
      </c>
      <c r="C172" s="93" t="str">
        <v>TV1N1625374000943230976</v>
      </c>
      <c r="D172" s="5" t="str">
        <v>中国</v>
      </c>
      <c r="E172" s="5" t="str">
        <v>北京</v>
      </c>
      <c r="F172" s="5" t="str">
        <v>美国护照邮寄</v>
      </c>
      <c r="G172" s="5" t="str">
        <v>商务</v>
      </c>
      <c r="H172" s="5" t="str">
        <v>已出签</v>
      </c>
      <c r="I172" s="34">
        <v>0</v>
      </c>
      <c r="L172" s="34">
        <v>0</v>
      </c>
      <c r="M172" s="34">
        <v>15</v>
      </c>
      <c r="N172" s="5" t="str">
        <v>快递费</v>
      </c>
      <c r="P172" s="34">
        <v>15</v>
      </c>
      <c r="R172" s="2">
        <f>M172*1.06</f>
      </c>
      <c r="S172" s="2">
        <f>I172+L172+R172</f>
      </c>
      <c r="T172" s="2">
        <f>I172+(L172+R172)*1.06</f>
      </c>
      <c r="U172" s="2">
        <f>(R172+L172)*0.06</f>
      </c>
      <c r="V172" s="2">
        <f>T172-U172</f>
      </c>
      <c r="W172" s="2">
        <f>I172</f>
      </c>
      <c r="X172" s="2">
        <f>(R172+L172)*1.06</f>
      </c>
      <c r="Y172" s="2">
        <f>P172</f>
      </c>
      <c r="Z172" s="34">
        <v>0</v>
      </c>
      <c r="AA172" s="2">
        <f>(L172+R172)-Y172-Z172</f>
      </c>
      <c r="AB172" s="2">
        <f>AA172/2</f>
      </c>
      <c r="AC172" s="2">
        <f>AA172/2</f>
      </c>
    </row>
    <row r="173">
      <c r="A173" s="1">
        <v>171</v>
      </c>
      <c r="B173" t="str">
        <v>魏冲</v>
      </c>
      <c r="C173" s="93" t="str">
        <v>TV1N1625672827164323840</v>
      </c>
      <c r="D173" s="5" t="str">
        <v>中国</v>
      </c>
      <c r="E173" s="5" t="str">
        <v>北京</v>
      </c>
      <c r="F173" s="5" t="str">
        <v>美国护照邮寄</v>
      </c>
      <c r="G173" s="5" t="str">
        <v>商务</v>
      </c>
      <c r="H173" s="5" t="str">
        <v>已出签</v>
      </c>
      <c r="I173" s="34">
        <v>0</v>
      </c>
      <c r="L173" s="34">
        <v>0</v>
      </c>
      <c r="M173" s="34">
        <v>13</v>
      </c>
      <c r="N173" s="5" t="str">
        <v>快递费</v>
      </c>
      <c r="P173" s="34">
        <v>13</v>
      </c>
      <c r="R173" s="2">
        <f>M173*1.06</f>
      </c>
      <c r="S173" s="2">
        <f>I173+L173+R173</f>
      </c>
      <c r="T173" s="2">
        <f>I173+(L173+R173)*1.06</f>
      </c>
      <c r="U173" s="2">
        <f>(R173+L173)*0.06</f>
      </c>
      <c r="V173" s="2">
        <f>T173-U173</f>
      </c>
      <c r="W173" s="2">
        <f>I173</f>
      </c>
      <c r="X173" s="2">
        <f>(R173+L173)*1.06</f>
      </c>
      <c r="Y173" s="2">
        <f>P173</f>
      </c>
      <c r="Z173" s="34">
        <v>0</v>
      </c>
      <c r="AA173" s="2">
        <f>(L173+R173)-Y173-Z173</f>
      </c>
      <c r="AB173" s="2">
        <f>AA173/2</f>
      </c>
      <c r="AC173" s="2">
        <f>AA173/2</f>
      </c>
    </row>
    <row r="174">
      <c r="A174" s="1">
        <v>172</v>
      </c>
      <c r="B174" t="str">
        <v>陈志翰</v>
      </c>
      <c r="C174" s="93" t="str">
        <v>TV1N1621426024721645568</v>
      </c>
      <c r="D174" s="5" t="str">
        <v>中国</v>
      </c>
      <c r="E174" s="5" t="str">
        <v>北京</v>
      </c>
      <c r="F174" s="5" t="str">
        <v>美国护照邮寄</v>
      </c>
      <c r="G174" s="5" t="str">
        <v>商务</v>
      </c>
      <c r="H174" s="5" t="str">
        <v>已出签</v>
      </c>
      <c r="I174" s="34">
        <v>0</v>
      </c>
      <c r="L174" s="34">
        <v>0</v>
      </c>
      <c r="M174" s="34">
        <v>13</v>
      </c>
      <c r="N174" s="5" t="str">
        <v>快递费</v>
      </c>
      <c r="P174" s="34">
        <v>13</v>
      </c>
      <c r="R174" s="2">
        <f>M174*1.06</f>
      </c>
      <c r="S174" s="2">
        <f>I174+L174+R174</f>
      </c>
      <c r="T174" s="2">
        <f>I174+(L174+R174)*1.06</f>
      </c>
      <c r="U174" s="2">
        <f>(R174+L174)*0.06</f>
      </c>
      <c r="V174" s="2">
        <f>T174-U174</f>
      </c>
      <c r="W174" s="2">
        <f>I174</f>
      </c>
      <c r="X174" s="2">
        <f>(R174+L174)*1.06</f>
      </c>
      <c r="Y174" s="2">
        <f>P174</f>
      </c>
      <c r="Z174" s="34">
        <v>0</v>
      </c>
      <c r="AA174" s="2">
        <f>(L174+R174)-Y174-Z174</f>
      </c>
      <c r="AB174" s="2">
        <f>AA174/2</f>
      </c>
      <c r="AC174" s="2">
        <f>AA174/2</f>
      </c>
    </row>
    <row r="175">
      <c r="A175" s="1">
        <v>173</v>
      </c>
      <c r="B175" t="str">
        <v>王悦</v>
      </c>
      <c r="C175" s="93" t="str">
        <v>TV1N1621073789873504256</v>
      </c>
      <c r="D175" s="5" t="str">
        <v>中国</v>
      </c>
      <c r="E175" s="5" t="str">
        <v>北京</v>
      </c>
      <c r="F175" s="5" t="str">
        <v>美国护照邮寄</v>
      </c>
      <c r="G175" s="5" t="str">
        <v>商务</v>
      </c>
      <c r="H175" s="5" t="str">
        <v>已出签</v>
      </c>
      <c r="I175" s="34">
        <v>0</v>
      </c>
      <c r="L175" s="34">
        <v>0</v>
      </c>
      <c r="M175" s="34">
        <v>13</v>
      </c>
      <c r="N175" s="5" t="str">
        <v>快递费</v>
      </c>
      <c r="P175" s="34">
        <v>13</v>
      </c>
      <c r="R175" s="2">
        <f>M175*1.06</f>
      </c>
      <c r="S175" s="2">
        <f>I175+L175+R175</f>
      </c>
      <c r="T175" s="2">
        <f>I175+(L175+R175)*1.06</f>
      </c>
      <c r="U175" s="2">
        <f>(R175+L175)*0.06</f>
      </c>
      <c r="V175" s="2">
        <f>T175-U175</f>
      </c>
      <c r="W175" s="2">
        <f>I175</f>
      </c>
      <c r="X175" s="2">
        <f>(R175+L175)*1.06</f>
      </c>
      <c r="Y175" s="2">
        <f>P175</f>
      </c>
      <c r="Z175" s="34">
        <v>0</v>
      </c>
      <c r="AA175" s="2">
        <f>(L175+R175)-Y175-Z175</f>
      </c>
      <c r="AB175" s="2">
        <f>AA175/2</f>
      </c>
      <c r="AC175" s="2">
        <f>AA175/2</f>
      </c>
    </row>
    <row r="176">
      <c r="A176" s="1">
        <v>174</v>
      </c>
      <c r="B176" s="35" t="str">
        <v>袁志强</v>
      </c>
      <c r="C176" s="93" t="str">
        <v>TV1N1627969803344220160</v>
      </c>
      <c r="D176" s="5" t="str">
        <v>中国</v>
      </c>
      <c r="E176" s="5" t="str">
        <v>北京</v>
      </c>
      <c r="F176" s="5" t="str">
        <v>美国护照邮寄</v>
      </c>
      <c r="G176" s="5" t="str">
        <v>商务</v>
      </c>
      <c r="H176" s="5" t="str">
        <v>已出签</v>
      </c>
      <c r="I176" s="34">
        <v>0</v>
      </c>
      <c r="L176" s="34">
        <v>0</v>
      </c>
      <c r="M176" s="34">
        <v>13</v>
      </c>
      <c r="N176" s="5" t="str">
        <v>快递费</v>
      </c>
      <c r="P176" s="34">
        <v>13</v>
      </c>
      <c r="R176" s="2">
        <f>M176*1.06</f>
      </c>
      <c r="S176" s="2">
        <f>I176+L176+R176</f>
      </c>
      <c r="T176" s="2">
        <f>I176+(L176+R176)*1.06</f>
      </c>
      <c r="U176" s="2">
        <f>(R176+L176)*0.06</f>
      </c>
      <c r="V176" s="2">
        <f>T176-U176</f>
      </c>
      <c r="W176" s="2">
        <f>I176</f>
      </c>
      <c r="X176" s="2">
        <f>(R176+L176)*1.06</f>
      </c>
      <c r="Y176" s="2">
        <f>P176</f>
      </c>
      <c r="Z176" s="34">
        <v>0</v>
      </c>
      <c r="AA176" s="2">
        <f>(L176+R176)-Y176-Z176</f>
      </c>
      <c r="AB176" s="2">
        <f>AA176/2</f>
      </c>
      <c r="AC176" s="2">
        <f>AA176/2</f>
      </c>
    </row>
    <row r="177">
      <c r="A177" s="1">
        <v>175</v>
      </c>
      <c r="B177" s="35" t="str">
        <v>马宏亮</v>
      </c>
      <c r="C177" s="93" t="str">
        <v>TV1N1620304414350577664</v>
      </c>
      <c r="D177" s="5" t="str">
        <v>中国</v>
      </c>
      <c r="E177" s="5" t="str">
        <v>北京</v>
      </c>
      <c r="F177" s="5" t="str">
        <v>美国护照邮寄</v>
      </c>
      <c r="G177" s="5" t="str">
        <v>商务</v>
      </c>
      <c r="H177" s="5" t="str">
        <v>已出签</v>
      </c>
      <c r="I177" s="34">
        <v>0</v>
      </c>
      <c r="L177" s="34">
        <v>0</v>
      </c>
      <c r="M177" s="34">
        <v>13</v>
      </c>
      <c r="N177" s="5" t="str">
        <v>快递费</v>
      </c>
      <c r="P177" s="34">
        <v>13</v>
      </c>
      <c r="R177" s="2">
        <f>M177*1.06</f>
      </c>
      <c r="S177" s="2">
        <f>I177+L177+R177</f>
      </c>
      <c r="T177" s="2">
        <f>I177+(L177+R177)*1.06</f>
      </c>
      <c r="U177" s="2">
        <f>(R177+L177)*0.06</f>
      </c>
      <c r="V177" s="2">
        <f>T177-U177</f>
      </c>
      <c r="W177" s="2">
        <f>I177</f>
      </c>
      <c r="X177" s="2">
        <f>(R177+L177)*1.06</f>
      </c>
      <c r="Y177" s="2">
        <f>P177</f>
      </c>
      <c r="Z177" s="34">
        <v>0</v>
      </c>
      <c r="AA177" s="2">
        <f>(L177+R177)-Y177-Z177</f>
      </c>
      <c r="AB177" s="2">
        <f>AA177/2</f>
      </c>
      <c r="AC177" s="2">
        <f>AA177/2</f>
      </c>
    </row>
    <row r="178">
      <c r="A178" s="1">
        <v>176</v>
      </c>
      <c r="B178" t="str">
        <v>丛进东</v>
      </c>
      <c r="C178" s="93" t="str">
        <v>TV1N1619246776489639936</v>
      </c>
      <c r="D178" s="5" t="str">
        <v>中国</v>
      </c>
      <c r="E178" s="5" t="str">
        <v>北京</v>
      </c>
      <c r="F178" s="5" t="str">
        <v>美国护照邮寄</v>
      </c>
      <c r="G178" s="5" t="str">
        <v>商务</v>
      </c>
      <c r="H178" s="5" t="str">
        <v>已出签</v>
      </c>
      <c r="I178" s="34">
        <v>0</v>
      </c>
      <c r="L178" s="34">
        <v>0</v>
      </c>
      <c r="M178" s="34">
        <v>18</v>
      </c>
      <c r="N178" s="5" t="str">
        <v>快递费</v>
      </c>
      <c r="P178" s="34">
        <v>18</v>
      </c>
      <c r="R178" s="2">
        <f>M178*1.06</f>
      </c>
      <c r="S178" s="2">
        <f>I178+L178+R178</f>
      </c>
      <c r="T178" s="2">
        <f>I178+(L178+R178)*1.06</f>
      </c>
      <c r="U178" s="2">
        <f>(R178+L178)*0.06</f>
      </c>
      <c r="V178" s="2">
        <f>T178-U178</f>
      </c>
      <c r="W178" s="2">
        <f>I178</f>
      </c>
      <c r="X178" s="2">
        <f>(R178+L178)*1.06</f>
      </c>
      <c r="Y178" s="2">
        <f>P178</f>
      </c>
      <c r="Z178" s="34">
        <v>0</v>
      </c>
      <c r="AA178" s="2">
        <f>(L178+R178)-Y178-Z178</f>
      </c>
      <c r="AB178" s="2">
        <f>AA178/2</f>
      </c>
      <c r="AC178" s="2">
        <f>AA178/2</f>
      </c>
    </row>
    <row r="179">
      <c r="A179" s="1">
        <v>177</v>
      </c>
      <c r="B179" s="35" t="str">
        <v>杨希</v>
      </c>
      <c r="C179" s="93" t="str">
        <v>TV1N1655609700164120576</v>
      </c>
      <c r="D179" s="5" t="str">
        <v>中国</v>
      </c>
      <c r="E179" s="5" t="str">
        <v>北京</v>
      </c>
      <c r="F179" s="5" t="str">
        <v>英国</v>
      </c>
      <c r="G179" s="5" t="str">
        <v>商务</v>
      </c>
      <c r="H179" s="5" t="str">
        <v>已出签</v>
      </c>
      <c r="I179" s="34">
        <v>908</v>
      </c>
      <c r="L179" s="34">
        <v>400</v>
      </c>
      <c r="M179" s="34">
        <v>2363</v>
      </c>
      <c r="N179" s="5" t="str">
        <v>北京5工加急</v>
      </c>
      <c r="P179" s="34">
        <v>2363</v>
      </c>
      <c r="Q179" s="75" t="str">
        <v>差2363重复支付未退回</v>
      </c>
      <c r="R179" s="2">
        <f>M179*1.06</f>
      </c>
      <c r="S179" s="2">
        <f>I179+L179+R179</f>
      </c>
      <c r="T179" s="2">
        <f>I179+(L179+R179)*1.06</f>
      </c>
      <c r="U179" s="2">
        <f>(R179+L179)*0.06</f>
      </c>
      <c r="V179" s="2">
        <f>T179-U179</f>
      </c>
      <c r="W179" s="2">
        <f>I179</f>
      </c>
      <c r="X179" s="2">
        <f>(R179+L179)*1.06</f>
      </c>
      <c r="Y179" s="2">
        <f>P179</f>
      </c>
      <c r="Z179" s="34">
        <v>60</v>
      </c>
      <c r="AA179" s="2">
        <f>(L179+R179)-Y179-Z179</f>
      </c>
      <c r="AB179" s="2">
        <f>AA179/2</f>
      </c>
      <c r="AC179" s="2">
        <f>AA179/2</f>
      </c>
    </row>
    <row r="180">
      <c r="A180" s="1">
        <v>178</v>
      </c>
      <c r="B180" s="35" t="str">
        <v>吴佑楠</v>
      </c>
      <c r="C180" s="93" t="str">
        <v>TV1N1658000082424459264</v>
      </c>
      <c r="D180" s="5" t="str">
        <v>中国</v>
      </c>
      <c r="E180" s="5" t="str">
        <v>深圳</v>
      </c>
      <c r="F180" s="5" t="str">
        <v>英国</v>
      </c>
      <c r="G180" s="5" t="str">
        <v>商务</v>
      </c>
      <c r="H180" s="5" t="str">
        <v>已出签</v>
      </c>
      <c r="I180" s="34">
        <v>908</v>
      </c>
      <c r="L180" s="34">
        <v>400</v>
      </c>
      <c r="M180" s="34">
        <v>2363</v>
      </c>
      <c r="N180" s="5" t="str">
        <v>深圳5工加急+邮寄</v>
      </c>
      <c r="P180" s="34">
        <v>2363</v>
      </c>
      <c r="R180" s="2">
        <f>M180*1.06</f>
      </c>
      <c r="S180" s="2">
        <f>I180+L180+R180</f>
      </c>
      <c r="T180" s="2">
        <f>I180+(L180+R180)*1.06</f>
      </c>
      <c r="U180" s="2">
        <f>(R180+L180)*0.06</f>
      </c>
      <c r="V180" s="2">
        <f>T180-U180</f>
      </c>
      <c r="W180" s="2">
        <f>I180</f>
      </c>
      <c r="X180" s="2">
        <f>(R180+L180)*1.06</f>
      </c>
      <c r="Y180" s="2">
        <f>P180</f>
      </c>
      <c r="Z180" s="34">
        <v>60</v>
      </c>
      <c r="AA180" s="2">
        <f>(L180+R180)-Y180-Z180</f>
      </c>
      <c r="AB180" s="2">
        <f>AA180/2</f>
      </c>
      <c r="AC180" s="2">
        <f>AA180/2</f>
      </c>
    </row>
    <row r="181">
      <c r="A181" s="1">
        <v>179</v>
      </c>
      <c r="B181" s="35" t="str">
        <v>郑秀秀</v>
      </c>
      <c r="C181" s="93" t="str">
        <v>TV1N1656167124948320256</v>
      </c>
      <c r="D181" s="5" t="str">
        <v>中国</v>
      </c>
      <c r="E181" s="5" t="str">
        <v>上海</v>
      </c>
      <c r="F181" s="5" t="str">
        <v>英国</v>
      </c>
      <c r="G181" s="5" t="str">
        <v>商务</v>
      </c>
      <c r="H181" s="5" t="str">
        <v>已出签</v>
      </c>
      <c r="I181" s="34">
        <v>904</v>
      </c>
      <c r="L181" s="34">
        <v>400</v>
      </c>
      <c r="M181" s="34">
        <v>2363</v>
      </c>
      <c r="N181" s="5" t="str">
        <v>上海5工加急+邮寄</v>
      </c>
      <c r="P181" s="34">
        <v>2363</v>
      </c>
      <c r="R181" s="2">
        <f>M181*1.06</f>
      </c>
      <c r="S181" s="2">
        <f>I181+L181+R181</f>
      </c>
      <c r="T181" s="2">
        <f>I181+(L181+R181)*1.06</f>
      </c>
      <c r="U181" s="2">
        <f>(R181+L181)*0.06</f>
      </c>
      <c r="V181" s="2">
        <f>T181-U181</f>
      </c>
      <c r="W181" s="2">
        <f>I181</f>
      </c>
      <c r="X181" s="2">
        <f>(R181+L181)*1.06</f>
      </c>
      <c r="Y181" s="2">
        <f>P181</f>
      </c>
      <c r="Z181" s="34">
        <v>60</v>
      </c>
      <c r="AA181" s="2">
        <f>(L181+R181)-Y181-Z181</f>
      </c>
      <c r="AB181" s="2">
        <f>AA181/2</f>
      </c>
      <c r="AC181" s="2">
        <f>AA181/2</f>
      </c>
    </row>
    <row r="182">
      <c r="A182" s="1">
        <v>180</v>
      </c>
      <c r="B182" s="35" t="str">
        <v>王红珠</v>
      </c>
      <c r="C182" s="93" t="str">
        <v>TV1N1658348846569963520</v>
      </c>
      <c r="D182" s="5" t="str">
        <v>中国</v>
      </c>
      <c r="E182" s="5" t="str">
        <v>上海</v>
      </c>
      <c r="F182" s="5" t="str">
        <v>英国</v>
      </c>
      <c r="G182" s="5" t="str">
        <v>商务</v>
      </c>
      <c r="H182" s="5" t="str">
        <v>已出签</v>
      </c>
      <c r="I182" s="34">
        <v>904</v>
      </c>
      <c r="L182" s="34">
        <v>400</v>
      </c>
      <c r="M182" s="34">
        <v>2363</v>
      </c>
      <c r="N182" s="5" t="str">
        <v>上海5工加急+邮寄</v>
      </c>
      <c r="P182" s="34">
        <v>2363</v>
      </c>
      <c r="R182" s="2">
        <f>M182*1.06</f>
      </c>
      <c r="S182" s="2">
        <f>I182+L182+R182</f>
      </c>
      <c r="T182" s="2">
        <f>I182+(L182+R182)*1.06</f>
      </c>
      <c r="U182" s="2">
        <f>(R182+L182)*0.06</f>
      </c>
      <c r="V182" s="2">
        <f>T182-U182</f>
      </c>
      <c r="W182" s="2">
        <f>I182</f>
      </c>
      <c r="X182" s="2">
        <f>(R182+L182)*1.06</f>
      </c>
      <c r="Y182" s="2">
        <f>P182</f>
      </c>
      <c r="Z182" s="34">
        <v>60</v>
      </c>
      <c r="AA182" s="2">
        <f>(L182+R182)-Y182-Z182</f>
      </c>
      <c r="AB182" s="2">
        <f>AA182/2</f>
      </c>
      <c r="AC182" s="2">
        <f>AA182/2</f>
      </c>
    </row>
    <row r="183">
      <c r="A183" s="1">
        <v>181</v>
      </c>
      <c r="B183" s="35" t="str" xml:space="preserve">
        <v>汪漪 </v>
      </c>
      <c r="C183" s="93" t="str">
        <v>TV1N1655876418060992512</v>
      </c>
      <c r="D183" s="5" t="str">
        <v>中国</v>
      </c>
      <c r="E183" s="5" t="str">
        <v>上海</v>
      </c>
      <c r="F183" s="5" t="str">
        <v>英国</v>
      </c>
      <c r="G183" s="5" t="str">
        <v>商务</v>
      </c>
      <c r="H183" s="5" t="str">
        <v>已出签</v>
      </c>
      <c r="I183" s="34">
        <v>904</v>
      </c>
      <c r="L183" s="34">
        <v>400</v>
      </c>
      <c r="M183" s="34">
        <v>2351</v>
      </c>
      <c r="N183" s="5" t="str">
        <v>上海5工加急+邮寄</v>
      </c>
      <c r="P183" s="34">
        <v>2351</v>
      </c>
      <c r="R183" s="2">
        <f>M183*1.06</f>
      </c>
      <c r="S183" s="2">
        <f>I183+L183+R183</f>
      </c>
      <c r="T183" s="2">
        <f>I183+(L183+R183)*1.06</f>
      </c>
      <c r="U183" s="2">
        <f>(R183+L183)*0.06</f>
      </c>
      <c r="V183" s="2">
        <f>T183-U183</f>
      </c>
      <c r="W183" s="2">
        <f>I183</f>
      </c>
      <c r="X183" s="2">
        <f>(R183+L183)*1.06</f>
      </c>
      <c r="Y183" s="2">
        <f>P183</f>
      </c>
      <c r="Z183" s="34">
        <v>60</v>
      </c>
      <c r="AA183" s="2">
        <f>(L183+R183)-Y183-Z183</f>
      </c>
      <c r="AB183" s="2">
        <f>AA183/2</f>
      </c>
      <c r="AC183" s="2">
        <f>AA183/2</f>
      </c>
    </row>
    <row r="184">
      <c r="A184" s="1">
        <v>182</v>
      </c>
      <c r="B184" s="35" t="str">
        <v>刘子晴</v>
      </c>
      <c r="C184" s="93"/>
      <c r="D184" s="5" t="str">
        <v>中国</v>
      </c>
      <c r="E184" s="5" t="str">
        <v>上海</v>
      </c>
      <c r="F184" s="5" t="str">
        <v>美国</v>
      </c>
      <c r="G184" s="5" t="str">
        <v>商务</v>
      </c>
      <c r="H184" s="5" t="str">
        <v>受理中</v>
      </c>
      <c r="I184" s="34">
        <v>1120</v>
      </c>
      <c r="L184" s="34">
        <v>300</v>
      </c>
      <c r="M184" s="34">
        <v>1300</v>
      </c>
      <c r="N184" s="5" t="str">
        <v>上海加急6月中</v>
      </c>
      <c r="P184" s="34">
        <v>900</v>
      </c>
      <c r="R184" s="2">
        <f>M184*1.06</f>
      </c>
      <c r="S184" s="2">
        <f>I184+L184+R184</f>
      </c>
      <c r="T184" s="2">
        <f>I184+(L184+R184)*1.06</f>
      </c>
      <c r="U184" s="2">
        <f>(R184+L184)*0.06</f>
      </c>
      <c r="V184" s="2">
        <f>T184-U184</f>
      </c>
      <c r="W184" s="2">
        <f>I184</f>
      </c>
      <c r="X184" s="2">
        <f>(R184+L184)*1.06</f>
      </c>
      <c r="Y184" s="2">
        <f>P184</f>
      </c>
      <c r="Z184" s="34">
        <v>60</v>
      </c>
      <c r="AA184" s="2">
        <f>(L184+R184)-Y184-Z184</f>
      </c>
      <c r="AB184" s="2">
        <f>AA184/2</f>
      </c>
      <c r="AC184" s="2">
        <f>AA184/2</f>
      </c>
    </row>
    <row r="185">
      <c r="A185" s="1">
        <v>183</v>
      </c>
      <c r="B185" s="35" t="str">
        <v>刘的</v>
      </c>
      <c r="C185" s="93"/>
      <c r="D185" s="5" t="str">
        <v>中国</v>
      </c>
      <c r="E185" s="5" t="str">
        <v>上海</v>
      </c>
      <c r="F185" s="5" t="str">
        <v>美国</v>
      </c>
      <c r="G185" s="5" t="str">
        <v>商务</v>
      </c>
      <c r="H185" s="5" t="str">
        <v>受理中</v>
      </c>
      <c r="I185" s="34">
        <v>1120</v>
      </c>
      <c r="L185" s="34">
        <v>300</v>
      </c>
      <c r="M185" s="34">
        <v>1300</v>
      </c>
      <c r="N185" s="5" t="str">
        <v>上海加急6月初</v>
      </c>
      <c r="P185" s="34">
        <v>900</v>
      </c>
      <c r="R185" s="2">
        <f>M185*1.06</f>
      </c>
      <c r="S185" s="2">
        <f>I185+L185+R185</f>
      </c>
      <c r="T185" s="2">
        <f>I185+(L185+R185)*1.06</f>
      </c>
      <c r="U185" s="2">
        <f>(R185+L185)*0.06</f>
      </c>
      <c r="V185" s="2">
        <f>T185-U185</f>
      </c>
      <c r="W185" s="2">
        <f>I185</f>
      </c>
      <c r="X185" s="2">
        <f>(R185+L185)*1.06</f>
      </c>
      <c r="Y185" s="2">
        <f>P185</f>
      </c>
      <c r="Z185" s="34">
        <v>60</v>
      </c>
      <c r="AA185" s="2">
        <f>(L185+R185)-Y185-Z185</f>
      </c>
      <c r="AB185" s="2">
        <f>AA185/2</f>
      </c>
      <c r="AC185" s="2">
        <f>AA185/2</f>
      </c>
    </row>
    <row r="186">
      <c r="A186" s="1">
        <v>184</v>
      </c>
      <c r="B186" s="35" t="str">
        <v>林贤焕</v>
      </c>
      <c r="C186" s="93"/>
      <c r="D186" s="5" t="str">
        <v>中国</v>
      </c>
      <c r="E186" s="5" t="str">
        <v>广州</v>
      </c>
      <c r="F186" s="5" t="str">
        <v>美国</v>
      </c>
      <c r="G186" s="5" t="str">
        <v>商务</v>
      </c>
      <c r="H186" s="5" t="str">
        <v>受理中</v>
      </c>
      <c r="I186" s="34">
        <v>1120</v>
      </c>
      <c r="L186" s="34">
        <v>300</v>
      </c>
      <c r="M186" s="34">
        <v>1300</v>
      </c>
      <c r="N186" s="5" t="str">
        <v>广州加急6月中</v>
      </c>
      <c r="P186" s="34">
        <v>900</v>
      </c>
      <c r="R186" s="2">
        <f>M186*1.06</f>
      </c>
      <c r="S186" s="2">
        <f>I186+L186+R186</f>
      </c>
      <c r="T186" s="2">
        <f>I186+(L186+R186)*1.06</f>
      </c>
      <c r="U186" s="2">
        <f>(R186+L186)*0.06</f>
      </c>
      <c r="V186" s="2">
        <f>T186-U186</f>
      </c>
      <c r="W186" s="2">
        <f>I186</f>
      </c>
      <c r="X186" s="2">
        <f>(R186+L186)*1.06</f>
      </c>
      <c r="Y186" s="2">
        <f>P186</f>
      </c>
      <c r="Z186" s="34">
        <v>60</v>
      </c>
      <c r="AA186" s="2">
        <f>(L186+R186)-Y186-Z186</f>
      </c>
      <c r="AB186" s="2">
        <f>AA186/2</f>
      </c>
      <c r="AC186" s="2">
        <f>AA186/2</f>
      </c>
    </row>
    <row r="187">
      <c r="A187" s="1">
        <v>185</v>
      </c>
      <c r="B187" s="35" t="str">
        <v>邢青菁</v>
      </c>
      <c r="C187" s="93"/>
      <c r="D187" s="5" t="str">
        <v>中国</v>
      </c>
      <c r="E187" s="5" t="str">
        <v>上海</v>
      </c>
      <c r="F187" s="5" t="str">
        <v>美国</v>
      </c>
      <c r="G187" s="5" t="str">
        <v>商务</v>
      </c>
      <c r="H187" s="5" t="str">
        <v>受理中</v>
      </c>
      <c r="I187" s="34">
        <v>1120</v>
      </c>
      <c r="L187" s="34">
        <v>300</v>
      </c>
      <c r="M187" s="34">
        <v>1300</v>
      </c>
      <c r="N187" s="5" t="str">
        <v>上海加急6月中</v>
      </c>
      <c r="P187" s="34">
        <v>900</v>
      </c>
      <c r="R187" s="2">
        <f>M187*1.06</f>
      </c>
      <c r="S187" s="2">
        <f>I187+L187+R187</f>
      </c>
      <c r="T187" s="2">
        <f>I187+(L187+R187)*1.06</f>
      </c>
      <c r="U187" s="2">
        <f>(R187+L187)*0.06</f>
      </c>
      <c r="V187" s="2">
        <f>T187-U187</f>
      </c>
      <c r="W187" s="2">
        <f>I187</f>
      </c>
      <c r="X187" s="2">
        <f>(R187+L187)*1.06</f>
      </c>
      <c r="Y187" s="2">
        <f>P187</f>
      </c>
      <c r="Z187" s="34">
        <v>60</v>
      </c>
      <c r="AA187" s="2">
        <f>(L187+R187)-Y187-Z187</f>
      </c>
      <c r="AB187" s="2">
        <f>AA187/2</f>
      </c>
      <c r="AC187" s="2">
        <f>AA187/2</f>
      </c>
    </row>
    <row r="188">
      <c r="A188" s="1">
        <v>186</v>
      </c>
      <c r="B188" s="35" t="str">
        <v>郝一凡</v>
      </c>
      <c r="C188" s="93"/>
      <c r="D188" s="5" t="str">
        <v>中国</v>
      </c>
      <c r="E188" s="5" t="str">
        <v>上海</v>
      </c>
      <c r="F188" s="5" t="str">
        <v>美国</v>
      </c>
      <c r="G188" s="5" t="str">
        <v>商务</v>
      </c>
      <c r="H188" s="5" t="str">
        <v>受理中</v>
      </c>
      <c r="I188" s="34">
        <v>1120</v>
      </c>
      <c r="L188" s="34">
        <v>300</v>
      </c>
      <c r="M188" s="34">
        <v>1300</v>
      </c>
      <c r="N188" s="5" t="str">
        <v>上海加急6月中</v>
      </c>
      <c r="P188" s="34">
        <v>900</v>
      </c>
      <c r="R188" s="2">
        <f>M188*1.06</f>
      </c>
      <c r="S188" s="2">
        <f>I188+L188+R188</f>
      </c>
      <c r="T188" s="2">
        <f>I188+(L188+R188)*1.06</f>
      </c>
      <c r="U188" s="2">
        <f>(R188+L188)*0.06</f>
      </c>
      <c r="V188" s="2">
        <f>T188-U188</f>
      </c>
      <c r="W188" s="2">
        <f>I188</f>
      </c>
      <c r="X188" s="2">
        <f>(R188+L188)*1.06</f>
      </c>
      <c r="Y188" s="2">
        <f>P188</f>
      </c>
      <c r="Z188" s="34">
        <v>60</v>
      </c>
      <c r="AA188" s="2">
        <f>(L188+R188)-Y188-Z188</f>
      </c>
      <c r="AB188" s="2">
        <f>AA188/2</f>
      </c>
      <c r="AC188" s="2">
        <f>AA188/2</f>
      </c>
    </row>
    <row r="189">
      <c r="A189" s="1">
        <v>187</v>
      </c>
      <c r="B189" s="35" t="str">
        <v>汪玥</v>
      </c>
      <c r="C189" s="93"/>
      <c r="D189" s="5" t="str">
        <v>中国</v>
      </c>
      <c r="E189" s="5" t="str">
        <v>广州</v>
      </c>
      <c r="F189" s="5" t="str">
        <v>美国</v>
      </c>
      <c r="G189" s="5" t="str">
        <v>商务</v>
      </c>
      <c r="H189" s="5" t="str">
        <v>受理中</v>
      </c>
      <c r="I189" s="34">
        <v>1120</v>
      </c>
      <c r="L189" s="34">
        <v>300</v>
      </c>
      <c r="M189" s="34">
        <v>1300</v>
      </c>
      <c r="N189" s="5" t="str">
        <v>广州加急6月中</v>
      </c>
      <c r="P189" s="34">
        <v>900</v>
      </c>
      <c r="R189" s="2">
        <f>M189*1.06</f>
      </c>
      <c r="S189" s="2">
        <f>I189+L189+R189</f>
      </c>
      <c r="T189" s="2">
        <f>I189+(L189+R189)*1.06</f>
      </c>
      <c r="U189" s="2">
        <f>(R189+L189)*0.06</f>
      </c>
      <c r="V189" s="2">
        <f>T189-U189</f>
      </c>
      <c r="W189" s="2">
        <f>I189</f>
      </c>
      <c r="X189" s="2">
        <f>(R189+L189)*1.06</f>
      </c>
      <c r="Y189" s="2">
        <f>P189</f>
      </c>
      <c r="Z189" s="34">
        <v>60</v>
      </c>
      <c r="AA189" s="2">
        <f>(L189+R189)-Y189-Z189</f>
      </c>
      <c r="AB189" s="2">
        <f>AA189/2</f>
      </c>
      <c r="AC189" s="2">
        <f>AA189/2</f>
      </c>
    </row>
    <row r="190">
      <c r="A190" s="1">
        <v>188</v>
      </c>
      <c r="B190" s="35" t="str">
        <v>湛杨梦晓</v>
      </c>
      <c r="C190" s="93"/>
      <c r="D190" s="5" t="str">
        <v>中国</v>
      </c>
      <c r="E190" s="5" t="str">
        <v>广州</v>
      </c>
      <c r="F190" s="5" t="str">
        <v>美国</v>
      </c>
      <c r="G190" s="5" t="str">
        <v>商务</v>
      </c>
      <c r="H190" s="5" t="str">
        <v>受理中</v>
      </c>
      <c r="I190" s="34">
        <v>1120</v>
      </c>
      <c r="L190" s="34">
        <v>300</v>
      </c>
      <c r="M190" s="34">
        <v>1300</v>
      </c>
      <c r="N190" s="5" t="str">
        <v>广州加急6月中</v>
      </c>
      <c r="P190" s="34">
        <v>900</v>
      </c>
      <c r="R190" s="2">
        <f>M190*1.06</f>
      </c>
      <c r="S190" s="2">
        <f>I190+L190+R190</f>
      </c>
      <c r="T190" s="2">
        <f>I190+(L190+R190)*1.06</f>
      </c>
      <c r="U190" s="2">
        <f>(R190+L190)*0.06</f>
      </c>
      <c r="V190" s="2">
        <f>T190-U190</f>
      </c>
      <c r="W190" s="2">
        <f>I190</f>
      </c>
      <c r="X190" s="2">
        <f>(R190+L190)*1.06</f>
      </c>
      <c r="Y190" s="2">
        <f>P190</f>
      </c>
      <c r="Z190" s="34">
        <v>60</v>
      </c>
      <c r="AA190" s="2">
        <f>(L190+R190)-Y190-Z190</f>
      </c>
      <c r="AB190" s="2">
        <f>AA190/2</f>
      </c>
      <c r="AC190" s="2">
        <f>AA190/2</f>
      </c>
    </row>
    <row r="191">
      <c r="A191" s="1">
        <v>189</v>
      </c>
      <c r="B191" s="35" t="str">
        <v>缪卓延</v>
      </c>
      <c r="C191" s="93" t="str">
        <v>TV1N1656205185945960448</v>
      </c>
      <c r="D191" s="5" t="str">
        <v>中国</v>
      </c>
      <c r="E191" s="5" t="str">
        <v>沈阳</v>
      </c>
      <c r="F191" s="5" t="str">
        <v>美国</v>
      </c>
      <c r="G191" s="5" t="str">
        <v>商务</v>
      </c>
      <c r="H191" s="5" t="str">
        <v>受理中</v>
      </c>
      <c r="I191" s="34">
        <v>1120</v>
      </c>
      <c r="L191" s="34">
        <v>300</v>
      </c>
      <c r="M191" s="34">
        <v>1300</v>
      </c>
      <c r="N191" s="5" t="str">
        <v>沈阳正常约6月中</v>
      </c>
      <c r="P191" s="34">
        <v>900</v>
      </c>
      <c r="R191" s="2">
        <f>M191*1.06</f>
      </c>
      <c r="S191" s="2">
        <f>I191+L191+R191</f>
      </c>
      <c r="T191" s="2">
        <f>I191+(L191+R191)*1.06</f>
      </c>
      <c r="U191" s="2">
        <f>(R191+L191)*0.06</f>
      </c>
      <c r="V191" s="2">
        <f>T191-U191</f>
      </c>
      <c r="W191" s="2">
        <f>I191</f>
      </c>
      <c r="X191" s="2">
        <f>(R191+L191)*1.06</f>
      </c>
      <c r="Y191" s="2">
        <f>P191</f>
      </c>
      <c r="Z191" s="34">
        <v>60</v>
      </c>
      <c r="AA191" s="2">
        <f>(L191+R191)-Y191-Z191</f>
      </c>
      <c r="AB191" s="2">
        <f>AA191/2</f>
      </c>
      <c r="AC191" s="2">
        <f>AA191/2</f>
      </c>
    </row>
    <row r="192">
      <c r="A192" s="1">
        <v>190</v>
      </c>
      <c r="B192" s="35" t="str">
        <v>郑在翔</v>
      </c>
      <c r="C192" s="93" t="str">
        <v>TV1N1652603852537851904</v>
      </c>
      <c r="D192" s="5" t="str">
        <v>中国</v>
      </c>
      <c r="E192" s="5" t="str">
        <v>上海</v>
      </c>
      <c r="F192" s="5" t="str">
        <v>美国</v>
      </c>
      <c r="G192" s="5" t="str">
        <v>商务</v>
      </c>
      <c r="H192" s="5" t="str">
        <v>受理中</v>
      </c>
      <c r="I192" s="34">
        <v>1120</v>
      </c>
      <c r="L192" s="34">
        <v>300</v>
      </c>
      <c r="M192" s="34">
        <v>1300</v>
      </c>
      <c r="N192" s="5" t="str">
        <v>上海加急6月中</v>
      </c>
      <c r="P192" s="34">
        <v>900</v>
      </c>
      <c r="R192" s="2">
        <f>M192*1.06</f>
      </c>
      <c r="S192" s="2">
        <f>I192+L192+R192</f>
      </c>
      <c r="T192" s="2">
        <f>I192+(L192+R192)*1.06</f>
      </c>
      <c r="U192" s="2">
        <f>(R192+L192)*0.06</f>
      </c>
      <c r="V192" s="2">
        <f>T192-U192</f>
      </c>
      <c r="W192" s="2">
        <f>I192</f>
      </c>
      <c r="X192" s="2">
        <f>(R192+L192)*1.06</f>
      </c>
      <c r="Y192" s="2">
        <f>P192</f>
      </c>
      <c r="Z192" s="34">
        <v>60</v>
      </c>
      <c r="AA192" s="2">
        <f>(L192+R192)-Y192-Z192</f>
      </c>
      <c r="AB192" s="2">
        <f>AA192/2</f>
      </c>
      <c r="AC192" s="2">
        <f>AA192/2</f>
      </c>
    </row>
    <row r="193">
      <c r="A193" s="1">
        <v>191</v>
      </c>
      <c r="B193" s="35" t="str">
        <v>张逸嘉</v>
      </c>
      <c r="C193" s="93"/>
      <c r="D193" s="5" t="str">
        <v>中国</v>
      </c>
      <c r="E193" s="5" t="str">
        <v>上海</v>
      </c>
      <c r="F193" s="5" t="str">
        <v>美国</v>
      </c>
      <c r="G193" s="5" t="str">
        <v>商务</v>
      </c>
      <c r="H193" s="5" t="str">
        <v>受理中</v>
      </c>
      <c r="I193" s="34">
        <v>1120</v>
      </c>
      <c r="L193" s="34">
        <v>300</v>
      </c>
      <c r="M193" s="34">
        <v>1300</v>
      </c>
      <c r="N193" s="5" t="str">
        <v>上海加急7月中</v>
      </c>
      <c r="P193" s="34">
        <v>900</v>
      </c>
      <c r="R193" s="2">
        <f>M193*1.06</f>
      </c>
      <c r="S193" s="2">
        <f>I193+L193+R193</f>
      </c>
      <c r="T193" s="2">
        <f>I193+(L193+R193)*1.06</f>
      </c>
      <c r="U193" s="2">
        <f>(R193+L193)*0.06</f>
      </c>
      <c r="V193" s="2">
        <f>T193-U193</f>
      </c>
      <c r="W193" s="2">
        <f>I193</f>
      </c>
      <c r="X193" s="2">
        <f>(R193+L193)*1.06</f>
      </c>
      <c r="Y193" s="2">
        <f>P193</f>
      </c>
      <c r="Z193" s="34">
        <v>60</v>
      </c>
      <c r="AA193" s="2">
        <f>(L193+R193)-Y193-Z193</f>
      </c>
      <c r="AB193" s="2">
        <f>AA193/2</f>
      </c>
      <c r="AC193" s="2">
        <f>AA193/2</f>
      </c>
    </row>
    <row r="194">
      <c r="A194" s="1">
        <v>192</v>
      </c>
      <c r="B194" s="35" t="str">
        <v>陈阳佳</v>
      </c>
      <c r="C194" s="93"/>
      <c r="D194" s="5" t="str">
        <v>中国</v>
      </c>
      <c r="E194" s="5" t="str">
        <v>上海</v>
      </c>
      <c r="F194" s="5" t="str">
        <v>美国</v>
      </c>
      <c r="G194" s="5" t="str">
        <v>商务</v>
      </c>
      <c r="H194" s="5" t="str">
        <v>受理中</v>
      </c>
      <c r="I194" s="34">
        <v>1120</v>
      </c>
      <c r="L194" s="34">
        <v>300</v>
      </c>
      <c r="M194" s="34">
        <v>1300</v>
      </c>
      <c r="N194" s="5" t="str">
        <v>上海加急8月中</v>
      </c>
      <c r="P194" s="34">
        <v>900</v>
      </c>
      <c r="R194" s="2">
        <f>M194*1.06</f>
      </c>
      <c r="S194" s="2">
        <f>I194+L194+R194</f>
      </c>
      <c r="T194" s="2">
        <f>I194+(L194+R194)*1.06</f>
      </c>
      <c r="U194" s="2">
        <f>(R194+L194)*0.06</f>
      </c>
      <c r="V194" s="2">
        <f>T194-U194</f>
      </c>
      <c r="W194" s="2">
        <f>I194</f>
      </c>
      <c r="X194" s="2">
        <f>(R194+L194)*1.06</f>
      </c>
      <c r="Y194" s="2">
        <f>P194</f>
      </c>
      <c r="Z194" s="34">
        <v>60</v>
      </c>
      <c r="AA194" s="2">
        <f>(L194+R194)-Y194-Z194</f>
      </c>
      <c r="AB194" s="2">
        <f>AA194/2</f>
      </c>
      <c r="AC194" s="2">
        <f>AA194/2</f>
      </c>
    </row>
    <row r="195">
      <c r="A195" s="1">
        <v>193</v>
      </c>
      <c r="B195" s="57" t="str">
        <v>关景</v>
      </c>
      <c r="C195" s="93" t="str">
        <v>TV1N1655908224957259776</v>
      </c>
      <c r="D195" s="5" t="str">
        <v>中国</v>
      </c>
      <c r="E195" s="5" t="str">
        <v>北京</v>
      </c>
      <c r="F195" s="5" t="str" xml:space="preserve">
        <v> 印尼-落地签</v>
      </c>
      <c r="G195" s="5" t="str">
        <v>商务</v>
      </c>
      <c r="H195" s="5" t="str">
        <v>已出签</v>
      </c>
      <c r="I195" s="34">
        <v>245.28</v>
      </c>
      <c r="L195" s="34">
        <v>100</v>
      </c>
      <c r="M195" s="34">
        <v>0</v>
      </c>
      <c r="N195" s="5"/>
      <c r="P195" s="34">
        <v>0</v>
      </c>
      <c r="R195" s="2">
        <f>M195*1.06</f>
      </c>
      <c r="S195" s="2">
        <f>I195+L195+R195</f>
      </c>
      <c r="T195" s="2">
        <f>I195+(L195+R195)*1.06</f>
      </c>
      <c r="U195" s="2">
        <f>(R195+L195)*0.06</f>
      </c>
      <c r="V195" s="2">
        <f>T195-U195</f>
      </c>
      <c r="W195" s="2">
        <f>I195</f>
      </c>
      <c r="X195" s="2">
        <f>(R195+L195)*1.06</f>
      </c>
      <c r="Y195" s="2">
        <f>P195</f>
      </c>
      <c r="Z195" s="34">
        <v>20</v>
      </c>
      <c r="AA195" s="2">
        <f>(L195+R195)-Y195-Z195</f>
      </c>
      <c r="AB195" s="2">
        <f>AA195/2</f>
      </c>
      <c r="AC195" s="2">
        <f>AA195/2</f>
      </c>
    </row>
    <row r="196">
      <c r="A196" s="1">
        <v>194</v>
      </c>
      <c r="B196" s="57" t="str">
        <v>朱丽颖</v>
      </c>
      <c r="C196" s="93" t="str">
        <v>TV1N1658205133638221800</v>
      </c>
      <c r="D196" s="5" t="str">
        <v>中国</v>
      </c>
      <c r="E196" s="5" t="str">
        <v>北京</v>
      </c>
      <c r="F196" s="5" t="str" xml:space="preserve">
        <v> 印尼-落地签</v>
      </c>
      <c r="G196" s="5" t="str">
        <v>商务</v>
      </c>
      <c r="H196" s="5" t="str">
        <v>已出签</v>
      </c>
      <c r="I196" s="34">
        <v>245.28</v>
      </c>
      <c r="L196" s="34">
        <v>100</v>
      </c>
      <c r="M196" s="34">
        <v>0</v>
      </c>
      <c r="N196" s="5"/>
      <c r="P196" s="34">
        <v>0</v>
      </c>
      <c r="R196" s="2">
        <f>M196*1.06</f>
      </c>
      <c r="S196" s="2">
        <f>I196+L196+R196</f>
      </c>
      <c r="T196" s="2">
        <f>I196+(L196+R196)*1.06</f>
      </c>
      <c r="U196" s="2">
        <f>(R196+L196)*0.06</f>
      </c>
      <c r="V196" s="2">
        <f>T196-U196</f>
      </c>
      <c r="W196" s="2">
        <f>I196</f>
      </c>
      <c r="X196" s="2">
        <f>(R196+L196)*1.06</f>
      </c>
      <c r="Y196" s="2">
        <f>P196</f>
      </c>
      <c r="Z196" s="34">
        <v>20</v>
      </c>
      <c r="AA196" s="2">
        <f>(L196+R196)-Y196-Z196</f>
      </c>
      <c r="AB196" s="2">
        <f>AA196/2</f>
      </c>
      <c r="AC196" s="2">
        <f>AA196/2</f>
      </c>
    </row>
    <row r="197">
      <c r="A197" s="1">
        <v>195</v>
      </c>
      <c r="B197" s="35" t="str">
        <v>杨浩</v>
      </c>
      <c r="C197" s="93"/>
      <c r="D197" s="5" t="str">
        <v>中国</v>
      </c>
      <c r="E197" s="5" t="str">
        <v>上海</v>
      </c>
      <c r="F197" s="5" t="str">
        <v>美国</v>
      </c>
      <c r="G197" s="5" t="str">
        <v>商务</v>
      </c>
      <c r="H197" s="5" t="str">
        <v>受理中</v>
      </c>
      <c r="I197" s="34">
        <v>1120</v>
      </c>
      <c r="L197" s="34">
        <v>300</v>
      </c>
      <c r="M197" s="34">
        <v>1300</v>
      </c>
      <c r="N197" s="5" t="str">
        <v>上海加急6月中</v>
      </c>
      <c r="P197" s="34">
        <v>900</v>
      </c>
      <c r="R197" s="2">
        <f>M197*1.06</f>
      </c>
      <c r="S197" s="2">
        <f>I197+L197+R197</f>
      </c>
      <c r="T197" s="2">
        <f>I197+(L197+R197)*1.06</f>
      </c>
      <c r="U197" s="2">
        <f>(R197+L197)*0.06</f>
      </c>
      <c r="V197" s="2">
        <f>T197-U197</f>
      </c>
      <c r="W197" s="2">
        <f>I197</f>
      </c>
      <c r="X197" s="2">
        <f>(R197+L197)*1.06</f>
      </c>
      <c r="Y197" s="2">
        <f>P197</f>
      </c>
      <c r="Z197" s="34">
        <v>60</v>
      </c>
      <c r="AA197" s="2">
        <f>(L197+R197)-Y197-Z197</f>
      </c>
      <c r="AB197" s="2">
        <f>AA197/2</f>
      </c>
      <c r="AC197" s="2">
        <f>AA197/2</f>
      </c>
    </row>
    <row r="198">
      <c r="A198" s="1">
        <v>196</v>
      </c>
      <c r="B198" s="35" t="str">
        <v>张晓明</v>
      </c>
      <c r="C198" s="93"/>
      <c r="D198" s="5" t="str">
        <v>中国</v>
      </c>
      <c r="E198" s="5" t="str">
        <v>北京</v>
      </c>
      <c r="F198" s="5" t="str">
        <v>美国</v>
      </c>
      <c r="G198" s="5" t="str">
        <v>商务</v>
      </c>
      <c r="H198" s="5" t="str">
        <v>受理中</v>
      </c>
      <c r="I198" s="34">
        <v>1120</v>
      </c>
      <c r="L198" s="34">
        <v>300</v>
      </c>
      <c r="M198" s="34">
        <v>1300</v>
      </c>
      <c r="N198" s="5" t="str">
        <v>北京加急</v>
      </c>
      <c r="P198" s="34">
        <v>900</v>
      </c>
      <c r="R198" s="2">
        <f>M198*1.06</f>
      </c>
      <c r="S198" s="2">
        <f>I198+L198+R198</f>
      </c>
      <c r="T198" s="2">
        <f>I198+(L198+R198)*1.06</f>
      </c>
      <c r="U198" s="2">
        <f>(R198+L198)*0.06</f>
      </c>
      <c r="V198" s="2">
        <f>T198-U198</f>
      </c>
      <c r="W198" s="2">
        <f>I198</f>
      </c>
      <c r="X198" s="2">
        <f>(R198+L198)*1.06</f>
      </c>
      <c r="Y198" s="2">
        <f>P198</f>
      </c>
      <c r="Z198" s="34">
        <v>60</v>
      </c>
      <c r="AA198" s="2">
        <f>(L198+R198)-Y198-Z198</f>
      </c>
      <c r="AB198" s="2">
        <f>AA198/2</f>
      </c>
      <c r="AC198" s="2">
        <f>AA198/2</f>
      </c>
    </row>
    <row r="199">
      <c r="A199" s="1">
        <v>197</v>
      </c>
      <c r="B199" s="35" t="str">
        <v>方天枢-客人自付不需要报销</v>
      </c>
      <c r="C199" s="93" t="str">
        <v>TV1N1658724003864100864</v>
      </c>
      <c r="D199" s="5" t="str">
        <v>中国</v>
      </c>
      <c r="E199" s="5" t="str">
        <v>北京</v>
      </c>
      <c r="F199" s="5" t="str" xml:space="preserve">
        <v> 印尼-落地签</v>
      </c>
      <c r="G199" s="5" t="str">
        <v>商务</v>
      </c>
      <c r="H199" s="5" t="str">
        <v>已出签</v>
      </c>
      <c r="I199" s="34">
        <v>0</v>
      </c>
      <c r="L199" s="34">
        <v>100</v>
      </c>
      <c r="M199" s="34">
        <v>0</v>
      </c>
      <c r="N199" s="5"/>
      <c r="P199" s="34">
        <v>0</v>
      </c>
      <c r="R199" s="2">
        <f>M199*1.06</f>
      </c>
      <c r="S199" s="2">
        <f>I199+L199+R199</f>
      </c>
      <c r="T199" s="2">
        <f>I199+(L199+R199)*1.06</f>
      </c>
      <c r="U199" s="2">
        <f>(R199+L199)*0.06</f>
      </c>
      <c r="V199" s="2">
        <f>T199-U199</f>
      </c>
      <c r="W199" s="2">
        <f>I199</f>
      </c>
      <c r="X199" s="2">
        <f>(R199+L199)*1.06</f>
      </c>
      <c r="Y199" s="2">
        <f>P199</f>
      </c>
      <c r="Z199" s="34">
        <v>20</v>
      </c>
      <c r="AA199" s="2">
        <f>(L199+R199)-Y199-Z199</f>
      </c>
      <c r="AB199" s="2">
        <f>AA199/2</f>
      </c>
      <c r="AC199" s="2">
        <f>AA199/2</f>
      </c>
    </row>
    <row r="200">
      <c r="A200" s="1">
        <v>198</v>
      </c>
      <c r="B200" s="57" t="str">
        <v>刘思辰</v>
      </c>
      <c r="C200" s="93" t="str">
        <v>TV1N1658804762759041024</v>
      </c>
      <c r="D200" s="5" t="str">
        <v>中国</v>
      </c>
      <c r="E200" s="5" t="str">
        <v>北京</v>
      </c>
      <c r="F200" s="5" t="str" xml:space="preserve">
        <v> 印尼-落地签</v>
      </c>
      <c r="G200" s="5" t="str">
        <v>商务</v>
      </c>
      <c r="H200" s="5" t="str">
        <v>已出签</v>
      </c>
      <c r="I200" s="34">
        <v>249.65</v>
      </c>
      <c r="L200" s="34">
        <v>100</v>
      </c>
      <c r="M200" s="34">
        <v>0</v>
      </c>
      <c r="N200" s="5"/>
      <c r="P200" s="34">
        <v>0</v>
      </c>
      <c r="R200" s="2">
        <f>M200*1.06</f>
      </c>
      <c r="S200" s="2">
        <f>I200+L200+R200</f>
      </c>
      <c r="T200" s="2">
        <f>I200+(L200+R200)*1.06</f>
      </c>
      <c r="U200" s="2">
        <f>(R200+L200)*0.06</f>
      </c>
      <c r="V200" s="2">
        <f>T200-U200</f>
      </c>
      <c r="W200" s="2">
        <f>I200</f>
      </c>
      <c r="X200" s="2">
        <f>(R200+L200)*1.06</f>
      </c>
      <c r="Y200" s="2">
        <f>P200</f>
      </c>
      <c r="Z200" s="34">
        <v>20</v>
      </c>
      <c r="AA200" s="2">
        <f>(L200+R200)-Y200-Z200</f>
      </c>
      <c r="AB200" s="2">
        <f>AA200/2</f>
      </c>
      <c r="AC200" s="2">
        <f>AA200/2</f>
      </c>
    </row>
    <row r="201">
      <c r="A201" s="1">
        <v>199</v>
      </c>
      <c r="B201" s="35" t="str">
        <v>韩笑</v>
      </c>
      <c r="C201" s="93" t="str">
        <v>TV1N1656592159550771200</v>
      </c>
      <c r="D201" s="5" t="str">
        <v>中国</v>
      </c>
      <c r="E201" s="5" t="str">
        <v>上海</v>
      </c>
      <c r="F201" s="5" t="str">
        <v>英国</v>
      </c>
      <c r="G201" s="5" t="str">
        <v>商务</v>
      </c>
      <c r="H201" s="5" t="str">
        <v>已出签</v>
      </c>
      <c r="I201" s="34">
        <v>904</v>
      </c>
      <c r="L201" s="34">
        <v>400</v>
      </c>
      <c r="M201" s="34">
        <v>2351</v>
      </c>
      <c r="N201" s="5" t="str">
        <v>上海5工加急+邮寄</v>
      </c>
      <c r="P201" s="34">
        <v>2351</v>
      </c>
      <c r="R201" s="2">
        <f>M201*1.06</f>
      </c>
      <c r="S201" s="2">
        <f>I201+L201+R201</f>
      </c>
      <c r="T201" s="2">
        <f>I201+(L201+R201)*1.06</f>
      </c>
      <c r="U201" s="2">
        <f>(R201+L201)*0.06</f>
      </c>
      <c r="V201" s="2">
        <f>T201-U201</f>
      </c>
      <c r="W201" s="2">
        <f>I201</f>
      </c>
      <c r="X201" s="2">
        <f>(R201+L201)*1.06</f>
      </c>
      <c r="Y201" s="2">
        <f>P201</f>
      </c>
      <c r="Z201" s="34">
        <v>60</v>
      </c>
      <c r="AA201" s="2">
        <f>(L201+R201)-Y201-Z201</f>
      </c>
      <c r="AB201" s="2">
        <f>AA201/2</f>
      </c>
      <c r="AC201" s="2">
        <f>AA201/2</f>
      </c>
    </row>
    <row r="202">
      <c r="A202" s="1">
        <v>200</v>
      </c>
      <c r="B202" s="35" t="str">
        <v>印悦</v>
      </c>
      <c r="C202" s="93" t="str">
        <v>TV1N1646833885276078080</v>
      </c>
      <c r="D202" s="5" t="str">
        <v>中国</v>
      </c>
      <c r="E202" s="5" t="str">
        <v>北京</v>
      </c>
      <c r="F202" s="5" t="str">
        <v>巴西</v>
      </c>
      <c r="G202" s="5" t="str">
        <v>商务</v>
      </c>
      <c r="H202" s="5" t="str">
        <v>已出签</v>
      </c>
      <c r="I202" s="34">
        <v>920</v>
      </c>
      <c r="J202" s="35"/>
      <c r="L202" s="34">
        <v>400</v>
      </c>
      <c r="M202" s="34">
        <v>538</v>
      </c>
      <c r="N202" s="5" t="str">
        <v>加急号380+签证中心费158</v>
      </c>
      <c r="P202" s="34">
        <v>458</v>
      </c>
      <c r="R202" s="2">
        <f>M202*1.06</f>
      </c>
      <c r="S202" s="2">
        <f>I202+L202+R202</f>
      </c>
      <c r="T202" s="2">
        <f>I202+(L202+R202)*1.06</f>
      </c>
      <c r="U202" s="2">
        <f>(R202+L202)*0.06</f>
      </c>
      <c r="V202" s="2">
        <f>T202-U202</f>
      </c>
      <c r="W202" s="2">
        <f>I202</f>
      </c>
      <c r="X202" s="2">
        <f>(R202+L202)*1.06</f>
      </c>
      <c r="Y202" s="2">
        <f>P202</f>
      </c>
      <c r="Z202" s="34">
        <v>60</v>
      </c>
      <c r="AA202" s="2">
        <f>(L202+R202)-Y202-Z202</f>
      </c>
      <c r="AB202" s="2">
        <f>AA202/2</f>
      </c>
      <c r="AC202" s="2">
        <f>AA202/2</f>
      </c>
    </row>
    <row r="203">
      <c r="A203" s="1">
        <v>201</v>
      </c>
      <c r="B203" s="35" t="str">
        <v>林沉静</v>
      </c>
      <c r="C203" s="93" t="str">
        <v>TV1N1646818739891777536</v>
      </c>
      <c r="D203" s="5" t="str">
        <v>中国</v>
      </c>
      <c r="E203" s="5" t="str">
        <v>北京</v>
      </c>
      <c r="F203" s="5" t="str">
        <v>巴西</v>
      </c>
      <c r="G203" s="5" t="str">
        <v>商务</v>
      </c>
      <c r="H203" s="5" t="str">
        <v>已出签</v>
      </c>
      <c r="I203" s="34">
        <v>920</v>
      </c>
      <c r="J203" s="35"/>
      <c r="L203" s="34">
        <v>400</v>
      </c>
      <c r="M203" s="34">
        <v>583</v>
      </c>
      <c r="N203" s="5" t="str">
        <v>加急号380+签证中心费203</v>
      </c>
      <c r="P203" s="34">
        <v>503</v>
      </c>
      <c r="R203" s="2">
        <f>M203*1.06</f>
      </c>
      <c r="S203" s="2">
        <f>I203+L203+R203</f>
      </c>
      <c r="T203" s="2">
        <f>I203+(L203+R203)*1.06</f>
      </c>
      <c r="U203" s="2">
        <f>(R203+L203)*0.06</f>
      </c>
      <c r="V203" s="2">
        <f>T203-U203</f>
      </c>
      <c r="W203" s="2">
        <f>I203</f>
      </c>
      <c r="X203" s="2">
        <f>(R203+L203)*1.06</f>
      </c>
      <c r="Y203" s="2">
        <f>P203</f>
      </c>
      <c r="Z203" s="34">
        <v>60</v>
      </c>
      <c r="AA203" s="2">
        <f>(L203+R203)-Y203-Z203</f>
      </c>
      <c r="AB203" s="2">
        <f>AA203/2</f>
      </c>
      <c r="AC203" s="2">
        <f>AA203/2</f>
      </c>
    </row>
    <row r="204">
      <c r="A204" s="1">
        <v>202</v>
      </c>
      <c r="B204" s="35" t="str">
        <v>金子纯</v>
      </c>
      <c r="C204" s="93" t="str">
        <v>TV1N1646792399977213952</v>
      </c>
      <c r="D204" s="5" t="str">
        <v>中国</v>
      </c>
      <c r="E204" s="5" t="str">
        <v>北京</v>
      </c>
      <c r="F204" s="5" t="str">
        <v>巴西</v>
      </c>
      <c r="G204" s="5" t="str">
        <v>商务</v>
      </c>
      <c r="H204" s="5" t="str">
        <v>已出签</v>
      </c>
      <c r="I204" s="34">
        <v>920</v>
      </c>
      <c r="J204" s="35"/>
      <c r="L204" s="34">
        <v>400</v>
      </c>
      <c r="M204" s="34">
        <v>578</v>
      </c>
      <c r="N204" s="5" t="str">
        <v>加急号380+签证中心费198</v>
      </c>
      <c r="P204" s="34">
        <v>498</v>
      </c>
      <c r="R204" s="2">
        <f>M204*1.06</f>
      </c>
      <c r="S204" s="2">
        <f>I204+L204+R204</f>
      </c>
      <c r="T204" s="2">
        <f>I204+(L204+R204)*1.06</f>
      </c>
      <c r="U204" s="2">
        <f>(R204+L204)*0.06</f>
      </c>
      <c r="V204" s="2">
        <f>T204-U204</f>
      </c>
      <c r="W204" s="2">
        <f>I204</f>
      </c>
      <c r="X204" s="2">
        <f>(R204+L204)*1.06</f>
      </c>
      <c r="Y204" s="2">
        <f>P204</f>
      </c>
      <c r="Z204" s="34">
        <v>60</v>
      </c>
      <c r="AA204" s="2">
        <f>(L204+R204)-Y204-Z204</f>
      </c>
      <c r="AB204" s="2">
        <f>AA204/2</f>
      </c>
      <c r="AC204" s="2">
        <f>AA204/2</f>
      </c>
    </row>
    <row r="205">
      <c r="A205" s="1">
        <v>203</v>
      </c>
      <c r="B205" t="str">
        <v>凌晓曦</v>
      </c>
      <c r="C205" s="93" t="str" xml:space="preserve">
        <v> TV1N1658334534426136576</v>
      </c>
      <c r="D205" s="5" t="str">
        <v>中国</v>
      </c>
      <c r="E205" s="5" t="str">
        <v>北京</v>
      </c>
      <c r="F205" s="5" t="str">
        <v>韩国</v>
      </c>
      <c r="G205" s="5" t="str">
        <v>商务</v>
      </c>
      <c r="H205" s="5" t="str">
        <v>已出签</v>
      </c>
      <c r="I205" s="34">
        <v>420</v>
      </c>
      <c r="J205" s="5"/>
      <c r="L205" s="34">
        <v>200</v>
      </c>
      <c r="M205" s="34">
        <v>13</v>
      </c>
      <c r="N205" s="5" t="str">
        <v>加急单次+快递</v>
      </c>
      <c r="P205" s="34">
        <v>13</v>
      </c>
      <c r="R205" s="2">
        <f>M205*1.06</f>
      </c>
      <c r="S205" s="2">
        <f>I205+L205+R205</f>
      </c>
      <c r="T205" s="2">
        <f>I205+(L205+R205)*1.06</f>
      </c>
      <c r="U205" s="2">
        <f>(R205+L205)*0.06</f>
      </c>
      <c r="V205" s="2">
        <f>T205-U205</f>
      </c>
      <c r="W205" s="2">
        <f>I205</f>
      </c>
      <c r="X205" s="2">
        <f>(R205+L205)*1.06</f>
      </c>
      <c r="Y205" s="2">
        <f>P205</f>
      </c>
      <c r="Z205" s="34">
        <v>100</v>
      </c>
      <c r="AA205" s="2">
        <f>(L205+R205)-Y205-Z205</f>
      </c>
      <c r="AB205" s="2">
        <f>AA205/2</f>
      </c>
      <c r="AC205" s="2">
        <f>AA205/2</f>
      </c>
    </row>
    <row r="206">
      <c r="A206" s="1">
        <v>204</v>
      </c>
      <c r="B206" s="57" t="str">
        <v>李玟潮</v>
      </c>
      <c r="C206" s="93" t="str">
        <v>TV1N1658367317710217216</v>
      </c>
      <c r="D206" s="5" t="str">
        <v>中国</v>
      </c>
      <c r="E206" s="5" t="str">
        <v>北京</v>
      </c>
      <c r="F206" s="5" t="str" xml:space="preserve">
        <v> 印尼-落地签</v>
      </c>
      <c r="G206" s="5" t="str">
        <v>商务</v>
      </c>
      <c r="H206" s="5" t="str">
        <v>已出签</v>
      </c>
      <c r="I206" s="34">
        <v>245.28</v>
      </c>
      <c r="L206" s="34">
        <v>100</v>
      </c>
      <c r="M206" s="34">
        <v>0</v>
      </c>
      <c r="N206" s="5"/>
      <c r="P206" s="34">
        <v>0</v>
      </c>
      <c r="R206" s="2">
        <f>M206*1.06</f>
      </c>
      <c r="S206" s="2">
        <f>I206+L206+R206</f>
      </c>
      <c r="T206" s="2">
        <f>I206+(L206+R206)*1.06</f>
      </c>
      <c r="U206" s="2">
        <f>(R206+L206)*0.06</f>
      </c>
      <c r="V206" s="2">
        <f>T206-U206</f>
      </c>
      <c r="W206" s="2">
        <f>I206</f>
      </c>
      <c r="X206" s="2">
        <f>(R206+L206)*1.06</f>
      </c>
      <c r="Y206" s="2">
        <f>P206</f>
      </c>
      <c r="Z206" s="34">
        <v>20</v>
      </c>
      <c r="AA206" s="2">
        <f>(L206+R206)-Y206-Z206</f>
      </c>
      <c r="AB206" s="2">
        <f>AA206/2</f>
      </c>
      <c r="AC206" s="2">
        <f>AA206/2</f>
      </c>
    </row>
    <row r="207">
      <c r="A207" s="1">
        <v>205</v>
      </c>
      <c r="B207" s="57" t="str">
        <v>胡爽</v>
      </c>
      <c r="C207" s="93" t="str" xml:space="preserve">
        <v>TV1N1651854582482395136 </v>
      </c>
      <c r="D207" s="5" t="str">
        <v>中国</v>
      </c>
      <c r="E207" s="5" t="str">
        <v>北京</v>
      </c>
      <c r="F207" s="5" t="str" xml:space="preserve">
        <v> 印尼-落地签</v>
      </c>
      <c r="G207" s="5" t="str">
        <v>商务</v>
      </c>
      <c r="H207" s="5" t="str">
        <v>已出签</v>
      </c>
      <c r="I207" s="34">
        <v>245.28</v>
      </c>
      <c r="L207" s="34">
        <v>100</v>
      </c>
      <c r="M207" s="34">
        <v>0</v>
      </c>
      <c r="N207" s="5"/>
      <c r="P207" s="34">
        <v>0</v>
      </c>
      <c r="R207" s="2">
        <f>M207*1.06</f>
      </c>
      <c r="S207" s="2">
        <f>I207+L207+R207</f>
      </c>
      <c r="T207" s="2">
        <f>I207+(L207+R207)*1.06</f>
      </c>
      <c r="U207" s="2">
        <f>(R207+L207)*0.06</f>
      </c>
      <c r="V207" s="2">
        <f>T207-U207</f>
      </c>
      <c r="W207" s="2">
        <f>I207</f>
      </c>
      <c r="X207" s="2">
        <f>(R207+L207)*1.06</f>
      </c>
      <c r="Y207" s="2">
        <f>P207</f>
      </c>
      <c r="Z207" s="34">
        <v>20</v>
      </c>
      <c r="AA207" s="2">
        <f>(L207+R207)-Y207-Z207</f>
      </c>
      <c r="AB207" s="2">
        <f>AA207/2</f>
      </c>
      <c r="AC207" s="2">
        <f>AA207/2</f>
      </c>
    </row>
    <row r="208">
      <c r="A208" s="1">
        <v>206</v>
      </c>
      <c r="B208" s="57" t="str">
        <v>王中原</v>
      </c>
      <c r="C208" s="93" t="str">
        <v>TV1N1659027990861484032</v>
      </c>
      <c r="D208" s="5" t="str">
        <v>中国</v>
      </c>
      <c r="E208" s="5" t="str">
        <v>北京</v>
      </c>
      <c r="F208" s="5" t="str" xml:space="preserve">
        <v> 印尼-落地签</v>
      </c>
      <c r="G208" s="5" t="str">
        <v>商务</v>
      </c>
      <c r="H208" s="5" t="str">
        <v>已出签</v>
      </c>
      <c r="I208" s="34">
        <v>245.28</v>
      </c>
      <c r="L208" s="34">
        <v>100</v>
      </c>
      <c r="M208" s="34">
        <v>0</v>
      </c>
      <c r="N208" s="5"/>
      <c r="P208" s="34">
        <v>0</v>
      </c>
      <c r="R208" s="2">
        <f>M208*1.06</f>
      </c>
      <c r="S208" s="2">
        <f>I208+L208+R208</f>
      </c>
      <c r="T208" s="2">
        <f>I208+(L208+R208)*1.06</f>
      </c>
      <c r="U208" s="2">
        <f>(R208+L208)*0.06</f>
      </c>
      <c r="V208" s="2">
        <f>T208-U208</f>
      </c>
      <c r="W208" s="2">
        <f>I208</f>
      </c>
      <c r="X208" s="2">
        <f>(R208+L208)*1.06</f>
      </c>
      <c r="Y208" s="2">
        <f>P208</f>
      </c>
      <c r="Z208" s="34">
        <v>20</v>
      </c>
      <c r="AA208" s="2">
        <f>(L208+R208)-Y208-Z208</f>
      </c>
      <c r="AB208" s="2">
        <f>AA208/2</f>
      </c>
      <c r="AC208" s="2">
        <f>AA208/2</f>
      </c>
    </row>
    <row r="209">
      <c r="A209" s="1">
        <v>207</v>
      </c>
      <c r="B209" s="57" t="str">
        <v>莫雨润</v>
      </c>
      <c r="C209" s="93" t="str">
        <v>TV1N1657963063002456064</v>
      </c>
      <c r="D209" s="5" t="str">
        <v>中国</v>
      </c>
      <c r="E209" s="5" t="str">
        <v>北京</v>
      </c>
      <c r="F209" s="5" t="str" xml:space="preserve">
        <v> 印尼-落地签</v>
      </c>
      <c r="G209" s="5" t="str">
        <v>商务</v>
      </c>
      <c r="H209" s="5" t="str">
        <v>已出签</v>
      </c>
      <c r="I209" s="34">
        <v>245.28</v>
      </c>
      <c r="L209" s="34">
        <v>100</v>
      </c>
      <c r="M209" s="34">
        <v>0</v>
      </c>
      <c r="N209" s="5"/>
      <c r="P209" s="34">
        <v>0</v>
      </c>
      <c r="R209" s="2">
        <f>M209*1.06</f>
      </c>
      <c r="S209" s="2">
        <f>I209+L209+R209</f>
      </c>
      <c r="T209" s="2">
        <f>I209+(L209+R209)*1.06</f>
      </c>
      <c r="U209" s="2">
        <f>(R209+L209)*0.06</f>
      </c>
      <c r="V209" s="2">
        <f>T209-U209</f>
      </c>
      <c r="W209" s="2">
        <f>I209</f>
      </c>
      <c r="X209" s="2">
        <f>(R209+L209)*1.06</f>
      </c>
      <c r="Y209" s="2">
        <f>P209</f>
      </c>
      <c r="Z209" s="34">
        <v>20</v>
      </c>
      <c r="AA209" s="2">
        <f>(L209+R209)-Y209-Z209</f>
      </c>
      <c r="AB209" s="2">
        <f>AA209/2</f>
      </c>
      <c r="AC209" s="2">
        <f>AA209/2</f>
      </c>
    </row>
    <row r="210">
      <c r="A210" s="1">
        <v>208</v>
      </c>
      <c r="B210" s="35" t="str">
        <v>王紫璇</v>
      </c>
      <c r="C210" s="93" t="str">
        <v>TV1N1658661616029020160</v>
      </c>
      <c r="D210" s="5" t="str">
        <v>中国</v>
      </c>
      <c r="E210" s="5" t="str">
        <v>上海</v>
      </c>
      <c r="F210" s="5" t="str">
        <v>美国</v>
      </c>
      <c r="G210" s="5" t="str">
        <v>商务</v>
      </c>
      <c r="H210" s="5" t="str">
        <v>受理中</v>
      </c>
      <c r="I210" s="34">
        <v>1120</v>
      </c>
      <c r="L210" s="34">
        <v>300</v>
      </c>
      <c r="M210" s="34">
        <v>1300</v>
      </c>
      <c r="N210" s="5" t="str">
        <v>上海加急6月中</v>
      </c>
      <c r="P210" s="34">
        <v>900</v>
      </c>
      <c r="R210" s="2">
        <f>M210*1.06</f>
      </c>
      <c r="S210" s="2">
        <f>I210+L210+R210</f>
      </c>
      <c r="T210" s="2">
        <f>I210+(L210+R210)*1.06</f>
      </c>
      <c r="U210" s="2">
        <f>(R210+L210)*0.06</f>
      </c>
      <c r="V210" s="2">
        <f>T210-U210</f>
      </c>
      <c r="W210" s="2">
        <f>I210</f>
      </c>
      <c r="X210" s="2">
        <f>(R210+L210)*1.06</f>
      </c>
      <c r="Y210" s="2">
        <f>P210</f>
      </c>
      <c r="Z210" s="34">
        <v>60</v>
      </c>
      <c r="AA210" s="2">
        <f>(L210+R210)-Y210-Z210</f>
      </c>
      <c r="AB210" s="2">
        <f>AA210/2</f>
      </c>
      <c r="AC210" s="2">
        <f>AA210/2</f>
      </c>
    </row>
    <row r="211">
      <c r="A211" s="1">
        <v>209</v>
      </c>
      <c r="B211" s="35" t="str">
        <v>刘昊天</v>
      </c>
      <c r="C211" s="93"/>
      <c r="D211" s="5" t="str">
        <v>中国</v>
      </c>
      <c r="E211" s="5" t="str">
        <v>上海</v>
      </c>
      <c r="F211" s="5" t="str">
        <v>美国</v>
      </c>
      <c r="G211" s="5" t="str">
        <v>商务</v>
      </c>
      <c r="H211" s="5" t="str">
        <v>受理中</v>
      </c>
      <c r="I211" s="34">
        <v>1120</v>
      </c>
      <c r="L211" s="34">
        <v>300</v>
      </c>
      <c r="M211" s="34">
        <v>1300</v>
      </c>
      <c r="N211" s="5" t="str">
        <v>上海加急6月中</v>
      </c>
      <c r="P211" s="34">
        <v>900</v>
      </c>
      <c r="R211" s="2">
        <f>M211*1.06</f>
      </c>
      <c r="S211" s="2">
        <f>I211+L211+R211</f>
      </c>
      <c r="T211" s="2">
        <f>I211+(L211+R211)*1.06</f>
      </c>
      <c r="U211" s="2">
        <f>(R211+L211)*0.06</f>
      </c>
      <c r="V211" s="2">
        <f>T211-U211</f>
      </c>
      <c r="W211" s="2">
        <f>I211</f>
      </c>
      <c r="X211" s="2">
        <f>(R211+L211)*1.06</f>
      </c>
      <c r="Y211" s="2">
        <f>P211</f>
      </c>
      <c r="Z211" s="34">
        <v>60</v>
      </c>
      <c r="AA211" s="2">
        <f>(L211+R211)-Y211-Z211</f>
      </c>
      <c r="AB211" s="2">
        <f>AA211/2</f>
      </c>
      <c r="AC211" s="2">
        <f>AA211/2</f>
      </c>
    </row>
    <row r="212">
      <c r="A212" s="1">
        <v>210</v>
      </c>
      <c r="B212" s="35" t="str">
        <v>黄文臣</v>
      </c>
      <c r="C212" s="93"/>
      <c r="D212" s="5" t="str">
        <v>中国</v>
      </c>
      <c r="E212" s="5" t="str">
        <v>上海</v>
      </c>
      <c r="F212" s="5" t="str">
        <v>美国</v>
      </c>
      <c r="G212" s="5" t="str">
        <v>商务</v>
      </c>
      <c r="H212" s="5" t="str">
        <v>受理中</v>
      </c>
      <c r="I212" s="34">
        <v>1120</v>
      </c>
      <c r="L212" s="34">
        <v>300</v>
      </c>
      <c r="M212" s="34">
        <v>1300</v>
      </c>
      <c r="N212" s="5" t="str">
        <v>上海加急6月20</v>
      </c>
      <c r="P212" s="34">
        <v>900</v>
      </c>
      <c r="R212" s="2">
        <f>M212*1.06</f>
      </c>
      <c r="S212" s="2">
        <f>I212+L212+R212</f>
      </c>
      <c r="T212" s="2">
        <f>I212+(L212+R212)*1.06</f>
      </c>
      <c r="U212" s="2">
        <f>(R212+L212)*0.06</f>
      </c>
      <c r="V212" s="2">
        <f>T212-U212</f>
      </c>
      <c r="W212" s="2">
        <f>I212</f>
      </c>
      <c r="X212" s="2">
        <f>(R212+L212)*1.06</f>
      </c>
      <c r="Y212" s="2">
        <f>P212</f>
      </c>
      <c r="Z212" s="34">
        <v>60</v>
      </c>
      <c r="AA212" s="2">
        <f>(L212+R212)-Y212-Z212</f>
      </c>
      <c r="AB212" s="2">
        <f>AA212/2</f>
      </c>
      <c r="AC212" s="2">
        <f>AA212/2</f>
      </c>
    </row>
    <row r="213">
      <c r="A213" s="1">
        <v>211</v>
      </c>
      <c r="B213" s="35" t="str">
        <v>王倩璐</v>
      </c>
      <c r="C213" s="93" t="str">
        <v>TV1N1656569582245675008</v>
      </c>
      <c r="D213" s="5" t="str">
        <v>中国</v>
      </c>
      <c r="E213" s="5" t="str">
        <v>北京</v>
      </c>
      <c r="F213" s="5" t="str">
        <v>英国</v>
      </c>
      <c r="G213" s="5" t="str">
        <v>商务</v>
      </c>
      <c r="H213" s="5" t="str">
        <v>已出签</v>
      </c>
      <c r="I213" s="34">
        <v>904</v>
      </c>
      <c r="L213" s="34">
        <v>400</v>
      </c>
      <c r="M213" s="34">
        <v>2351</v>
      </c>
      <c r="N213" s="5" t="str">
        <v>北京5工加急+邮寄</v>
      </c>
      <c r="P213" s="34">
        <v>2351</v>
      </c>
      <c r="R213" s="2">
        <f>M213*1.06</f>
      </c>
      <c r="S213" s="2">
        <f>I213+L213+R213</f>
      </c>
      <c r="T213" s="2">
        <f>I213+(L213+R213)*1.06</f>
      </c>
      <c r="U213" s="2">
        <f>(R213+L213)*0.06</f>
      </c>
      <c r="V213" s="2">
        <f>T213-U213</f>
      </c>
      <c r="W213" s="2">
        <f>I213</f>
      </c>
      <c r="X213" s="2">
        <f>(R213+L213)*1.06</f>
      </c>
      <c r="Y213" s="2">
        <f>P213</f>
      </c>
      <c r="Z213" s="34">
        <v>60</v>
      </c>
      <c r="AA213" s="2">
        <f>(L213+R213)-Y213-Z213</f>
      </c>
      <c r="AB213" s="2">
        <f>AA213/2</f>
      </c>
      <c r="AC213" s="2">
        <f>AA213/2</f>
      </c>
    </row>
    <row r="214">
      <c r="A214" s="1">
        <v>212</v>
      </c>
      <c r="B214" s="35" t="str">
        <v>张维</v>
      </c>
      <c r="C214" s="93" t="str">
        <v>TV1N1654330285312385024</v>
      </c>
      <c r="D214" s="5" t="str">
        <v>中国</v>
      </c>
      <c r="E214" s="5" t="str">
        <v>上海</v>
      </c>
      <c r="F214" s="5" t="str">
        <v>英国</v>
      </c>
      <c r="G214" s="5" t="str">
        <v>商务</v>
      </c>
      <c r="H214" s="5" t="str">
        <v>已出签</v>
      </c>
      <c r="I214" s="34">
        <v>904</v>
      </c>
      <c r="L214" s="34">
        <v>400</v>
      </c>
      <c r="M214" s="34">
        <v>2351</v>
      </c>
      <c r="N214" s="5" t="str">
        <v>上海5工加急+邮寄</v>
      </c>
      <c r="P214" s="34">
        <v>2351</v>
      </c>
      <c r="R214" s="2">
        <f>M214*1.06</f>
      </c>
      <c r="S214" s="2">
        <f>I214+L214+R214</f>
      </c>
      <c r="T214" s="2">
        <f>I214+(L214+R214)*1.06</f>
      </c>
      <c r="U214" s="2">
        <f>(R214+L214)*0.06</f>
      </c>
      <c r="V214" s="2">
        <f>T214-U214</f>
      </c>
      <c r="W214" s="2">
        <f>I214</f>
      </c>
      <c r="X214" s="2">
        <f>(R214+L214)*1.06</f>
      </c>
      <c r="Y214" s="2">
        <f>P214</f>
      </c>
      <c r="Z214" s="34">
        <v>60</v>
      </c>
      <c r="AA214" s="2">
        <f>(L214+R214)-Y214-Z214</f>
      </c>
      <c r="AB214" s="2">
        <f>AA214/2</f>
      </c>
      <c r="AC214" s="2">
        <f>AA214/2</f>
      </c>
    </row>
    <row r="215">
      <c r="A215" s="1">
        <v>213</v>
      </c>
      <c r="B215" s="35" t="str">
        <v>孙思楚</v>
      </c>
      <c r="C215" s="93" t="str">
        <v>TV1N1655901301268623360</v>
      </c>
      <c r="D215" s="5" t="str">
        <v>中国</v>
      </c>
      <c r="E215" s="5" t="str">
        <v>北京</v>
      </c>
      <c r="F215" s="5" t="str">
        <v>英国</v>
      </c>
      <c r="G215" s="5" t="str">
        <v>商务</v>
      </c>
      <c r="H215" s="5" t="str">
        <v>已出签</v>
      </c>
      <c r="I215" s="34">
        <v>904</v>
      </c>
      <c r="L215" s="34">
        <v>400</v>
      </c>
      <c r="M215" s="34">
        <v>2351</v>
      </c>
      <c r="N215" s="5" t="str">
        <v>北京5工加急+邮寄</v>
      </c>
      <c r="P215" s="34">
        <v>2351</v>
      </c>
      <c r="R215" s="2">
        <f>M215*1.06</f>
      </c>
      <c r="S215" s="2">
        <f>I215+L215+R215</f>
      </c>
      <c r="T215" s="2">
        <f>I215+(L215+R215)*1.06</f>
      </c>
      <c r="U215" s="2">
        <f>(R215+L215)*0.06</f>
      </c>
      <c r="V215" s="2">
        <f>T215-U215</f>
      </c>
      <c r="W215" s="2">
        <f>I215</f>
      </c>
      <c r="X215" s="2">
        <f>(R215+L215)*1.06</f>
      </c>
      <c r="Y215" s="2">
        <f>P215</f>
      </c>
      <c r="Z215" s="34">
        <v>60</v>
      </c>
      <c r="AA215" s="2">
        <f>(L215+R215)-Y215-Z215</f>
      </c>
      <c r="AB215" s="2">
        <f>AA215/2</f>
      </c>
      <c r="AC215" s="2">
        <f>AA215/2</f>
      </c>
    </row>
    <row r="216">
      <c r="A216" s="1">
        <v>214</v>
      </c>
      <c r="B216" s="35" t="str">
        <v>张瑞芬</v>
      </c>
      <c r="C216" s="93" t="str">
        <v>TV1N1658105457865842688</v>
      </c>
      <c r="D216" s="5" t="str">
        <v>中国</v>
      </c>
      <c r="E216" s="5" t="str">
        <v>广州</v>
      </c>
      <c r="F216" s="5" t="str">
        <v>英国</v>
      </c>
      <c r="G216" s="5" t="str">
        <v>商务</v>
      </c>
      <c r="H216" s="5" t="str">
        <v>已出签</v>
      </c>
      <c r="I216" s="34">
        <v>904</v>
      </c>
      <c r="L216" s="34">
        <v>400</v>
      </c>
      <c r="M216" s="34">
        <v>2351</v>
      </c>
      <c r="N216" s="5" t="str">
        <v>广州5工加急+邮寄</v>
      </c>
      <c r="P216" s="34">
        <v>2351</v>
      </c>
      <c r="R216" s="2">
        <f>M216*1.06</f>
      </c>
      <c r="S216" s="2">
        <f>I216+L216+R216</f>
      </c>
      <c r="T216" s="2">
        <f>I216+(L216+R216)*1.06</f>
      </c>
      <c r="U216" s="2">
        <f>(R216+L216)*0.06</f>
      </c>
      <c r="V216" s="2">
        <f>T216-U216</f>
      </c>
      <c r="W216" s="2">
        <f>I216</f>
      </c>
      <c r="X216" s="2">
        <f>(R216+L216)*1.06</f>
      </c>
      <c r="Y216" s="2">
        <f>P216</f>
      </c>
      <c r="Z216" s="34">
        <v>60</v>
      </c>
      <c r="AA216" s="2">
        <f>(L216+R216)-Y216-Z216</f>
      </c>
      <c r="AB216" s="2">
        <f>AA216/2</f>
      </c>
      <c r="AC216" s="2">
        <f>AA216/2</f>
      </c>
    </row>
    <row r="217">
      <c r="A217" s="1">
        <v>215</v>
      </c>
      <c r="B217" s="35" t="str">
        <v>李晓蒙</v>
      </c>
      <c r="C217" s="93" t="str">
        <v>TV1N1658694434230628352</v>
      </c>
      <c r="D217" s="5" t="str">
        <v>中国</v>
      </c>
      <c r="E217" s="5" t="str">
        <v>北京</v>
      </c>
      <c r="F217" s="5" t="str">
        <v>英国</v>
      </c>
      <c r="G217" s="5" t="str">
        <v>商务</v>
      </c>
      <c r="H217" s="5" t="str">
        <v>已出签</v>
      </c>
      <c r="I217" s="34">
        <v>904</v>
      </c>
      <c r="L217" s="34">
        <v>400</v>
      </c>
      <c r="M217" s="34">
        <v>2351</v>
      </c>
      <c r="N217" s="5" t="str">
        <v>北京5工加急+邮寄</v>
      </c>
      <c r="P217" s="34">
        <v>2351</v>
      </c>
      <c r="R217" s="2">
        <f>M217*1.06</f>
      </c>
      <c r="S217" s="2">
        <f>I217+L217+R217</f>
      </c>
      <c r="T217" s="2">
        <f>I217+(L217+R217)*1.06</f>
      </c>
      <c r="U217" s="2">
        <f>(R217+L217)*0.06</f>
      </c>
      <c r="V217" s="2">
        <f>T217-U217</f>
      </c>
      <c r="W217" s="2">
        <f>I217</f>
      </c>
      <c r="X217" s="2">
        <f>(R217+L217)*1.06</f>
      </c>
      <c r="Y217" s="2">
        <f>P217</f>
      </c>
      <c r="Z217" s="34">
        <v>60</v>
      </c>
      <c r="AA217" s="2">
        <f>(L217+R217)-Y217-Z217</f>
      </c>
      <c r="AB217" s="2">
        <f>AA217/2</f>
      </c>
      <c r="AC217" s="2">
        <f>AA217/2</f>
      </c>
    </row>
    <row r="218">
      <c r="A218" s="1">
        <v>216</v>
      </c>
      <c r="B218" s="57" t="str">
        <v>舒燕</v>
      </c>
      <c r="C218" s="93" t="str" xml:space="preserve">
        <v> TV1N1658760492899549184</v>
      </c>
      <c r="D218" s="5" t="str">
        <v>中国</v>
      </c>
      <c r="E218" s="5" t="str">
        <v>北京</v>
      </c>
      <c r="F218" s="5" t="str" xml:space="preserve">
        <v> 印尼-落地签</v>
      </c>
      <c r="G218" s="5" t="str">
        <v>商务</v>
      </c>
      <c r="H218" s="5" t="str">
        <v>已出签</v>
      </c>
      <c r="I218" s="34">
        <v>245.28</v>
      </c>
      <c r="L218" s="34">
        <v>100</v>
      </c>
      <c r="M218" s="34">
        <v>0</v>
      </c>
      <c r="N218" s="5"/>
      <c r="P218" s="34">
        <v>0</v>
      </c>
      <c r="R218" s="2">
        <f>M218*1.06</f>
      </c>
      <c r="S218" s="2">
        <f>I218+L218+R218</f>
      </c>
      <c r="T218" s="2">
        <f>I218+(L218+R218)*1.06</f>
      </c>
      <c r="U218" s="2">
        <f>(R218+L218)*0.06</f>
      </c>
      <c r="V218" s="2">
        <f>T218-U218</f>
      </c>
      <c r="W218" s="2">
        <f>I218</f>
      </c>
      <c r="X218" s="2">
        <f>(R218+L218)*1.06</f>
      </c>
      <c r="Y218" s="2">
        <f>P218</f>
      </c>
      <c r="Z218" s="34">
        <v>20</v>
      </c>
      <c r="AA218" s="2">
        <f>(L218+R218)-Y218-Z218</f>
      </c>
      <c r="AB218" s="2">
        <f>AA218/2</f>
      </c>
      <c r="AC218" s="2">
        <f>AA218/2</f>
      </c>
    </row>
    <row r="219">
      <c r="A219" s="1">
        <v>217</v>
      </c>
      <c r="B219" s="35" t="str">
        <v>谭波儿</v>
      </c>
      <c r="C219" s="93" t="str">
        <v>TV1N1658834191635984384</v>
      </c>
      <c r="D219" s="5" t="str">
        <v>中国</v>
      </c>
      <c r="E219" s="5" t="str">
        <v>北京</v>
      </c>
      <c r="F219" s="5" t="str">
        <v>美国</v>
      </c>
      <c r="G219" s="5" t="str">
        <v>商务</v>
      </c>
      <c r="H219" s="5" t="str">
        <v>受理中</v>
      </c>
      <c r="I219" s="34">
        <v>1120</v>
      </c>
      <c r="L219" s="34">
        <v>300</v>
      </c>
      <c r="M219" s="34">
        <v>1300</v>
      </c>
      <c r="N219" s="5" t="str">
        <v>北京加急6月中</v>
      </c>
      <c r="P219" s="34">
        <v>900</v>
      </c>
      <c r="R219" s="2">
        <f>M219*1.06</f>
      </c>
      <c r="S219" s="2">
        <f>I219+L219+R219</f>
      </c>
      <c r="T219" s="2">
        <f>I219+(L219+R219)*1.06</f>
      </c>
      <c r="U219" s="2">
        <f>(R219+L219)*0.06</f>
      </c>
      <c r="V219" s="2">
        <f>T219-U219</f>
      </c>
      <c r="W219" s="2">
        <f>I219</f>
      </c>
      <c r="X219" s="2">
        <f>(R219+L219)*1.06</f>
      </c>
      <c r="Y219" s="2">
        <f>P219</f>
      </c>
      <c r="Z219" s="34">
        <v>60</v>
      </c>
      <c r="AA219" s="2">
        <f>(L219+R219)-Y219-Z219</f>
      </c>
      <c r="AB219" s="2">
        <f>AA219/2</f>
      </c>
      <c r="AC219" s="2">
        <f>AA219/2</f>
      </c>
    </row>
    <row r="220">
      <c r="A220" s="1">
        <v>218</v>
      </c>
      <c r="B220" s="35" t="str">
        <v>李坦</v>
      </c>
      <c r="C220" s="93"/>
      <c r="D220" s="5" t="str">
        <v>中国</v>
      </c>
      <c r="E220" s="5" t="str">
        <v>北京</v>
      </c>
      <c r="F220" s="5" t="str">
        <v>美国</v>
      </c>
      <c r="G220" s="5" t="str">
        <v>商务</v>
      </c>
      <c r="H220" s="5" t="str">
        <v>受理中</v>
      </c>
      <c r="I220" s="34">
        <v>1120</v>
      </c>
      <c r="L220" s="34">
        <v>300</v>
      </c>
      <c r="M220" s="34">
        <v>1300</v>
      </c>
      <c r="N220" s="5" t="str">
        <v>北京加急6月中</v>
      </c>
      <c r="P220" s="34">
        <v>900</v>
      </c>
      <c r="R220" s="2">
        <f>M220*1.06</f>
      </c>
      <c r="S220" s="2">
        <f>I220+L220+R220</f>
      </c>
      <c r="T220" s="2">
        <f>I220+(L220+R220)*1.06</f>
      </c>
      <c r="U220" s="2">
        <f>(R220+L220)*0.06</f>
      </c>
      <c r="V220" s="2">
        <f>T220-U220</f>
      </c>
      <c r="W220" s="2">
        <f>I220</f>
      </c>
      <c r="X220" s="2">
        <f>(R220+L220)*1.06</f>
      </c>
      <c r="Y220" s="2">
        <f>P220</f>
      </c>
      <c r="Z220" s="34">
        <v>60</v>
      </c>
      <c r="AA220" s="2">
        <f>(L220+R220)-Y220-Z220</f>
      </c>
      <c r="AB220" s="2">
        <f>AA220/2</f>
      </c>
      <c r="AC220" s="2">
        <f>AA220/2</f>
      </c>
    </row>
    <row r="221">
      <c r="A221" s="1">
        <v>219</v>
      </c>
      <c r="B221" s="35" t="str">
        <v>牛晓倩</v>
      </c>
      <c r="C221" s="93"/>
      <c r="D221" s="5" t="str">
        <v>中国</v>
      </c>
      <c r="E221" s="5" t="str">
        <v>北京</v>
      </c>
      <c r="F221" s="5" t="str">
        <v>美国</v>
      </c>
      <c r="G221" s="5" t="str">
        <v>商务</v>
      </c>
      <c r="H221" s="5" t="str">
        <v>受理中</v>
      </c>
      <c r="I221" s="34">
        <v>1120</v>
      </c>
      <c r="L221" s="34">
        <v>300</v>
      </c>
      <c r="M221" s="34">
        <v>1300</v>
      </c>
      <c r="N221" s="5" t="str">
        <v>北京加急6月中</v>
      </c>
      <c r="P221" s="34">
        <v>900</v>
      </c>
      <c r="R221" s="2">
        <f>M221*1.06</f>
      </c>
      <c r="S221" s="2">
        <f>I221+L221+R221</f>
      </c>
      <c r="T221" s="2">
        <f>I221+(L221+R221)*1.06</f>
      </c>
      <c r="U221" s="2">
        <f>(R221+L221)*0.06</f>
      </c>
      <c r="V221" s="2">
        <f>T221-U221</f>
      </c>
      <c r="W221" s="2">
        <f>I221</f>
      </c>
      <c r="X221" s="2">
        <f>(R221+L221)*1.06</f>
      </c>
      <c r="Y221" s="2">
        <f>P221</f>
      </c>
      <c r="Z221" s="34">
        <v>60</v>
      </c>
      <c r="AA221" s="2">
        <f>(L221+R221)-Y221-Z221</f>
      </c>
      <c r="AB221" s="2">
        <f>AA221/2</f>
      </c>
      <c r="AC221" s="2">
        <f>AA221/2</f>
      </c>
    </row>
    <row r="222">
      <c r="A222" s="1">
        <v>220</v>
      </c>
      <c r="B222" s="35" t="str">
        <v>盛茂家</v>
      </c>
      <c r="C222" s="93"/>
      <c r="D222" s="5" t="str">
        <v>中国</v>
      </c>
      <c r="E222" s="5" t="str">
        <v>北京</v>
      </c>
      <c r="F222" s="5" t="str">
        <v>美国</v>
      </c>
      <c r="G222" s="5" t="str">
        <v>商务</v>
      </c>
      <c r="H222" s="5" t="str">
        <v>受理中</v>
      </c>
      <c r="I222" s="34">
        <v>1120</v>
      </c>
      <c r="L222" s="34">
        <v>300</v>
      </c>
      <c r="M222" s="34">
        <v>1300</v>
      </c>
      <c r="N222" s="5" t="str">
        <v>北京加急6月中</v>
      </c>
      <c r="P222" s="34">
        <v>900</v>
      </c>
      <c r="R222" s="2">
        <f>M222*1.06</f>
      </c>
      <c r="S222" s="2">
        <f>I222+L222+R222</f>
      </c>
      <c r="T222" s="2">
        <f>I222+(L222+R222)*1.06</f>
      </c>
      <c r="U222" s="2">
        <f>(R222+L222)*0.06</f>
      </c>
      <c r="V222" s="2">
        <f>T222-U222</f>
      </c>
      <c r="W222" s="2">
        <f>I222</f>
      </c>
      <c r="X222" s="2">
        <f>(R222+L222)*1.06</f>
      </c>
      <c r="Y222" s="2">
        <f>P222</f>
      </c>
      <c r="Z222" s="34">
        <v>60</v>
      </c>
      <c r="AA222" s="2">
        <f>(L222+R222)-Y222-Z222</f>
      </c>
      <c r="AB222" s="2">
        <f>AA222/2</f>
      </c>
      <c r="AC222" s="2">
        <f>AA222/2</f>
      </c>
    </row>
    <row r="223">
      <c r="A223" s="1">
        <v>221</v>
      </c>
      <c r="B223" s="35" t="str">
        <v>王瑜博</v>
      </c>
      <c r="C223" s="93"/>
      <c r="D223" s="5" t="str">
        <v>中国</v>
      </c>
      <c r="E223" s="5" t="str">
        <v>北京</v>
      </c>
      <c r="F223" s="5" t="str">
        <v>美国</v>
      </c>
      <c r="G223" s="5" t="str">
        <v>商务</v>
      </c>
      <c r="H223" s="5" t="str">
        <v>受理中</v>
      </c>
      <c r="I223" s="34">
        <v>1120</v>
      </c>
      <c r="L223" s="34">
        <v>300</v>
      </c>
      <c r="M223" s="34">
        <v>1300</v>
      </c>
      <c r="N223" s="5" t="str">
        <v>北京加急6月中</v>
      </c>
      <c r="P223" s="34">
        <v>900</v>
      </c>
      <c r="R223" s="2">
        <f>M223*1.06</f>
      </c>
      <c r="S223" s="2">
        <f>I223+L223+R223</f>
      </c>
      <c r="T223" s="2">
        <f>I223+(L223+R223)*1.06</f>
      </c>
      <c r="U223" s="2">
        <f>(R223+L223)*0.06</f>
      </c>
      <c r="V223" s="2">
        <f>T223-U223</f>
      </c>
      <c r="W223" s="2">
        <f>I223</f>
      </c>
      <c r="X223" s="2">
        <f>(R223+L223)*1.06</f>
      </c>
      <c r="Y223" s="2">
        <f>P223</f>
      </c>
      <c r="Z223" s="34">
        <v>60</v>
      </c>
      <c r="AA223" s="2">
        <f>(L223+R223)-Y223-Z223</f>
      </c>
      <c r="AB223" s="2">
        <f>AA223/2</f>
      </c>
      <c r="AC223" s="2">
        <f>AA223/2</f>
      </c>
    </row>
    <row r="224">
      <c r="A224" s="1">
        <v>222</v>
      </c>
      <c r="B224" s="35" t="str">
        <v>张武龙</v>
      </c>
      <c r="C224" s="93" t="str">
        <v>TV1N1656516094476275712</v>
      </c>
      <c r="D224" s="5" t="str">
        <v>中国</v>
      </c>
      <c r="E224" s="5" t="str">
        <v>北京</v>
      </c>
      <c r="F224" s="5" t="str">
        <v>韩国</v>
      </c>
      <c r="G224" s="5" t="str">
        <v>商务</v>
      </c>
      <c r="H224" s="5" t="str">
        <v>已出签</v>
      </c>
      <c r="I224" s="34">
        <v>630</v>
      </c>
      <c r="J224" s="5"/>
      <c r="L224" s="34">
        <v>200</v>
      </c>
      <c r="M224" s="34">
        <v>30</v>
      </c>
      <c r="N224" s="5" t="str">
        <v>普通多次+快递</v>
      </c>
      <c r="P224" s="34">
        <v>30</v>
      </c>
      <c r="R224" s="2">
        <f>M224*1.06</f>
      </c>
      <c r="S224" s="2">
        <f>I224+L224+R224</f>
      </c>
      <c r="T224" s="2">
        <f>I224+(L224+R224)*1.06</f>
      </c>
      <c r="U224" s="2">
        <f>(R224+L224)*0.06</f>
      </c>
      <c r="V224" s="2">
        <f>T224-U224</f>
      </c>
      <c r="W224" s="2">
        <f>I224</f>
      </c>
      <c r="X224" s="2">
        <f>(R224+L224)*1.06</f>
      </c>
      <c r="Y224" s="2">
        <f>P224</f>
      </c>
      <c r="Z224" s="34">
        <v>70</v>
      </c>
      <c r="AA224" s="2">
        <f>(L224+R224)-Y224-Z224</f>
      </c>
      <c r="AB224" s="2">
        <f>AA224/2</f>
      </c>
      <c r="AC224" s="2">
        <f>AA224/2</f>
      </c>
    </row>
    <row r="225">
      <c r="A225" s="1">
        <v>223</v>
      </c>
      <c r="B225" s="35" t="str">
        <v>王雅馨</v>
      </c>
      <c r="C225" s="93" t="str">
        <v>TV1N1659154755407810560</v>
      </c>
      <c r="D225" s="5" t="str">
        <v>中国</v>
      </c>
      <c r="E225" s="5" t="str">
        <v>广州</v>
      </c>
      <c r="F225" s="5" t="str">
        <v>英国</v>
      </c>
      <c r="G225" s="5" t="str">
        <v>商务</v>
      </c>
      <c r="H225" s="5" t="str">
        <v>已出签</v>
      </c>
      <c r="I225" s="34">
        <v>904</v>
      </c>
      <c r="L225" s="34">
        <v>400</v>
      </c>
      <c r="M225" s="34">
        <v>2351</v>
      </c>
      <c r="N225" s="5" t="str">
        <v>广州5工加急+邮寄</v>
      </c>
      <c r="P225" s="34">
        <v>2351</v>
      </c>
      <c r="R225" s="2">
        <f>M225*1.06</f>
      </c>
      <c r="S225" s="2">
        <f>I225+L225+R225</f>
      </c>
      <c r="T225" s="2">
        <f>I225+(L225+R225)*1.06</f>
      </c>
      <c r="U225" s="2">
        <f>(R225+L225)*0.06</f>
      </c>
      <c r="V225" s="2">
        <f>T225-U225</f>
      </c>
      <c r="W225" s="2">
        <f>I225</f>
      </c>
      <c r="X225" s="2">
        <f>(R225+L225)*1.06</f>
      </c>
      <c r="Y225" s="2">
        <f>P225</f>
      </c>
      <c r="Z225" s="34">
        <v>60</v>
      </c>
      <c r="AA225" s="2">
        <f>(L225+R225)-Y225-Z225</f>
      </c>
      <c r="AB225" s="2">
        <f>AA225/2</f>
      </c>
      <c r="AC225" s="2">
        <f>AA225/2</f>
      </c>
    </row>
    <row r="226">
      <c r="A226" s="1">
        <v>224</v>
      </c>
      <c r="B226" s="35" t="str">
        <v>刘伟</v>
      </c>
      <c r="C226" s="93"/>
      <c r="D226" s="5" t="str">
        <v>中国</v>
      </c>
      <c r="E226" s="5" t="str">
        <v>北京</v>
      </c>
      <c r="F226" s="5" t="str">
        <v>韩国</v>
      </c>
      <c r="G226" s="5" t="str">
        <v>商务</v>
      </c>
      <c r="H226" s="5" t="str">
        <v>已出签</v>
      </c>
      <c r="I226" s="34">
        <v>630</v>
      </c>
      <c r="J226" s="5"/>
      <c r="L226" s="34">
        <v>200</v>
      </c>
      <c r="M226" s="34">
        <v>30</v>
      </c>
      <c r="N226" s="5" t="str">
        <v>普通多次+快递</v>
      </c>
      <c r="P226" s="34">
        <v>30</v>
      </c>
      <c r="R226" s="2">
        <f>M226*1.06</f>
      </c>
      <c r="S226" s="2">
        <f>I226+L226+R226</f>
      </c>
      <c r="T226" s="2">
        <f>I226+(L226+R226)*1.06</f>
      </c>
      <c r="U226" s="2">
        <f>(R226+L226)*0.06</f>
      </c>
      <c r="V226" s="2">
        <f>T226-U226</f>
      </c>
      <c r="W226" s="2">
        <f>I226</f>
      </c>
      <c r="X226" s="2">
        <f>(R226+L226)*1.06</f>
      </c>
      <c r="Y226" s="2">
        <f>P226</f>
      </c>
      <c r="Z226" s="34">
        <v>70</v>
      </c>
      <c r="AA226" s="2">
        <f>(L226+R226)-Y226-Z226</f>
      </c>
      <c r="AB226" s="2">
        <f>AA226/2</f>
      </c>
      <c r="AC226" s="2">
        <f>AA226/2</f>
      </c>
    </row>
    <row r="227">
      <c r="A227" s="1">
        <v>225</v>
      </c>
      <c r="B227" s="57" t="str">
        <v>张任远</v>
      </c>
      <c r="C227" s="93" t="str" xml:space="preserve">
        <v> TV1N1659128722763804672</v>
      </c>
      <c r="D227" s="5" t="str">
        <v>中国</v>
      </c>
      <c r="E227" s="5" t="str">
        <v>北京</v>
      </c>
      <c r="F227" s="5" t="str" xml:space="preserve">
        <v> 印尼-落地签</v>
      </c>
      <c r="G227" s="5" t="str">
        <v>商务</v>
      </c>
      <c r="H227" s="5" t="str">
        <v>已出签</v>
      </c>
      <c r="I227" s="34">
        <v>245.28</v>
      </c>
      <c r="L227" s="34">
        <v>100</v>
      </c>
      <c r="M227" s="34">
        <v>0</v>
      </c>
      <c r="N227" s="5"/>
      <c r="P227" s="34">
        <v>0</v>
      </c>
      <c r="R227" s="2">
        <f>M227*1.06</f>
      </c>
      <c r="S227" s="2">
        <f>I227+L227+R227</f>
      </c>
      <c r="T227" s="2">
        <f>I227+(L227+R227)*1.06</f>
      </c>
      <c r="U227" s="2">
        <f>(R227+L227)*0.06</f>
      </c>
      <c r="V227" s="2">
        <f>T227-U227</f>
      </c>
      <c r="W227" s="2">
        <f>I227</f>
      </c>
      <c r="X227" s="2">
        <f>(R227+L227)*1.06</f>
      </c>
      <c r="Y227" s="2">
        <f>P227</f>
      </c>
      <c r="Z227" s="34">
        <v>20</v>
      </c>
      <c r="AA227" s="2">
        <f>(L227+R227)-Y227-Z227</f>
      </c>
      <c r="AB227" s="2">
        <f>AA227/2</f>
      </c>
      <c r="AC227" s="2">
        <f>AA227/2</f>
      </c>
    </row>
    <row r="228">
      <c r="A228" s="1">
        <v>226</v>
      </c>
      <c r="B228" s="35" t="str">
        <v>谭红翠</v>
      </c>
      <c r="C228" s="93"/>
      <c r="D228" s="5" t="str">
        <v>中国</v>
      </c>
      <c r="E228" s="5" t="str">
        <v>广州</v>
      </c>
      <c r="F228" s="5" t="str">
        <v>美国</v>
      </c>
      <c r="G228" s="5" t="str">
        <v>商务</v>
      </c>
      <c r="H228" s="5" t="str">
        <v>受理中</v>
      </c>
      <c r="I228" s="34">
        <v>1120</v>
      </c>
      <c r="L228" s="34">
        <v>300</v>
      </c>
      <c r="M228" s="34">
        <v>1300</v>
      </c>
      <c r="N228" s="5" t="str">
        <v>广州加急6月中</v>
      </c>
      <c r="P228" s="34">
        <v>900</v>
      </c>
      <c r="R228" s="2">
        <f>M228*1.06</f>
      </c>
      <c r="S228" s="2">
        <f>I228+L228+R228</f>
      </c>
      <c r="T228" s="2">
        <f>I228+(L228+R228)*1.06</f>
      </c>
      <c r="U228" s="2">
        <f>(R228+L228)*0.06</f>
      </c>
      <c r="V228" s="2">
        <f>T228-U228</f>
      </c>
      <c r="W228" s="2">
        <f>I228</f>
      </c>
      <c r="X228" s="2">
        <f>(R228+L228)*1.06</f>
      </c>
      <c r="Y228" s="2">
        <f>P228</f>
      </c>
      <c r="Z228" s="34">
        <v>60</v>
      </c>
      <c r="AA228" s="2">
        <f>(L228+R228)-Y228-Z228</f>
      </c>
      <c r="AB228" s="2">
        <f>AA228/2</f>
      </c>
      <c r="AC228" s="2">
        <f>AA228/2</f>
      </c>
    </row>
    <row r="229">
      <c r="A229" s="1">
        <v>227</v>
      </c>
      <c r="B229" s="35" t="str">
        <v>王瑞香</v>
      </c>
      <c r="C229" s="93" t="str">
        <v>TV1N1651839417099698176</v>
      </c>
      <c r="D229" s="5" t="str">
        <v>中国</v>
      </c>
      <c r="E229" s="5" t="str">
        <v>北京</v>
      </c>
      <c r="F229" s="5" t="str">
        <v>美国</v>
      </c>
      <c r="G229" s="5" t="str">
        <v>商务</v>
      </c>
      <c r="H229" s="5" t="str">
        <v>受理中</v>
      </c>
      <c r="I229" s="34">
        <v>1152</v>
      </c>
      <c r="L229" s="34">
        <v>300</v>
      </c>
      <c r="M229" s="34">
        <v>1300</v>
      </c>
      <c r="N229" s="5" t="str">
        <v>北京正常</v>
      </c>
      <c r="P229" s="34">
        <v>900</v>
      </c>
      <c r="R229" s="2">
        <f>M229*1.06</f>
      </c>
      <c r="S229" s="2">
        <f>I229+L229+R229</f>
      </c>
      <c r="T229" s="2">
        <f>I229+(L229+R229)*1.06</f>
      </c>
      <c r="U229" s="2">
        <f>(R229+L229)*0.06</f>
      </c>
      <c r="V229" s="2">
        <f>T229-U229</f>
      </c>
      <c r="W229" s="2">
        <f>I229</f>
      </c>
      <c r="X229" s="2">
        <f>(R229+L229)*1.06</f>
      </c>
      <c r="Y229" s="2">
        <f>P229</f>
      </c>
      <c r="Z229" s="34">
        <v>60</v>
      </c>
      <c r="AA229" s="2">
        <f>(L229+R229)-Y229-Z229</f>
      </c>
      <c r="AB229" s="2">
        <f>AA229/2</f>
      </c>
      <c r="AC229" s="2">
        <f>AA229/2</f>
      </c>
    </row>
    <row r="230">
      <c r="A230" s="1">
        <v>228</v>
      </c>
      <c r="B230" s="35" t="str">
        <v>刘宗钰</v>
      </c>
      <c r="C230" s="93"/>
      <c r="D230" s="5" t="str">
        <v>中国</v>
      </c>
      <c r="E230" s="5" t="str">
        <v>上海</v>
      </c>
      <c r="F230" s="5" t="str">
        <v>美国</v>
      </c>
      <c r="G230" s="5" t="str">
        <v>商务</v>
      </c>
      <c r="H230" s="5" t="str">
        <v>受理中</v>
      </c>
      <c r="I230" s="34">
        <v>1152</v>
      </c>
      <c r="L230" s="34">
        <v>300</v>
      </c>
      <c r="M230" s="34">
        <v>1300</v>
      </c>
      <c r="N230" s="5" t="str">
        <v>上海加急6月</v>
      </c>
      <c r="P230" s="34">
        <v>900</v>
      </c>
      <c r="R230" s="2">
        <f>M230*1.06</f>
      </c>
      <c r="S230" s="2">
        <f>I230+L230+R230</f>
      </c>
      <c r="T230" s="2">
        <f>I230+(L230+R230)*1.06</f>
      </c>
      <c r="U230" s="2">
        <f>(R230+L230)*0.06</f>
      </c>
      <c r="V230" s="2">
        <f>T230-U230</f>
      </c>
      <c r="W230" s="2">
        <f>I230</f>
      </c>
      <c r="X230" s="2">
        <f>(R230+L230)*1.06</f>
      </c>
      <c r="Y230" s="2">
        <f>P230</f>
      </c>
      <c r="Z230" s="34">
        <v>60</v>
      </c>
      <c r="AA230" s="2">
        <f>(L230+R230)-Y230-Z230</f>
      </c>
      <c r="AB230" s="2">
        <f>AA230/2</f>
      </c>
      <c r="AC230" s="2">
        <f>AA230/2</f>
      </c>
    </row>
    <row r="231">
      <c r="A231" s="1">
        <v>229</v>
      </c>
      <c r="B231" s="35" t="str">
        <v>冯韵洁</v>
      </c>
      <c r="C231" s="93"/>
      <c r="D231" s="5" t="str">
        <v>中国</v>
      </c>
      <c r="E231" s="5" t="str">
        <v>北京</v>
      </c>
      <c r="F231" s="5" t="str">
        <v>美国</v>
      </c>
      <c r="G231" s="5" t="str">
        <v>商务</v>
      </c>
      <c r="H231" s="5" t="str">
        <v>受理中</v>
      </c>
      <c r="I231" s="34">
        <v>1152</v>
      </c>
      <c r="L231" s="34">
        <v>300</v>
      </c>
      <c r="M231" s="34">
        <v>1300</v>
      </c>
      <c r="N231" s="5" t="str">
        <v>北京加急6月</v>
      </c>
      <c r="P231" s="34">
        <v>900</v>
      </c>
      <c r="R231" s="2">
        <f>M231*1.06</f>
      </c>
      <c r="S231" s="2">
        <f>I231+L231+R231</f>
      </c>
      <c r="T231" s="2">
        <f>I231+(L231+R231)*1.06</f>
      </c>
      <c r="U231" s="2">
        <f>(R231+L231)*0.06</f>
      </c>
      <c r="V231" s="2">
        <f>T231-U231</f>
      </c>
      <c r="W231" s="2">
        <f>I231</f>
      </c>
      <c r="X231" s="2">
        <f>(R231+L231)*1.06</f>
      </c>
      <c r="Y231" s="2">
        <f>P231</f>
      </c>
      <c r="Z231" s="34">
        <v>60</v>
      </c>
      <c r="AA231" s="2">
        <f>(L231+R231)-Y231-Z231</f>
      </c>
      <c r="AB231" s="2">
        <f>AA231/2</f>
      </c>
      <c r="AC231" s="2">
        <f>AA231/2</f>
      </c>
    </row>
    <row r="232">
      <c r="A232" s="1">
        <v>230</v>
      </c>
      <c r="B232" s="35" t="str">
        <v>杨玉瑜</v>
      </c>
      <c r="C232" s="93"/>
      <c r="D232" s="5" t="str">
        <v>中国</v>
      </c>
      <c r="E232" s="5" t="str">
        <v>上海</v>
      </c>
      <c r="F232" s="5" t="str">
        <v>美国</v>
      </c>
      <c r="G232" s="5" t="str">
        <v>商务</v>
      </c>
      <c r="H232" s="5" t="str">
        <v>受理中</v>
      </c>
      <c r="I232" s="34">
        <v>1152</v>
      </c>
      <c r="L232" s="34">
        <v>300</v>
      </c>
      <c r="M232" s="34">
        <v>1300</v>
      </c>
      <c r="N232" s="5" t="str">
        <v>上海加急6月</v>
      </c>
      <c r="P232" s="34">
        <v>900</v>
      </c>
      <c r="R232" s="2">
        <f>M232*1.06</f>
      </c>
      <c r="S232" s="2">
        <f>I232+L232+R232</f>
      </c>
      <c r="T232" s="2">
        <f>I232+(L232+R232)*1.06</f>
      </c>
      <c r="U232" s="2">
        <f>(R232+L232)*0.06</f>
      </c>
      <c r="V232" s="2">
        <f>T232-U232</f>
      </c>
      <c r="W232" s="2">
        <f>I232</f>
      </c>
      <c r="X232" s="2">
        <f>(R232+L232)*1.06</f>
      </c>
      <c r="Y232" s="2">
        <f>P232</f>
      </c>
      <c r="Z232" s="34">
        <v>60</v>
      </c>
      <c r="AA232" s="2">
        <f>(L232+R232)-Y232-Z232</f>
      </c>
      <c r="AB232" s="2">
        <f>AA232/2</f>
      </c>
      <c r="AC232" s="2">
        <f>AA232/2</f>
      </c>
    </row>
    <row r="233">
      <c r="A233" s="1">
        <v>231</v>
      </c>
      <c r="B233" s="35" t="str">
        <v>吴子萌</v>
      </c>
      <c r="C233" s="93"/>
      <c r="D233" s="5" t="str">
        <v>中国</v>
      </c>
      <c r="E233" s="5" t="str">
        <v>上海</v>
      </c>
      <c r="F233" s="5" t="str">
        <v>美国</v>
      </c>
      <c r="G233" s="5" t="str">
        <v>商务</v>
      </c>
      <c r="H233" s="5" t="str">
        <v>受理中</v>
      </c>
      <c r="I233" s="34">
        <v>1152</v>
      </c>
      <c r="L233" s="34">
        <v>300</v>
      </c>
      <c r="M233" s="34">
        <v>1300</v>
      </c>
      <c r="N233" s="5" t="str">
        <v>上海加急6月</v>
      </c>
      <c r="P233" s="34">
        <v>900</v>
      </c>
      <c r="R233" s="2">
        <f>M233*1.06</f>
      </c>
      <c r="S233" s="2">
        <f>I233+L233+R233</f>
      </c>
      <c r="T233" s="2">
        <f>I233+(L233+R233)*1.06</f>
      </c>
      <c r="U233" s="2">
        <f>(R233+L233)*0.06</f>
      </c>
      <c r="V233" s="2">
        <f>T233-U233</f>
      </c>
      <c r="W233" s="2">
        <f>I233</f>
      </c>
      <c r="X233" s="2">
        <f>(R233+L233)*1.06</f>
      </c>
      <c r="Y233" s="2">
        <f>P233</f>
      </c>
      <c r="Z233" s="34">
        <v>60</v>
      </c>
      <c r="AA233" s="2">
        <f>(L233+R233)-Y233-Z233</f>
      </c>
      <c r="AB233" s="2">
        <f>AA233/2</f>
      </c>
      <c r="AC233" s="2">
        <f>AA233/2</f>
      </c>
    </row>
    <row r="234">
      <c r="A234" s="1">
        <v>232</v>
      </c>
      <c r="B234" s="57" t="str">
        <v>于雨汐</v>
      </c>
      <c r="C234" s="93" t="str">
        <v>TV1N1659061408630476800</v>
      </c>
      <c r="D234" s="5" t="str">
        <v>中国</v>
      </c>
      <c r="E234" s="5" t="str">
        <v>北京</v>
      </c>
      <c r="F234" s="5" t="str" xml:space="preserve">
        <v> 印尼-落地签</v>
      </c>
      <c r="G234" s="5" t="str">
        <v>商务</v>
      </c>
      <c r="H234" s="5" t="str">
        <v>已出签</v>
      </c>
      <c r="I234" s="34">
        <v>245.28</v>
      </c>
      <c r="L234" s="34">
        <v>100</v>
      </c>
      <c r="M234" s="34">
        <v>0</v>
      </c>
      <c r="N234" s="5"/>
      <c r="P234" s="34">
        <v>0</v>
      </c>
      <c r="R234" s="2">
        <f>M234*1.06</f>
      </c>
      <c r="S234" s="2">
        <f>I234+L234+R234</f>
      </c>
      <c r="T234" s="2">
        <f>I234+(L234+R234)*1.06</f>
      </c>
      <c r="U234" s="2">
        <f>(R234+L234)*0.06</f>
      </c>
      <c r="V234" s="2">
        <f>T234-U234</f>
      </c>
      <c r="W234" s="2">
        <f>I234</f>
      </c>
      <c r="X234" s="2">
        <f>(R234+L234)*1.06</f>
      </c>
      <c r="Y234" s="2">
        <f>P234</f>
      </c>
      <c r="Z234" s="34">
        <v>20</v>
      </c>
      <c r="AA234" s="2">
        <f>(L234+R234)-Y234-Z234</f>
      </c>
      <c r="AB234" s="2">
        <f>AA234/2</f>
      </c>
      <c r="AC234" s="2">
        <f>AA234/2</f>
      </c>
    </row>
    <row r="235">
      <c r="A235" s="1">
        <v>233</v>
      </c>
      <c r="B235" s="57" t="str">
        <v>李智洋</v>
      </c>
      <c r="C235" s="93" t="str">
        <v>TV1N1660897826973769728</v>
      </c>
      <c r="D235" s="5" t="str">
        <v>中国</v>
      </c>
      <c r="E235" s="5" t="str">
        <v>北京</v>
      </c>
      <c r="F235" s="5" t="str" xml:space="preserve">
        <v> 印尼-落地签</v>
      </c>
      <c r="G235" s="5" t="str">
        <v>商务</v>
      </c>
      <c r="H235" s="5" t="str">
        <v>已出签</v>
      </c>
      <c r="I235" s="34">
        <v>245.28</v>
      </c>
      <c r="L235" s="34">
        <v>100</v>
      </c>
      <c r="M235" s="34">
        <v>0</v>
      </c>
      <c r="N235" s="5"/>
      <c r="P235" s="34">
        <v>0</v>
      </c>
      <c r="R235" s="2">
        <f>M235*1.06</f>
      </c>
      <c r="S235" s="2">
        <f>I235+L235+R235</f>
      </c>
      <c r="T235" s="2">
        <f>I235+(L235+R235)*1.06</f>
      </c>
      <c r="U235" s="2">
        <f>(R235+L235)*0.06</f>
      </c>
      <c r="V235" s="2">
        <f>T235-U235</f>
      </c>
      <c r="W235" s="2">
        <f>I235</f>
      </c>
      <c r="X235" s="2">
        <f>(R235+L235)*1.06</f>
      </c>
      <c r="Y235" s="2">
        <f>P235</f>
      </c>
      <c r="Z235" s="34">
        <v>20</v>
      </c>
      <c r="AA235" s="2">
        <f>(L235+R235)-Y235-Z235</f>
      </c>
      <c r="AB235" s="2">
        <f>AA235/2</f>
      </c>
      <c r="AC235" s="2">
        <f>AA235/2</f>
      </c>
    </row>
    <row r="236">
      <c r="A236" s="1">
        <v>234</v>
      </c>
      <c r="B236" s="35" t="str">
        <v>Asad Khan客人自付不需要报销</v>
      </c>
      <c r="C236" s="93" t="str">
        <v>TV1N1660659207797317632</v>
      </c>
      <c r="D236" s="5" t="str">
        <v>中国</v>
      </c>
      <c r="E236" s="5" t="str">
        <v>北京</v>
      </c>
      <c r="F236" s="5" t="str" xml:space="preserve">
        <v> 印尼-落地签</v>
      </c>
      <c r="G236" s="5" t="str">
        <v>商务</v>
      </c>
      <c r="H236" s="5" t="str">
        <v>已出签</v>
      </c>
      <c r="I236" s="34">
        <v>0</v>
      </c>
      <c r="L236" s="34">
        <v>100</v>
      </c>
      <c r="M236" s="34">
        <v>0</v>
      </c>
      <c r="N236" s="5"/>
      <c r="P236" s="34">
        <v>0</v>
      </c>
      <c r="R236" s="2">
        <f>M236*1.06</f>
      </c>
      <c r="S236" s="2">
        <f>I236+L236+R236</f>
      </c>
      <c r="T236" s="2">
        <f>I236+(L236+R236)*1.06</f>
      </c>
      <c r="U236" s="2">
        <f>(R236+L236)*0.06</f>
      </c>
      <c r="V236" s="2">
        <f>T236-U236</f>
      </c>
      <c r="W236" s="2">
        <f>I236</f>
      </c>
      <c r="X236" s="2">
        <f>(R236+L236)*1.06</f>
      </c>
      <c r="Y236" s="2">
        <f>P236</f>
      </c>
      <c r="Z236" s="34">
        <v>20</v>
      </c>
      <c r="AA236" s="2">
        <f>(L236+R236)-Y236-Z236</f>
      </c>
      <c r="AB236" s="2">
        <f>AA236/2</f>
      </c>
      <c r="AC236" s="2">
        <f>AA236/2</f>
      </c>
    </row>
    <row r="237">
      <c r="A237" s="1">
        <v>235</v>
      </c>
      <c r="B237" s="35" t="str">
        <v>陈张淼</v>
      </c>
      <c r="C237" s="93"/>
      <c r="D237" s="5" t="str">
        <v>中国</v>
      </c>
      <c r="E237" s="5" t="str">
        <v>广州</v>
      </c>
      <c r="F237" s="5" t="str">
        <v>美国</v>
      </c>
      <c r="G237" s="5" t="str">
        <v>商务</v>
      </c>
      <c r="H237" s="5" t="str">
        <v>受理中</v>
      </c>
      <c r="I237" s="34">
        <v>1152</v>
      </c>
      <c r="L237" s="34">
        <v>300</v>
      </c>
      <c r="M237" s="34">
        <v>1300</v>
      </c>
      <c r="N237" s="5" t="str">
        <v>广州加急6月中</v>
      </c>
      <c r="P237" s="34">
        <v>900</v>
      </c>
      <c r="R237" s="2">
        <f>M237*1.06</f>
      </c>
      <c r="S237" s="2">
        <f>I237+L237+R237</f>
      </c>
      <c r="T237" s="2">
        <f>I237+(L237+R237)*1.06</f>
      </c>
      <c r="U237" s="2">
        <f>(R237+L237)*0.06</f>
      </c>
      <c r="V237" s="2">
        <f>T237-U237</f>
      </c>
      <c r="W237" s="2">
        <f>I237</f>
      </c>
      <c r="X237" s="2">
        <f>(R237+L237)*1.06</f>
      </c>
      <c r="Y237" s="2">
        <f>P237</f>
      </c>
      <c r="Z237" s="34">
        <v>60</v>
      </c>
      <c r="AA237" s="2">
        <f>(L237+R237)-Y237-Z237</f>
      </c>
      <c r="AB237" s="2">
        <f>AA237/2</f>
      </c>
      <c r="AC237" s="2">
        <f>AA237/2</f>
      </c>
    </row>
    <row r="238">
      <c r="A238" s="1">
        <v>236</v>
      </c>
      <c r="B238" s="35" t="str">
        <v>薛茗霞</v>
      </c>
      <c r="C238" s="93"/>
      <c r="D238" s="5" t="str">
        <v>中国</v>
      </c>
      <c r="E238" s="5" t="str">
        <v>沈阳</v>
      </c>
      <c r="F238" s="5" t="str">
        <v>美国</v>
      </c>
      <c r="G238" s="5" t="str">
        <v>商务</v>
      </c>
      <c r="H238" s="5" t="str">
        <v>受理中</v>
      </c>
      <c r="I238" s="34">
        <v>1152</v>
      </c>
      <c r="L238" s="34">
        <v>300</v>
      </c>
      <c r="M238" s="34">
        <v>1300</v>
      </c>
      <c r="N238" s="5" t="str">
        <v>沈阳6月16前</v>
      </c>
      <c r="P238" s="34">
        <v>900</v>
      </c>
      <c r="R238" s="2">
        <f>M238*1.06</f>
      </c>
      <c r="S238" s="2">
        <f>I238+L238+R238</f>
      </c>
      <c r="T238" s="2">
        <f>I238+(L238+R238)*1.06</f>
      </c>
      <c r="U238" s="2">
        <f>(R238+L238)*0.06</f>
      </c>
      <c r="V238" s="2">
        <f>T238-U238</f>
      </c>
      <c r="W238" s="2">
        <f>I238</f>
      </c>
      <c r="X238" s="2">
        <f>(R238+L238)*1.06</f>
      </c>
      <c r="Y238" s="2">
        <f>P238</f>
      </c>
      <c r="Z238" s="34">
        <v>60</v>
      </c>
      <c r="AA238" s="2">
        <f>(L238+R238)-Y238-Z238</f>
      </c>
      <c r="AB238" s="2">
        <f>AA238/2</f>
      </c>
      <c r="AC238" s="2">
        <f>AA238/2</f>
      </c>
    </row>
    <row r="239">
      <c r="A239" s="1">
        <v>237</v>
      </c>
      <c r="B239" s="35" t="str">
        <v>程梦琪</v>
      </c>
      <c r="C239" s="93" t="str">
        <v>TV1N1659137880787464192</v>
      </c>
      <c r="D239" s="5" t="str">
        <v>中国</v>
      </c>
      <c r="E239" s="5" t="str">
        <v>沈阳</v>
      </c>
      <c r="F239" s="5" t="str">
        <v>美国</v>
      </c>
      <c r="G239" s="5" t="str">
        <v>商务</v>
      </c>
      <c r="H239" s="5" t="str">
        <v>受理中</v>
      </c>
      <c r="I239" s="34">
        <v>1152</v>
      </c>
      <c r="L239" s="34">
        <v>300</v>
      </c>
      <c r="M239" s="34">
        <v>1300</v>
      </c>
      <c r="N239" s="5" t="str">
        <v>沈阳6月10前</v>
      </c>
      <c r="P239" s="34">
        <v>900</v>
      </c>
      <c r="R239" s="2">
        <f>M239*1.06</f>
      </c>
      <c r="S239" s="2">
        <f>I239+L239+R239</f>
      </c>
      <c r="T239" s="2">
        <f>I239+(L239+R239)*1.06</f>
      </c>
      <c r="U239" s="2">
        <f>(R239+L239)*0.06</f>
      </c>
      <c r="V239" s="2">
        <f>T239-U239</f>
      </c>
      <c r="W239" s="2">
        <f>I239</f>
      </c>
      <c r="X239" s="2">
        <f>(R239+L239)*1.06</f>
      </c>
      <c r="Y239" s="2">
        <f>P239</f>
      </c>
      <c r="Z239" s="34">
        <v>60</v>
      </c>
      <c r="AA239" s="2">
        <f>(L239+R239)-Y239-Z239</f>
      </c>
      <c r="AB239" s="2">
        <f>AA239/2</f>
      </c>
      <c r="AC239" s="2">
        <f>AA239/2</f>
      </c>
    </row>
    <row r="240">
      <c r="A240" s="1">
        <v>238</v>
      </c>
      <c r="B240" s="35" t="str">
        <v>张恒</v>
      </c>
      <c r="C240" s="93" t="str">
        <v>TV1N1622917309496274944</v>
      </c>
      <c r="D240" s="5" t="str">
        <v>中国</v>
      </c>
      <c r="E240" s="5" t="str">
        <v>北京</v>
      </c>
      <c r="F240" s="5" t="str">
        <v>美国护照邮寄</v>
      </c>
      <c r="G240" s="5" t="str">
        <v>商务</v>
      </c>
      <c r="H240" s="5" t="str">
        <v>已出签</v>
      </c>
      <c r="I240" s="34">
        <v>0</v>
      </c>
      <c r="L240" s="34">
        <v>0</v>
      </c>
      <c r="M240" s="34">
        <v>13</v>
      </c>
      <c r="N240" s="5" t="str">
        <v>快递费</v>
      </c>
      <c r="P240" s="34">
        <v>13</v>
      </c>
      <c r="R240" s="2">
        <f>M240*1.06</f>
      </c>
      <c r="S240" s="2">
        <f>I240+L240+R240</f>
      </c>
      <c r="T240" s="2">
        <f>I240+(L240+R240)*1.06</f>
      </c>
      <c r="U240" s="2">
        <f>(R240+L240)*0.06</f>
      </c>
      <c r="V240" s="2">
        <f>T240-U240</f>
      </c>
      <c r="W240" s="2">
        <f>I240</f>
      </c>
      <c r="X240" s="2">
        <f>(R240+L240)*1.06</f>
      </c>
      <c r="Y240" s="2">
        <f>P240</f>
      </c>
      <c r="Z240" s="34">
        <v>0</v>
      </c>
      <c r="AA240" s="2">
        <f>(L240+R240)-Y240-Z240</f>
      </c>
      <c r="AB240" s="2">
        <f>AA240/2</f>
      </c>
      <c r="AC240" s="2">
        <f>AA240/2</f>
      </c>
    </row>
    <row r="241">
      <c r="A241" s="1">
        <v>239</v>
      </c>
      <c r="B241" s="35" t="str">
        <v>李振奋</v>
      </c>
      <c r="C241" s="93" t="str">
        <v>TV1N1610177377878740992</v>
      </c>
      <c r="D241" s="5" t="str">
        <v>中国</v>
      </c>
      <c r="E241" s="5" t="str">
        <v>北京</v>
      </c>
      <c r="F241" s="5" t="str">
        <v>美国护照邮寄</v>
      </c>
      <c r="G241" s="5" t="str">
        <v>商务</v>
      </c>
      <c r="H241" s="5" t="str">
        <v>已出签</v>
      </c>
      <c r="I241" s="34">
        <v>0</v>
      </c>
      <c r="L241" s="34">
        <v>0</v>
      </c>
      <c r="M241" s="34">
        <v>13</v>
      </c>
      <c r="N241" s="5" t="str">
        <v>快递费</v>
      </c>
      <c r="P241" s="34">
        <v>13</v>
      </c>
      <c r="R241" s="2">
        <f>M241*1.06</f>
      </c>
      <c r="S241" s="2">
        <f>I241+L241+R241</f>
      </c>
      <c r="T241" s="2">
        <f>I241+(L241+R241)*1.06</f>
      </c>
      <c r="U241" s="2">
        <f>(R241+L241)*0.06</f>
      </c>
      <c r="V241" s="2">
        <f>T241-U241</f>
      </c>
      <c r="W241" s="2">
        <f>I241</f>
      </c>
      <c r="X241" s="2">
        <f>(R241+L241)*1.06</f>
      </c>
      <c r="Y241" s="2">
        <f>P241</f>
      </c>
      <c r="Z241" s="34">
        <v>0</v>
      </c>
      <c r="AA241" s="2">
        <f>(L241+R241)-Y241-Z241</f>
      </c>
      <c r="AB241" s="2">
        <f>AA241/2</f>
      </c>
      <c r="AC241" s="2">
        <f>AA241/2</f>
      </c>
    </row>
    <row r="242">
      <c r="A242" s="1">
        <v>240</v>
      </c>
      <c r="B242" t="str">
        <v>满松</v>
      </c>
      <c r="C242" s="93"/>
      <c r="D242" s="5" t="str">
        <v>中国</v>
      </c>
      <c r="E242" s="5" t="str">
        <v>北京</v>
      </c>
      <c r="F242" s="5" t="str">
        <v>韩国</v>
      </c>
      <c r="G242" s="5" t="str">
        <v>商务</v>
      </c>
      <c r="H242" s="5" t="str">
        <v>已出签</v>
      </c>
      <c r="I242" s="34">
        <v>420</v>
      </c>
      <c r="J242" s="5"/>
      <c r="L242" s="34">
        <v>200</v>
      </c>
      <c r="M242" s="34">
        <v>15</v>
      </c>
      <c r="N242" s="5" t="str">
        <v>加急单次+快递</v>
      </c>
      <c r="P242" s="34">
        <v>15</v>
      </c>
      <c r="R242" s="2">
        <f>M242*1.06</f>
      </c>
      <c r="S242" s="2">
        <f>I242+L242+R242</f>
      </c>
      <c r="T242" s="2">
        <f>I242+(L242+R242)*1.06</f>
      </c>
      <c r="U242" s="2">
        <f>(R242+L242)*0.06</f>
      </c>
      <c r="V242" s="2">
        <f>T242-U242</f>
      </c>
      <c r="W242" s="2">
        <f>I242</f>
      </c>
      <c r="X242" s="2">
        <f>(R242+L242)*1.06</f>
      </c>
      <c r="Y242" s="2">
        <f>P242</f>
      </c>
      <c r="Z242" s="34">
        <v>100</v>
      </c>
      <c r="AA242" s="2">
        <f>(L242+R242)-Y242-Z242</f>
      </c>
      <c r="AB242" s="2">
        <f>AA242/2</f>
      </c>
      <c r="AC242" s="2">
        <f>AA242/2</f>
      </c>
    </row>
    <row r="243">
      <c r="A243" s="1">
        <v>241</v>
      </c>
      <c r="B243" s="35" t="str">
        <v>王晓楠客人自付不需要报销</v>
      </c>
      <c r="C243" s="93" t="str">
        <v>TV1N1660033245711654912</v>
      </c>
      <c r="D243" s="5" t="str">
        <v>中国</v>
      </c>
      <c r="E243" s="5" t="str">
        <v>北京</v>
      </c>
      <c r="F243" s="5" t="str" xml:space="preserve">
        <v> 印尼-落地签</v>
      </c>
      <c r="G243" s="5" t="str">
        <v>商务</v>
      </c>
      <c r="H243" s="5" t="str">
        <v>已出签</v>
      </c>
      <c r="I243" s="34">
        <v>0</v>
      </c>
      <c r="L243" s="34">
        <v>100</v>
      </c>
      <c r="M243" s="34">
        <v>0</v>
      </c>
      <c r="N243" s="5"/>
      <c r="P243" s="34">
        <v>0</v>
      </c>
      <c r="R243" s="2">
        <f>M243*1.06</f>
      </c>
      <c r="S243" s="2">
        <f>I243+L243+R243</f>
      </c>
      <c r="T243" s="2">
        <f>I243+(L243+R243)*1.06</f>
      </c>
      <c r="U243" s="2">
        <f>(R243+L243)*0.06</f>
      </c>
      <c r="V243" s="2">
        <f>T243-U243</f>
      </c>
      <c r="W243" s="2">
        <f>I243</f>
      </c>
      <c r="X243" s="2">
        <f>(R243+L243)*1.06</f>
      </c>
      <c r="Y243" s="2">
        <f>P243</f>
      </c>
      <c r="Z243" s="34">
        <v>20</v>
      </c>
      <c r="AA243" s="2">
        <f>(L243+R243)-Y243-Z243</f>
      </c>
      <c r="AB243" s="2">
        <f>AA243/2</f>
      </c>
      <c r="AC243" s="2">
        <f>AA243/2</f>
      </c>
    </row>
    <row r="244">
      <c r="A244" s="1">
        <v>242</v>
      </c>
      <c r="B244" s="57" t="str">
        <v>刘硕</v>
      </c>
      <c r="C244" s="93" t="str">
        <v>TV1N1660887783167602688</v>
      </c>
      <c r="D244" s="5" t="str">
        <v>中国</v>
      </c>
      <c r="E244" s="5" t="str">
        <v>北京</v>
      </c>
      <c r="F244" s="5" t="str" xml:space="preserve">
        <v> 印尼-落地签</v>
      </c>
      <c r="G244" s="5" t="str">
        <v>商务</v>
      </c>
      <c r="H244" s="5" t="str">
        <v>已出签</v>
      </c>
      <c r="I244" s="34">
        <v>245.28</v>
      </c>
      <c r="L244" s="34">
        <v>100</v>
      </c>
      <c r="M244" s="34">
        <v>0</v>
      </c>
      <c r="N244" s="5"/>
      <c r="P244" s="34">
        <v>0</v>
      </c>
      <c r="R244" s="2">
        <f>M244*1.06</f>
      </c>
      <c r="S244" s="2">
        <f>I244+L244+R244</f>
      </c>
      <c r="T244" s="2">
        <f>I244+(L244+R244)*1.06</f>
      </c>
      <c r="U244" s="2">
        <f>(R244+L244)*0.06</f>
      </c>
      <c r="V244" s="2">
        <f>T244-U244</f>
      </c>
      <c r="W244" s="2">
        <f>I244</f>
      </c>
      <c r="X244" s="2">
        <f>(R244+L244)*1.06</f>
      </c>
      <c r="Y244" s="2">
        <f>P244</f>
      </c>
      <c r="Z244" s="34">
        <v>20</v>
      </c>
      <c r="AA244" s="2">
        <f>(L244+R244)-Y244-Z244</f>
      </c>
      <c r="AB244" s="2">
        <f>AA244/2</f>
      </c>
      <c r="AC244" s="2">
        <f>AA244/2</f>
      </c>
    </row>
    <row r="245">
      <c r="A245" s="1">
        <v>243</v>
      </c>
      <c r="B245" s="35" t="str">
        <v>Billy Teo客人自付不需要报销</v>
      </c>
      <c r="C245" s="93" t="str">
        <v>TV1N1660557416199876608</v>
      </c>
      <c r="D245" s="5" t="str">
        <v>中国</v>
      </c>
      <c r="E245" s="5" t="str">
        <v>北京</v>
      </c>
      <c r="F245" s="5" t="str" xml:space="preserve">
        <v> 印尼-落地签</v>
      </c>
      <c r="G245" s="5" t="str">
        <v>商务</v>
      </c>
      <c r="H245" s="5" t="str">
        <v>已出签</v>
      </c>
      <c r="I245" s="34">
        <v>0</v>
      </c>
      <c r="L245" s="34">
        <v>100</v>
      </c>
      <c r="M245" s="34">
        <v>0</v>
      </c>
      <c r="N245" s="5"/>
      <c r="P245" s="34">
        <v>0</v>
      </c>
      <c r="R245" s="2">
        <f>M245*1.06</f>
      </c>
      <c r="S245" s="2">
        <f>I245+L245+R245</f>
      </c>
      <c r="T245" s="2">
        <f>I245+(L245+R245)*1.06</f>
      </c>
      <c r="U245" s="2">
        <f>(R245+L245)*0.06</f>
      </c>
      <c r="V245" s="2">
        <f>T245-U245</f>
      </c>
      <c r="W245" s="2">
        <f>I245</f>
      </c>
      <c r="X245" s="2">
        <f>(R245+L245)*1.06</f>
      </c>
      <c r="Y245" s="2">
        <f>P245</f>
      </c>
      <c r="Z245" s="34">
        <v>20</v>
      </c>
      <c r="AA245" s="2">
        <f>(L245+R245)-Y245-Z245</f>
      </c>
      <c r="AB245" s="2">
        <f>AA245/2</f>
      </c>
      <c r="AC245" s="2">
        <f>AA245/2</f>
      </c>
    </row>
    <row r="246">
      <c r="A246" s="1">
        <v>244</v>
      </c>
      <c r="B246" s="35" t="str">
        <v>Pei Ling San客人自付不需要报销</v>
      </c>
      <c r="C246" s="93" t="str">
        <v>TV1N1661198198854492160</v>
      </c>
      <c r="D246" s="5" t="str">
        <v>中国</v>
      </c>
      <c r="E246" s="5" t="str">
        <v>北京</v>
      </c>
      <c r="F246" s="5" t="str" xml:space="preserve">
        <v> 印尼-落地签</v>
      </c>
      <c r="G246" s="5" t="str">
        <v>商务</v>
      </c>
      <c r="H246" s="5" t="str">
        <v>已出签</v>
      </c>
      <c r="I246" s="34">
        <v>0</v>
      </c>
      <c r="L246" s="34">
        <v>100</v>
      </c>
      <c r="M246" s="34">
        <v>0</v>
      </c>
      <c r="N246" s="5"/>
      <c r="P246" s="34">
        <v>0</v>
      </c>
      <c r="R246" s="2">
        <f>M246*1.06</f>
      </c>
      <c r="S246" s="2">
        <f>I246+L246+R246</f>
      </c>
      <c r="T246" s="2">
        <f>I246+(L246+R246)*1.06</f>
      </c>
      <c r="U246" s="2">
        <f>(R246+L246)*0.06</f>
      </c>
      <c r="V246" s="2">
        <f>T246-U246</f>
      </c>
      <c r="W246" s="2">
        <f>I246</f>
      </c>
      <c r="X246" s="2">
        <f>(R246+L246)*1.06</f>
      </c>
      <c r="Y246" s="2">
        <f>P246</f>
      </c>
      <c r="Z246" s="34">
        <v>20</v>
      </c>
      <c r="AA246" s="2">
        <f>(L246+R246)-Y246-Z246</f>
      </c>
      <c r="AB246" s="2">
        <f>AA246/2</f>
      </c>
      <c r="AC246" s="2">
        <f>AA246/2</f>
      </c>
    </row>
    <row r="247">
      <c r="A247" s="1">
        <v>245</v>
      </c>
      <c r="B247" s="57" t="str">
        <v>陈俊宏</v>
      </c>
      <c r="C247" s="93" t="str">
        <v>TV1N1660955427325435904</v>
      </c>
      <c r="D247" s="5" t="str">
        <v>中国</v>
      </c>
      <c r="E247" s="5" t="str">
        <v>北京</v>
      </c>
      <c r="F247" s="5" t="str" xml:space="preserve">
        <v> 印尼-落地签</v>
      </c>
      <c r="G247" s="5" t="str">
        <v>商务</v>
      </c>
      <c r="H247" s="5" t="str">
        <v>已出签</v>
      </c>
      <c r="I247" s="34">
        <v>245.28</v>
      </c>
      <c r="L247" s="34">
        <v>100</v>
      </c>
      <c r="M247" s="34">
        <v>0</v>
      </c>
      <c r="N247" s="5"/>
      <c r="P247" s="34">
        <v>0</v>
      </c>
      <c r="R247" s="2">
        <f>M247*1.06</f>
      </c>
      <c r="S247" s="2">
        <f>I247+L247+R247</f>
      </c>
      <c r="T247" s="2">
        <f>I247+(L247+R247)*1.06</f>
      </c>
      <c r="U247" s="2">
        <f>(R247+L247)*0.06</f>
      </c>
      <c r="V247" s="2">
        <f>T247-U247</f>
      </c>
      <c r="W247" s="2">
        <f>I247</f>
      </c>
      <c r="X247" s="2">
        <f>(R247+L247)*1.06</f>
      </c>
      <c r="Y247" s="2">
        <f>P247</f>
      </c>
      <c r="Z247" s="34">
        <v>20</v>
      </c>
      <c r="AA247" s="2">
        <f>(L247+R247)-Y247-Z247</f>
      </c>
      <c r="AB247" s="2">
        <f>AA247/2</f>
      </c>
      <c r="AC247" s="2">
        <f>AA247/2</f>
      </c>
    </row>
    <row r="248">
      <c r="A248" s="1">
        <v>246</v>
      </c>
      <c r="B248" s="35" t="str">
        <v>支颖-美国加急贴签</v>
      </c>
      <c r="C248" s="93" t="str">
        <v>steven确认</v>
      </c>
      <c r="D248" s="5" t="str">
        <v>中国</v>
      </c>
      <c r="E248" s="5" t="str">
        <v>北京</v>
      </c>
      <c r="F248" s="5" t="str">
        <v>美国</v>
      </c>
      <c r="G248" s="5" t="str">
        <v>商务</v>
      </c>
      <c r="H248" s="5" t="str">
        <v>已出签</v>
      </c>
      <c r="I248" s="34">
        <v>0</v>
      </c>
      <c r="L248" s="34">
        <v>0</v>
      </c>
      <c r="M248" s="34">
        <v>700</v>
      </c>
      <c r="N248" s="5" t="str">
        <v>加急贴签</v>
      </c>
      <c r="P248" s="34">
        <v>500</v>
      </c>
      <c r="R248" s="2">
        <f>M248*1.06</f>
      </c>
      <c r="S248" s="2">
        <f>I248+L248+R248</f>
      </c>
      <c r="T248" s="2">
        <f>I248+(L248+R248)*1.06</f>
      </c>
      <c r="U248" s="2">
        <f>(R248+L248)*0.06</f>
      </c>
      <c r="V248" s="2">
        <f>T248-U248</f>
      </c>
      <c r="W248" s="2">
        <f>I248</f>
      </c>
      <c r="X248" s="2">
        <f>(R248+L248)*1.06</f>
      </c>
      <c r="Y248" s="2">
        <f>P248</f>
      </c>
      <c r="Z248" s="34">
        <v>0</v>
      </c>
      <c r="AA248" s="2">
        <f>(L248+R248)-Y248-Z248</f>
      </c>
      <c r="AB248" s="2">
        <f>AA248/2</f>
      </c>
      <c r="AC248" s="2">
        <f>AA248/2</f>
      </c>
    </row>
    <row r="249">
      <c r="A249" s="1">
        <v>247</v>
      </c>
      <c r="B249" s="57" t="str">
        <v>朱越</v>
      </c>
      <c r="C249" s="93" t="str">
        <v>TV1N1660897765585932288</v>
      </c>
      <c r="D249" s="5" t="str">
        <v>中国</v>
      </c>
      <c r="E249" s="5" t="str">
        <v>北京</v>
      </c>
      <c r="F249" s="5" t="str" xml:space="preserve">
        <v> 印尼-落地签</v>
      </c>
      <c r="G249" s="5" t="str">
        <v>商务</v>
      </c>
      <c r="H249" s="5" t="str">
        <v>已出签</v>
      </c>
      <c r="I249" s="34">
        <v>245.28</v>
      </c>
      <c r="L249" s="34">
        <v>100</v>
      </c>
      <c r="M249" s="34">
        <v>0</v>
      </c>
      <c r="N249" s="5"/>
      <c r="P249" s="34">
        <v>0</v>
      </c>
      <c r="R249" s="2">
        <f>M249*1.06</f>
      </c>
      <c r="S249" s="2">
        <f>I249+L249+R249</f>
      </c>
      <c r="T249" s="2">
        <f>I249+(L249+R249)*1.06</f>
      </c>
      <c r="U249" s="2">
        <f>(R249+L249)*0.06</f>
      </c>
      <c r="V249" s="2">
        <f>T249-U249</f>
      </c>
      <c r="W249" s="2">
        <f>I249</f>
      </c>
      <c r="X249" s="2">
        <f>(R249+L249)*1.06</f>
      </c>
      <c r="Y249" s="2">
        <f>P249</f>
      </c>
      <c r="Z249" s="34">
        <v>20</v>
      </c>
      <c r="AA249" s="2">
        <f>(L249+R249)-Y249-Z249</f>
      </c>
      <c r="AB249" s="2">
        <f>AA249/2</f>
      </c>
      <c r="AC249" s="2">
        <f>AA249/2</f>
      </c>
    </row>
    <row r="250">
      <c r="A250" s="1">
        <v>248</v>
      </c>
      <c r="B250" s="35" t="str">
        <v>国恩义客人自付不需要报销</v>
      </c>
      <c r="C250" s="93" t="str">
        <v>TV1N1660898592035741696</v>
      </c>
      <c r="D250" s="5" t="str">
        <v>中国</v>
      </c>
      <c r="E250" s="5" t="str">
        <v>北京</v>
      </c>
      <c r="F250" s="5" t="str" xml:space="preserve">
        <v> 印尼-落地签</v>
      </c>
      <c r="G250" s="5" t="str">
        <v>商务</v>
      </c>
      <c r="H250" s="5" t="str">
        <v>已出签</v>
      </c>
      <c r="I250" s="34">
        <v>0</v>
      </c>
      <c r="J250" s="35"/>
      <c r="L250" s="34">
        <v>100</v>
      </c>
      <c r="M250" s="34">
        <v>0</v>
      </c>
      <c r="N250" s="5"/>
      <c r="P250" s="34">
        <v>0</v>
      </c>
      <c r="R250" s="2">
        <f>M250*1.06</f>
      </c>
      <c r="S250" s="2">
        <f>I250+L250+R250</f>
      </c>
      <c r="T250" s="2">
        <f>I250+(L250+R250)*1.06</f>
      </c>
      <c r="U250" s="2">
        <f>(R250+L250)*0.06</f>
      </c>
      <c r="V250" s="2">
        <f>T250-U250</f>
      </c>
      <c r="W250" s="2">
        <f>I250</f>
      </c>
      <c r="X250" s="2">
        <f>(R250+L250)*1.06</f>
      </c>
      <c r="Y250" s="2">
        <f>P250</f>
      </c>
      <c r="Z250" s="34">
        <v>20</v>
      </c>
      <c r="AA250" s="2">
        <f>(L250+R250)-Y250-Z250</f>
      </c>
      <c r="AB250" s="2">
        <f>AA250/2</f>
      </c>
      <c r="AC250" s="2">
        <f>AA250/2</f>
      </c>
    </row>
    <row r="251">
      <c r="A251" s="1">
        <v>249</v>
      </c>
      <c r="B251" s="57" t="str">
        <v>彭龙龙</v>
      </c>
      <c r="C251" s="93" t="str">
        <v>TV1N1661269552509390848</v>
      </c>
      <c r="D251" s="5" t="str">
        <v>中国</v>
      </c>
      <c r="E251" s="5" t="str">
        <v>北京</v>
      </c>
      <c r="F251" s="5" t="str" xml:space="preserve">
        <v> 印尼-落地签</v>
      </c>
      <c r="G251" s="5" t="str">
        <v>商务</v>
      </c>
      <c r="H251" s="5" t="str">
        <v>已出签</v>
      </c>
      <c r="I251" s="34">
        <v>245.28</v>
      </c>
      <c r="J251" s="35"/>
      <c r="L251" s="34">
        <v>100</v>
      </c>
      <c r="M251" s="34">
        <v>0</v>
      </c>
      <c r="N251" s="5"/>
      <c r="P251" s="34">
        <v>0</v>
      </c>
      <c r="R251" s="2">
        <f>M251*1.06</f>
      </c>
      <c r="S251" s="2">
        <f>I251+L251+R251</f>
      </c>
      <c r="T251" s="2">
        <f>I251+(L251+R251)*1.06</f>
      </c>
      <c r="U251" s="2">
        <f>(R251+L251)*0.06</f>
      </c>
      <c r="V251" s="2">
        <f>T251-U251</f>
      </c>
      <c r="W251" s="2">
        <f>I251</f>
      </c>
      <c r="X251" s="2">
        <f>(R251+L251)*1.06</f>
      </c>
      <c r="Y251" s="2">
        <f>P251</f>
      </c>
      <c r="Z251" s="34">
        <v>20</v>
      </c>
      <c r="AA251" s="2">
        <f>(L251+R251)-Y251-Z251</f>
      </c>
      <c r="AB251" s="2">
        <f>AA251/2</f>
      </c>
      <c r="AC251" s="2">
        <f>AA251/2</f>
      </c>
    </row>
    <row r="252">
      <c r="A252" s="1">
        <v>250</v>
      </c>
      <c r="B252" s="57" t="str">
        <v>刘雨晴</v>
      </c>
      <c r="C252" s="93" t="str">
        <v>TV1N1660940735966171136</v>
      </c>
      <c r="D252" s="5" t="str">
        <v>中国</v>
      </c>
      <c r="E252" s="5" t="str">
        <v>北京</v>
      </c>
      <c r="F252" s="5" t="str" xml:space="preserve">
        <v> 印尼-落地签</v>
      </c>
      <c r="G252" s="5" t="str">
        <v>商务</v>
      </c>
      <c r="H252" s="5" t="str">
        <v>已出签</v>
      </c>
      <c r="I252" s="34">
        <v>245.28</v>
      </c>
      <c r="L252" s="34">
        <v>100</v>
      </c>
      <c r="M252" s="34">
        <v>0</v>
      </c>
      <c r="N252" s="5"/>
      <c r="P252" s="34">
        <v>0</v>
      </c>
      <c r="R252" s="2">
        <f>M252*1.06</f>
      </c>
      <c r="S252" s="2">
        <f>I252+L252+R252</f>
      </c>
      <c r="T252" s="2">
        <f>I252+(L252+R252)*1.06</f>
      </c>
      <c r="U252" s="2">
        <f>(R252+L252)*0.06</f>
      </c>
      <c r="V252" s="2">
        <f>T252-U252</f>
      </c>
      <c r="W252" s="2">
        <f>I252</f>
      </c>
      <c r="X252" s="2">
        <f>(R252+L252)*1.06</f>
      </c>
      <c r="Y252" s="2">
        <f>P252</f>
      </c>
      <c r="Z252" s="34">
        <v>20</v>
      </c>
      <c r="AA252" s="2">
        <f>(L252+R252)-Y252-Z252</f>
      </c>
      <c r="AB252" s="2">
        <f>AA252/2</f>
      </c>
      <c r="AC252" s="2">
        <f>AA252/2</f>
      </c>
    </row>
    <row r="253">
      <c r="A253" s="1">
        <v>251</v>
      </c>
      <c r="B253" t="str">
        <v>张怡</v>
      </c>
      <c r="C253" s="93"/>
      <c r="D253" s="5" t="str">
        <v>中国</v>
      </c>
      <c r="E253" s="5" t="str">
        <v>北京</v>
      </c>
      <c r="F253" s="5" t="str">
        <v>韩国</v>
      </c>
      <c r="G253" s="5" t="str">
        <v>商务</v>
      </c>
      <c r="H253" s="5" t="str">
        <v>已出签</v>
      </c>
      <c r="I253" s="34">
        <v>420</v>
      </c>
      <c r="J253" s="5"/>
      <c r="L253" s="34">
        <v>200</v>
      </c>
      <c r="M253" s="34">
        <v>15</v>
      </c>
      <c r="N253" s="5" t="str">
        <v>商务加急+快递</v>
      </c>
      <c r="P253" s="34">
        <v>15</v>
      </c>
      <c r="R253" s="2">
        <f>M253*1.06</f>
      </c>
      <c r="S253" s="2">
        <f>I253+L253+R253</f>
      </c>
      <c r="T253" s="2">
        <f>I253+(L253+R253)*1.06</f>
      </c>
      <c r="U253" s="2">
        <f>(R253+L253)*0.06</f>
      </c>
      <c r="V253" s="2">
        <f>T253-U253</f>
      </c>
      <c r="W253" s="2">
        <f>I253</f>
      </c>
      <c r="X253" s="2">
        <f>(R253+L253)*1.06</f>
      </c>
      <c r="Y253" s="2">
        <f>P253</f>
      </c>
      <c r="Z253" s="34">
        <v>100</v>
      </c>
      <c r="AA253" s="2">
        <f>(L253+R253)-Y253-Z253</f>
      </c>
      <c r="AB253" s="2">
        <f>AA253/2</f>
      </c>
      <c r="AC253" s="2">
        <f>AA253/2</f>
      </c>
    </row>
    <row r="254">
      <c r="A254" s="1">
        <v>252</v>
      </c>
      <c r="B254" s="35" t="str">
        <v>王若尘</v>
      </c>
      <c r="C254" s="93"/>
      <c r="D254" s="5" t="str">
        <v>中国</v>
      </c>
      <c r="E254" s="5" t="str">
        <v>北京</v>
      </c>
      <c r="F254" s="5" t="str">
        <v>美国</v>
      </c>
      <c r="G254" s="5" t="str">
        <v>商务</v>
      </c>
      <c r="H254" s="5" t="str">
        <v>受理中</v>
      </c>
      <c r="I254" s="34">
        <v>1152</v>
      </c>
      <c r="L254" s="34">
        <v>300</v>
      </c>
      <c r="M254" s="34">
        <v>1300</v>
      </c>
      <c r="N254" s="5" t="str">
        <v>北京加急6月</v>
      </c>
      <c r="P254" s="34">
        <v>900</v>
      </c>
      <c r="R254" s="2">
        <f>M254*1.06</f>
      </c>
      <c r="S254" s="2">
        <f>I254+L254+R254</f>
      </c>
      <c r="T254" s="2">
        <f>I254+(L254+R254)*1.06</f>
      </c>
      <c r="U254" s="2">
        <f>(R254+L254)*0.06</f>
      </c>
      <c r="V254" s="2">
        <f>T254-U254</f>
      </c>
      <c r="W254" s="2">
        <f>I254</f>
      </c>
      <c r="X254" s="2">
        <f>(R254+L254)*1.06</f>
      </c>
      <c r="Y254" s="2">
        <f>P254</f>
      </c>
      <c r="Z254" s="34">
        <v>60</v>
      </c>
      <c r="AA254" s="2">
        <f>(L254+R254)-Y254-Z254</f>
      </c>
      <c r="AB254" s="2">
        <f>AA254/2</f>
      </c>
      <c r="AC254" s="2">
        <f>AA254/2</f>
      </c>
    </row>
    <row r="255">
      <c r="A255" s="1">
        <v>253</v>
      </c>
      <c r="B255" s="35" t="str">
        <v>云爱英</v>
      </c>
      <c r="C255" s="93"/>
      <c r="D255" s="5" t="str">
        <v>中国</v>
      </c>
      <c r="E255" s="5" t="str">
        <v>上海</v>
      </c>
      <c r="F255" s="5" t="str">
        <v>美国</v>
      </c>
      <c r="G255" s="5" t="str">
        <v>商务</v>
      </c>
      <c r="H255" s="5" t="str">
        <v>受理中</v>
      </c>
      <c r="I255" s="34">
        <v>1152</v>
      </c>
      <c r="L255" s="34">
        <v>300</v>
      </c>
      <c r="M255" s="34">
        <v>1300</v>
      </c>
      <c r="N255" s="5" t="str">
        <v>上海加急6-7月</v>
      </c>
      <c r="P255" s="34">
        <v>900</v>
      </c>
      <c r="R255" s="2">
        <f>M255*1.06</f>
      </c>
      <c r="S255" s="2">
        <f>I255+L255+R255</f>
      </c>
      <c r="T255" s="2">
        <f>I255+(L255+R255)*1.06</f>
      </c>
      <c r="U255" s="2">
        <f>(R255+L255)*0.06</f>
      </c>
      <c r="V255" s="2">
        <f>T255-U255</f>
      </c>
      <c r="W255" s="2">
        <f>I255</f>
      </c>
      <c r="X255" s="2">
        <f>(R255+L255)*1.06</f>
      </c>
      <c r="Y255" s="2">
        <f>P255</f>
      </c>
      <c r="Z255" s="34">
        <v>60</v>
      </c>
      <c r="AA255" s="2">
        <f>(L255+R255)-Y255-Z255</f>
      </c>
      <c r="AB255" s="2">
        <f>AA255/2</f>
      </c>
      <c r="AC255" s="2">
        <f>AA255/2</f>
      </c>
    </row>
    <row r="256">
      <c r="A256" s="1">
        <v>254</v>
      </c>
      <c r="B256" s="35" t="str">
        <v>李珍珍</v>
      </c>
      <c r="C256" s="93"/>
      <c r="D256" s="5" t="str">
        <v>中国</v>
      </c>
      <c r="E256" s="5" t="str">
        <v>沈阳</v>
      </c>
      <c r="F256" s="5" t="str">
        <v>美国</v>
      </c>
      <c r="G256" s="5" t="str">
        <v>商务</v>
      </c>
      <c r="H256" s="5" t="str">
        <v>受理中</v>
      </c>
      <c r="I256" s="34">
        <v>1152</v>
      </c>
      <c r="L256" s="34">
        <v>300</v>
      </c>
      <c r="M256" s="34">
        <v>1300</v>
      </c>
      <c r="N256" s="5" t="str">
        <v>沈阳加急6.10之前</v>
      </c>
      <c r="P256" s="34">
        <v>900</v>
      </c>
      <c r="R256" s="2">
        <f>M256*1.06</f>
      </c>
      <c r="S256" s="2">
        <f>I256+L256+R256</f>
      </c>
      <c r="T256" s="2">
        <f>I256+(L256+R256)*1.06</f>
      </c>
      <c r="U256" s="2">
        <f>(R256+L256)*0.06</f>
      </c>
      <c r="V256" s="2">
        <f>T256-U256</f>
      </c>
      <c r="W256" s="2">
        <f>I256</f>
      </c>
      <c r="X256" s="2">
        <f>(R256+L256)*1.06</f>
      </c>
      <c r="Y256" s="2">
        <f>P256</f>
      </c>
      <c r="Z256" s="34">
        <v>60</v>
      </c>
      <c r="AA256" s="2">
        <f>(L256+R256)-Y256-Z256</f>
      </c>
      <c r="AB256" s="2">
        <f>AA256/2</f>
      </c>
      <c r="AC256" s="2">
        <f>AA256/2</f>
      </c>
    </row>
    <row r="257">
      <c r="A257" s="1">
        <v>255</v>
      </c>
      <c r="B257" s="35" t="str">
        <v>潘晴</v>
      </c>
      <c r="C257" s="93" t="str">
        <v>TV1N1656951617372213248</v>
      </c>
      <c r="D257" s="5" t="str">
        <v>中国</v>
      </c>
      <c r="E257" s="5" t="str">
        <v>北京</v>
      </c>
      <c r="F257" s="5" t="str">
        <v>美国</v>
      </c>
      <c r="G257" s="5" t="str">
        <v>商务</v>
      </c>
      <c r="H257" s="5" t="str">
        <v>受理中</v>
      </c>
      <c r="I257" s="34">
        <v>1152</v>
      </c>
      <c r="L257" s="34">
        <v>300</v>
      </c>
      <c r="M257" s="34">
        <v>1300</v>
      </c>
      <c r="N257" s="5" t="str">
        <v>北京加急6月</v>
      </c>
      <c r="O257" s="75" t="str">
        <v>取消加急</v>
      </c>
      <c r="P257" s="34">
        <v>900</v>
      </c>
      <c r="R257" s="2">
        <f>M257*1.06</f>
      </c>
      <c r="S257" s="2">
        <f>I257+L257+R257</f>
      </c>
      <c r="T257" s="2">
        <f>I257+(L257+R257)*1.06</f>
      </c>
      <c r="U257" s="2">
        <f>(R257+L257)*0.06</f>
      </c>
      <c r="V257" s="2">
        <f>T257-U257</f>
      </c>
      <c r="W257" s="2">
        <f>I257</f>
      </c>
      <c r="X257" s="2">
        <f>(R257+L257)*1.06</f>
      </c>
      <c r="Y257" s="2">
        <f>P257</f>
      </c>
      <c r="Z257" s="34">
        <v>60</v>
      </c>
      <c r="AA257" s="2">
        <f>(L257+R257)-Y257-Z257</f>
      </c>
      <c r="AB257" s="2">
        <f>AA257/2</f>
      </c>
      <c r="AC257" s="2">
        <f>AA257/2</f>
      </c>
    </row>
    <row r="258">
      <c r="A258" s="1">
        <v>256</v>
      </c>
      <c r="B258" s="35" t="str">
        <v>刘博</v>
      </c>
      <c r="C258" s="93"/>
      <c r="D258" s="5" t="str">
        <v>中国</v>
      </c>
      <c r="E258" s="5" t="str">
        <v>北京</v>
      </c>
      <c r="F258" s="5" t="str">
        <v>美国</v>
      </c>
      <c r="G258" s="5" t="str">
        <v>商务</v>
      </c>
      <c r="H258" s="5" t="str">
        <v>受理中</v>
      </c>
      <c r="I258" s="34">
        <v>1152</v>
      </c>
      <c r="L258" s="34">
        <v>300</v>
      </c>
      <c r="M258" s="34">
        <v>1300</v>
      </c>
      <c r="N258" s="5" t="str">
        <v>北京正常约8月</v>
      </c>
      <c r="P258" s="34">
        <v>900</v>
      </c>
      <c r="R258" s="2">
        <f>M258*1.06</f>
      </c>
      <c r="S258" s="2">
        <f>I258+L258+R258</f>
      </c>
      <c r="T258" s="2">
        <f>I258+(L258+R258)*1.06</f>
      </c>
      <c r="U258" s="2">
        <f>(R258+L258)*0.06</f>
      </c>
      <c r="V258" s="2">
        <f>T258-U258</f>
      </c>
      <c r="W258" s="2">
        <f>I258</f>
      </c>
      <c r="X258" s="2">
        <f>(R258+L258)*1.06</f>
      </c>
      <c r="Y258" s="2">
        <f>P258</f>
      </c>
      <c r="Z258" s="34">
        <v>60</v>
      </c>
      <c r="AA258" s="2">
        <f>(L258+R258)-Y258-Z258</f>
      </c>
      <c r="AB258" s="2">
        <f>AA258/2</f>
      </c>
      <c r="AC258" s="2">
        <f>AA258/2</f>
      </c>
    </row>
    <row r="259">
      <c r="A259" s="1">
        <v>257</v>
      </c>
      <c r="B259" s="35" t="str">
        <v>宋黎明</v>
      </c>
      <c r="C259" s="93" t="str">
        <v>TV1N1657667483860635648</v>
      </c>
      <c r="D259" s="5" t="str">
        <v>中国</v>
      </c>
      <c r="E259" s="5" t="str">
        <v>北京</v>
      </c>
      <c r="F259" s="5" t="str">
        <v>美国</v>
      </c>
      <c r="G259" s="5" t="str">
        <v>商务</v>
      </c>
      <c r="H259" s="5" t="str">
        <v>受理中</v>
      </c>
      <c r="I259" s="34">
        <v>1152</v>
      </c>
      <c r="L259" s="34">
        <v>300</v>
      </c>
      <c r="M259" s="34">
        <v>1300</v>
      </c>
      <c r="N259" s="5" t="str">
        <v>北京正常约8月</v>
      </c>
      <c r="P259" s="34">
        <v>900</v>
      </c>
      <c r="R259" s="2">
        <f>M259*1.06</f>
      </c>
      <c r="S259" s="2">
        <f>I259+L259+R259</f>
      </c>
      <c r="T259" s="2">
        <f>I259+(L259+R259)*1.06</f>
      </c>
      <c r="U259" s="2">
        <f>(R259+L259)*0.06</f>
      </c>
      <c r="V259" s="2">
        <f>T259-U259</f>
      </c>
      <c r="W259" s="2">
        <f>I259</f>
      </c>
      <c r="X259" s="2">
        <f>(R259+L259)*1.06</f>
      </c>
      <c r="Y259" s="2">
        <f>P259</f>
      </c>
      <c r="Z259" s="34">
        <v>60</v>
      </c>
      <c r="AA259" s="2">
        <f>(L259+R259)-Y259-Z259</f>
      </c>
      <c r="AB259" s="2">
        <f>AA259/2</f>
      </c>
      <c r="AC259" s="2">
        <f>AA259/2</f>
      </c>
    </row>
    <row r="260">
      <c r="A260" s="1">
        <v>258</v>
      </c>
      <c r="B260" s="35" t="str">
        <v>王友祥</v>
      </c>
      <c r="C260" s="93"/>
      <c r="D260" s="5" t="str">
        <v>中国</v>
      </c>
      <c r="E260" s="5" t="str">
        <v>广州</v>
      </c>
      <c r="F260" s="5" t="str">
        <v>美国</v>
      </c>
      <c r="G260" s="5" t="str">
        <v>商务</v>
      </c>
      <c r="H260" s="5" t="str">
        <v>受理中</v>
      </c>
      <c r="I260" s="34">
        <v>1152</v>
      </c>
      <c r="L260" s="34">
        <v>300</v>
      </c>
      <c r="M260" s="34">
        <v>1300</v>
      </c>
      <c r="N260" s="5" t="str">
        <v>广州加急6月</v>
      </c>
      <c r="P260" s="34">
        <v>900</v>
      </c>
      <c r="R260" s="2">
        <f>M260*1.06</f>
      </c>
      <c r="S260" s="2">
        <f>I260+L260+R260</f>
      </c>
      <c r="T260" s="2">
        <f>I260+(L260+R260)*1.06</f>
      </c>
      <c r="U260" s="2">
        <f>(R260+L260)*0.06</f>
      </c>
      <c r="V260" s="2">
        <f>T260-U260</f>
      </c>
      <c r="W260" s="2">
        <f>I260</f>
      </c>
      <c r="X260" s="2">
        <f>(R260+L260)*1.06</f>
      </c>
      <c r="Y260" s="2">
        <f>P260</f>
      </c>
      <c r="Z260" s="34">
        <v>60</v>
      </c>
      <c r="AA260" s="2">
        <f>(L260+R260)-Y260-Z260</f>
      </c>
      <c r="AB260" s="2">
        <f>AA260/2</f>
      </c>
      <c r="AC260" s="2">
        <f>AA260/2</f>
      </c>
    </row>
    <row r="261">
      <c r="A261" s="1">
        <v>259</v>
      </c>
      <c r="B261" s="35" t="str">
        <v>徐大明</v>
      </c>
      <c r="C261" s="93"/>
      <c r="D261" s="5" t="str">
        <v>中国</v>
      </c>
      <c r="E261" s="5" t="str">
        <v>北京</v>
      </c>
      <c r="F261" s="5" t="str">
        <v>美国</v>
      </c>
      <c r="G261" s="5" t="str">
        <v>商务</v>
      </c>
      <c r="H261" s="5" t="str">
        <v>受理中</v>
      </c>
      <c r="I261" s="34">
        <v>1152</v>
      </c>
      <c r="L261" s="34">
        <v>300</v>
      </c>
      <c r="M261" s="34">
        <v>1300</v>
      </c>
      <c r="N261" s="5" t="str">
        <v>北京正常8月中</v>
      </c>
      <c r="P261" s="34">
        <v>900</v>
      </c>
      <c r="R261" s="2">
        <f>M261*1.06</f>
      </c>
      <c r="S261" s="2">
        <f>I261+L261+R261</f>
      </c>
      <c r="T261" s="2">
        <f>I261+(L261+R261)*1.06</f>
      </c>
      <c r="U261" s="2">
        <f>(R261+L261)*0.06</f>
      </c>
      <c r="V261" s="2">
        <f>T261-U261</f>
      </c>
      <c r="W261" s="2">
        <f>I261</f>
      </c>
      <c r="X261" s="2">
        <f>(R261+L261)*1.06</f>
      </c>
      <c r="Y261" s="2">
        <f>P261</f>
      </c>
      <c r="Z261" s="34">
        <v>60</v>
      </c>
      <c r="AA261" s="2">
        <f>(L261+R261)-Y261-Z261</f>
      </c>
      <c r="AB261" s="2">
        <f>AA261/2</f>
      </c>
      <c r="AC261" s="2">
        <f>AA261/2</f>
      </c>
    </row>
    <row r="262">
      <c r="A262" s="1">
        <v>260</v>
      </c>
      <c r="B262" s="57" t="str">
        <v>何紫薇</v>
      </c>
      <c r="C262" s="93" t="str">
        <v>TV1N1656995327791161344</v>
      </c>
      <c r="D262" s="5" t="str">
        <v>中国</v>
      </c>
      <c r="E262" s="5" t="str">
        <v>北京</v>
      </c>
      <c r="F262" s="5" t="str" xml:space="preserve">
        <v> 印尼-落地签</v>
      </c>
      <c r="G262" s="5" t="str">
        <v>商务</v>
      </c>
      <c r="H262" s="5" t="str">
        <v>已出签</v>
      </c>
      <c r="I262" s="34">
        <v>245.28</v>
      </c>
      <c r="L262" s="34">
        <v>100</v>
      </c>
      <c r="M262" s="34">
        <v>0</v>
      </c>
      <c r="N262" s="5"/>
      <c r="P262" s="34">
        <v>0</v>
      </c>
      <c r="R262" s="2">
        <f>M262*1.06</f>
      </c>
      <c r="S262" s="2">
        <f>I262+L262+R262</f>
      </c>
      <c r="T262" s="2">
        <f>I262+(L262+R262)*1.06</f>
      </c>
      <c r="U262" s="2">
        <f>(R262+L262)*0.06</f>
      </c>
      <c r="V262" s="2">
        <f>T262-U262</f>
      </c>
      <c r="W262" s="2">
        <f>I262</f>
      </c>
      <c r="X262" s="2">
        <f>(R262+L262)*1.06</f>
      </c>
      <c r="Y262" s="34">
        <v>0</v>
      </c>
      <c r="Z262" s="34">
        <v>20</v>
      </c>
      <c r="AA262" s="2">
        <f>(L262+R262)-Y262-Z262</f>
      </c>
      <c r="AB262" s="2">
        <f>AA262/2</f>
      </c>
      <c r="AC262" s="2">
        <f>AA262/2</f>
      </c>
    </row>
    <row r="263">
      <c r="A263" s="1">
        <v>261</v>
      </c>
      <c r="B263" s="35" t="str">
        <v>左琼</v>
      </c>
      <c r="C263" s="93"/>
      <c r="D263" s="5" t="str">
        <v>中国</v>
      </c>
      <c r="E263" s="5" t="str">
        <v>上海</v>
      </c>
      <c r="F263" s="5" t="str">
        <v>美国</v>
      </c>
      <c r="G263" s="5" t="str">
        <v>商务</v>
      </c>
      <c r="H263" s="5" t="str">
        <v>受理中</v>
      </c>
      <c r="I263" s="34">
        <v>1152</v>
      </c>
      <c r="L263" s="34">
        <v>300</v>
      </c>
      <c r="M263" s="34">
        <v>1300</v>
      </c>
      <c r="N263" s="5" t="str">
        <v>上海加急6月</v>
      </c>
      <c r="P263" s="34">
        <v>900</v>
      </c>
      <c r="R263" s="2">
        <f>M263*1.06</f>
      </c>
      <c r="S263" s="2">
        <f>I263+L263+R263</f>
      </c>
      <c r="T263" s="2">
        <f>I263+(L263+R263)*1.06</f>
      </c>
      <c r="U263" s="2">
        <f>(R263+L263)*0.06</f>
      </c>
      <c r="V263" s="2">
        <f>T263-U263</f>
      </c>
      <c r="W263" s="2">
        <f>I263</f>
      </c>
      <c r="X263" s="2">
        <f>(R263+L263)*1.06</f>
      </c>
      <c r="Y263" s="2">
        <f>P263</f>
      </c>
      <c r="Z263" s="34">
        <v>60</v>
      </c>
      <c r="AA263" s="2">
        <f>(L263+R263)-Y263-Z263</f>
      </c>
      <c r="AB263" s="2">
        <f>AA263/2</f>
      </c>
      <c r="AC263" s="2">
        <f>AA263/2</f>
      </c>
    </row>
    <row r="264">
      <c r="A264" s="1">
        <v>262</v>
      </c>
      <c r="B264" s="35" t="str">
        <v>任雨</v>
      </c>
      <c r="C264" s="93"/>
      <c r="D264" s="5" t="str">
        <v>中国</v>
      </c>
      <c r="E264" s="5" t="str">
        <v>上海</v>
      </c>
      <c r="F264" s="5" t="str">
        <v>美国</v>
      </c>
      <c r="G264" s="5" t="str">
        <v>商务</v>
      </c>
      <c r="H264" s="5" t="str">
        <v>受理中</v>
      </c>
      <c r="I264" s="34">
        <v>1152</v>
      </c>
      <c r="L264" s="34">
        <v>300</v>
      </c>
      <c r="M264" s="34">
        <v>1300</v>
      </c>
      <c r="N264" s="5" t="str">
        <v>北京常规</v>
      </c>
      <c r="P264" s="34">
        <v>900</v>
      </c>
      <c r="R264" s="2">
        <f>M264*1.06</f>
      </c>
      <c r="S264" s="2">
        <f>I264+L264+R264</f>
      </c>
      <c r="T264" s="2">
        <f>I264+(L264+R264)*1.06</f>
      </c>
      <c r="U264" s="2">
        <f>(R264+L264)*0.06</f>
      </c>
      <c r="V264" s="2">
        <f>T264-U264</f>
      </c>
      <c r="W264" s="2">
        <f>I264</f>
      </c>
      <c r="X264" s="2">
        <f>(R264+L264)*1.06</f>
      </c>
      <c r="Y264" s="2">
        <f>P264</f>
      </c>
      <c r="Z264" s="34">
        <v>60</v>
      </c>
      <c r="AA264" s="2">
        <f>(L264+R264)-Y264-Z264</f>
      </c>
      <c r="AB264" s="2">
        <f>AA264/2</f>
      </c>
      <c r="AC264" s="2">
        <f>AA264/2</f>
      </c>
    </row>
    <row r="265">
      <c r="A265" s="1">
        <v>263</v>
      </c>
      <c r="B265" s="35" t="str">
        <v>吕懿年</v>
      </c>
      <c r="C265" s="93"/>
      <c r="D265" s="5" t="str">
        <v>中国</v>
      </c>
      <c r="E265" s="5" t="str">
        <v>北京</v>
      </c>
      <c r="F265" s="5" t="str">
        <v>美国</v>
      </c>
      <c r="G265" s="5" t="str">
        <v>商务</v>
      </c>
      <c r="H265" s="5" t="str">
        <v>受理中</v>
      </c>
      <c r="I265" s="34">
        <v>1152</v>
      </c>
      <c r="L265" s="34">
        <v>300</v>
      </c>
      <c r="M265" s="34">
        <v>1300</v>
      </c>
      <c r="N265" s="5" t="str">
        <v>上海加急6月中</v>
      </c>
      <c r="P265" s="34">
        <v>900</v>
      </c>
      <c r="R265" s="2">
        <f>M265*1.06</f>
      </c>
      <c r="S265" s="2">
        <f>I265+L265+R265</f>
      </c>
      <c r="T265" s="2">
        <f>I265+(L265+R265)*1.06</f>
      </c>
      <c r="U265" s="2">
        <f>(R265+L265)*0.06</f>
      </c>
      <c r="V265" s="2">
        <f>T265-U265</f>
      </c>
      <c r="W265" s="2">
        <f>I265</f>
      </c>
      <c r="X265" s="2">
        <f>(R265+L265)*1.06</f>
      </c>
      <c r="Y265" s="2">
        <f>P265</f>
      </c>
      <c r="Z265" s="34">
        <v>60</v>
      </c>
      <c r="AA265" s="2">
        <f>(L265+R265)-Y265-Z265</f>
      </c>
      <c r="AB265" s="2">
        <f>AA265/2</f>
      </c>
      <c r="AC265" s="2">
        <f>AA265/2</f>
      </c>
    </row>
    <row r="266">
      <c r="A266" s="1">
        <v>264</v>
      </c>
      <c r="B266" s="35" t="str">
        <v>裴宏阳</v>
      </c>
      <c r="C266" s="93"/>
      <c r="D266" s="5" t="str">
        <v>中国</v>
      </c>
      <c r="E266" s="5" t="str">
        <v>上海</v>
      </c>
      <c r="F266" s="5" t="str">
        <v>美国</v>
      </c>
      <c r="G266" s="5" t="str">
        <v>商务</v>
      </c>
      <c r="H266" s="5" t="str">
        <v>受理中</v>
      </c>
      <c r="I266" s="34">
        <v>1152</v>
      </c>
      <c r="L266" s="34">
        <v>300</v>
      </c>
      <c r="M266" s="34">
        <v>1300</v>
      </c>
      <c r="N266" s="5" t="str">
        <v>上海加急6月中</v>
      </c>
      <c r="P266" s="34">
        <v>900</v>
      </c>
      <c r="R266" s="2">
        <f>M266*1.06</f>
      </c>
      <c r="S266" s="2">
        <f>I266+L266+R266</f>
      </c>
      <c r="T266" s="2">
        <f>I266+(L266+R266)*1.06</f>
      </c>
      <c r="U266" s="2">
        <f>(R266+L266)*0.06</f>
      </c>
      <c r="V266" s="2">
        <f>T266-U266</f>
      </c>
      <c r="W266" s="2">
        <f>I266</f>
      </c>
      <c r="X266" s="2">
        <f>(R266+L266)*1.06</f>
      </c>
      <c r="Y266" s="2">
        <f>P266</f>
      </c>
      <c r="Z266" s="34">
        <v>60</v>
      </c>
      <c r="AA266" s="2">
        <f>(L266+R266)-Y266-Z266</f>
      </c>
      <c r="AB266" s="2">
        <f>AA266/2</f>
      </c>
      <c r="AC266" s="2">
        <f>AA266/2</f>
      </c>
    </row>
    <row r="267">
      <c r="A267" s="1">
        <v>265</v>
      </c>
      <c r="B267" s="35" t="str">
        <v>胡志远</v>
      </c>
      <c r="C267" s="93"/>
      <c r="D267" s="5" t="str">
        <v>中国</v>
      </c>
      <c r="E267" s="5" t="str">
        <v>北京</v>
      </c>
      <c r="F267" s="5" t="str">
        <v>美国</v>
      </c>
      <c r="G267" s="5" t="str">
        <v>商务</v>
      </c>
      <c r="H267" s="5" t="str">
        <v>受理中</v>
      </c>
      <c r="I267" s="34">
        <v>1152</v>
      </c>
      <c r="L267" s="34">
        <v>300</v>
      </c>
      <c r="M267" s="34">
        <v>1300</v>
      </c>
      <c r="N267" s="5" t="str">
        <v>北京常规8-9月</v>
      </c>
      <c r="P267" s="34">
        <v>900</v>
      </c>
      <c r="R267" s="2">
        <f>M267*1.06</f>
      </c>
      <c r="S267" s="2">
        <f>I267+L267+R267</f>
      </c>
      <c r="T267" s="2">
        <f>I267+(L267+R267)*1.06</f>
      </c>
      <c r="U267" s="2">
        <f>(R267+L267)*0.06</f>
      </c>
      <c r="V267" s="2">
        <f>T267-U267</f>
      </c>
      <c r="W267" s="2">
        <f>I267</f>
      </c>
      <c r="X267" s="2">
        <f>(R267+L267)*1.06</f>
      </c>
      <c r="Y267" s="2">
        <f>P267</f>
      </c>
      <c r="Z267" s="34">
        <v>60</v>
      </c>
      <c r="AA267" s="2">
        <f>(L267+R267)-Y267-Z267</f>
      </c>
      <c r="AB267" s="2">
        <f>AA267/2</f>
      </c>
      <c r="AC267" s="2">
        <f>AA267/2</f>
      </c>
    </row>
    <row customHeight="true" ht="19" r="268">
      <c r="A268" s="1">
        <v>266</v>
      </c>
      <c r="B268" s="35" t="str">
        <v>刘棉</v>
      </c>
      <c r="C268" s="93" t="str">
        <v>TV1N1656626710973001728</v>
      </c>
      <c r="D268" s="5" t="str">
        <v>中国</v>
      </c>
      <c r="E268" s="5" t="str">
        <v>北京</v>
      </c>
      <c r="F268" s="5" t="str">
        <v>巴西</v>
      </c>
      <c r="G268" s="5" t="str">
        <v>商务</v>
      </c>
      <c r="H268" s="5" t="str">
        <v>受理中</v>
      </c>
      <c r="I268" s="34">
        <v>920</v>
      </c>
      <c r="J268" s="35"/>
      <c r="L268" s="34">
        <v>400</v>
      </c>
      <c r="M268" s="34">
        <v>538</v>
      </c>
      <c r="N268" s="5" t="str">
        <v>加急费380+签证中心服务费158</v>
      </c>
      <c r="P268" s="34">
        <v>458</v>
      </c>
      <c r="R268" s="2">
        <f>M268*1.06</f>
      </c>
      <c r="S268" s="2">
        <f>I268+L268+R268</f>
      </c>
      <c r="T268" s="2">
        <f>I268+(L268+R268)*1.06</f>
      </c>
      <c r="U268" s="2">
        <f>(R268+L268)*0.06</f>
      </c>
      <c r="V268" s="2">
        <f>T268-U268</f>
      </c>
      <c r="W268" s="2">
        <f>I268</f>
      </c>
      <c r="X268" s="2">
        <f>(R268+L268)*1.06</f>
      </c>
      <c r="Y268" s="2">
        <f>P268</f>
      </c>
      <c r="Z268" s="34">
        <v>60</v>
      </c>
      <c r="AA268" s="2">
        <f>(L268+R268)-Y268-Z268</f>
      </c>
      <c r="AB268" s="2">
        <f>AA268/2</f>
      </c>
      <c r="AC268" s="2">
        <f>AA268/2</f>
      </c>
    </row>
    <row customHeight="true" ht="19" r="269">
      <c r="A269" s="1">
        <v>267</v>
      </c>
      <c r="B269" s="35" t="str">
        <v>刘思妍</v>
      </c>
      <c r="C269" s="93" t="str">
        <v>TV1N1646399918596980736</v>
      </c>
      <c r="D269" s="5" t="str">
        <v>中国</v>
      </c>
      <c r="E269" s="5" t="str">
        <v>北京</v>
      </c>
      <c r="F269" s="5" t="str">
        <v>巴西</v>
      </c>
      <c r="G269" s="5" t="str">
        <v>商务</v>
      </c>
      <c r="H269" s="5" t="str">
        <v>受理中</v>
      </c>
      <c r="I269" s="34">
        <v>920</v>
      </c>
      <c r="J269" s="35"/>
      <c r="L269" s="34">
        <v>400</v>
      </c>
      <c r="M269" s="34">
        <v>538</v>
      </c>
      <c r="N269" s="5" t="str">
        <v>加急费380+签证中心服务费158</v>
      </c>
      <c r="P269" s="34">
        <v>458</v>
      </c>
      <c r="R269" s="2">
        <f>M269*1.06</f>
      </c>
      <c r="S269" s="2">
        <f>I269+L269+R269</f>
      </c>
      <c r="T269" s="2">
        <f>I269+(L269+R269)*1.06</f>
      </c>
      <c r="U269" s="2">
        <f>(R269+L269)*0.06</f>
      </c>
      <c r="V269" s="2">
        <f>T269-U269</f>
      </c>
      <c r="W269" s="2">
        <f>I269</f>
      </c>
      <c r="X269" s="2">
        <f>(R269+L269)*1.06</f>
      </c>
      <c r="Y269" s="2">
        <f>P269</f>
      </c>
      <c r="Z269" s="34">
        <v>60</v>
      </c>
      <c r="AA269" s="2">
        <f>(L269+R269)-Y269-Z269</f>
      </c>
      <c r="AB269" s="2">
        <f>AA269/2</f>
      </c>
      <c r="AC269" s="2">
        <f>AA269/2</f>
      </c>
    </row>
    <row r="270">
      <c r="A270" s="1">
        <v>268</v>
      </c>
      <c r="B270" s="35" t="str">
        <v>杨辉</v>
      </c>
      <c r="C270" s="93" t="str">
        <v>TV1N1657961711362859008</v>
      </c>
      <c r="D270" s="5" t="str">
        <v>中国</v>
      </c>
      <c r="E270" s="5" t="str">
        <v>北京</v>
      </c>
      <c r="F270" s="5" t="str">
        <v>西班牙</v>
      </c>
      <c r="G270" s="5" t="str">
        <v>商务</v>
      </c>
      <c r="H270" s="5" t="str">
        <v>已出签</v>
      </c>
      <c r="I270" s="34">
        <v>599</v>
      </c>
      <c r="L270" s="34">
        <v>400</v>
      </c>
      <c r="M270" s="34">
        <v>587</v>
      </c>
      <c r="N270" s="5" t="str">
        <v>加急费380+签证中心207</v>
      </c>
      <c r="P270" s="34">
        <v>507</v>
      </c>
      <c r="R270" s="2">
        <f>M270*1.06</f>
      </c>
      <c r="S270" s="2">
        <f>I270+L270+R270</f>
      </c>
      <c r="T270" s="2">
        <f>I270+(L270+R270)*1.06</f>
      </c>
      <c r="U270" s="2">
        <f>(R270+L270)*0.06</f>
      </c>
      <c r="V270" s="2">
        <f>T270-U270</f>
      </c>
      <c r="W270" s="2">
        <f>I270</f>
      </c>
      <c r="X270" s="2">
        <f>(R270+L270)*1.06</f>
      </c>
      <c r="Y270" s="2">
        <f>P270</f>
      </c>
      <c r="Z270" s="34">
        <v>60</v>
      </c>
      <c r="AA270" s="2">
        <f>(L270+R270)-Y270-Z270</f>
      </c>
      <c r="AB270" s="2">
        <f>AA270/2</f>
      </c>
      <c r="AC270" s="2">
        <f>AA270/2</f>
      </c>
    </row>
    <row r="271">
      <c r="A271" s="27" t="str">
        <v>合计</v>
      </c>
      <c r="B271" s="27"/>
      <c r="C271" s="27"/>
      <c r="D271" s="16"/>
      <c r="E271" s="16"/>
      <c r="F271" s="16"/>
      <c r="G271" s="16"/>
      <c r="H271" s="16"/>
      <c r="I271" s="50">
        <f>SUM(I3:I270)</f>
      </c>
      <c r="J271" s="16"/>
      <c r="K271" s="16"/>
      <c r="L271" s="50">
        <f>SUM(L3:L270)</f>
      </c>
      <c r="M271" s="50">
        <f>SUM(M3:M270)</f>
      </c>
      <c r="N271" s="16"/>
      <c r="O271" s="16"/>
      <c r="P271" s="50">
        <f>SUM(P3:P270)</f>
      </c>
      <c r="Q271" s="16"/>
      <c r="R271" s="50">
        <f>SUM(R3:R270)</f>
      </c>
      <c r="S271" s="50">
        <f>SUM(S3:S270)</f>
      </c>
      <c r="T271" s="50">
        <f>SUM(T3:T270)</f>
      </c>
      <c r="U271" s="50">
        <f>SUM(U3:U270)</f>
      </c>
      <c r="V271" s="50">
        <f>SUM(V3:V270)</f>
      </c>
      <c r="W271" s="50">
        <f>SUM(W3:W270)</f>
      </c>
      <c r="X271" s="50">
        <f>SUM(X3:X270)</f>
      </c>
      <c r="Y271" s="50">
        <f>SUM(Y3:Y270)</f>
      </c>
      <c r="Z271" s="50">
        <f>SUM(Z3:Z270)</f>
      </c>
      <c r="AA271" s="50">
        <f>SUM(AA3:AA270)</f>
      </c>
      <c r="AB271" s="50">
        <f>SUM(AB3:AB270)</f>
      </c>
      <c r="AC271" s="50">
        <f>SUM(AC3:AC270)</f>
      </c>
    </row>
    <row r="272">
      <c r="A272" s="5"/>
      <c r="D272" s="5"/>
      <c r="E272" s="5"/>
      <c r="F272" s="5"/>
      <c r="G272" s="5"/>
      <c r="H272" s="5"/>
      <c r="I272" s="34"/>
      <c r="J272" s="35"/>
      <c r="L272" s="34"/>
      <c r="M272" s="34"/>
      <c r="N272" s="5"/>
      <c r="P272" s="34"/>
      <c r="R272" s="39"/>
      <c r="S272" s="39"/>
      <c r="T272" s="39"/>
      <c r="U272" s="39"/>
      <c r="V272" s="39"/>
      <c r="W272" s="39"/>
      <c r="X272" s="39"/>
      <c r="Y272" s="39"/>
      <c r="Z272" s="34"/>
      <c r="AA272" s="39"/>
      <c r="AB272" s="39"/>
      <c r="AC272" s="39"/>
    </row>
    <row r="273">
      <c r="A273" s="5"/>
      <c r="D273" s="5"/>
      <c r="E273" s="5"/>
      <c r="F273" s="5"/>
      <c r="G273" s="5"/>
      <c r="H273" s="5"/>
      <c r="I273" s="34"/>
      <c r="L273" s="34"/>
      <c r="M273" s="34"/>
      <c r="N273" s="5"/>
      <c r="P273" s="34"/>
      <c r="R273" s="39"/>
      <c r="S273" s="39"/>
      <c r="T273" s="39"/>
      <c r="U273" s="39"/>
      <c r="V273" s="39"/>
      <c r="W273" s="39"/>
      <c r="X273" s="39"/>
      <c r="Y273" s="39"/>
      <c r="Z273" s="34"/>
      <c r="AA273" s="39"/>
      <c r="AB273" s="39"/>
      <c r="AC273" s="39"/>
    </row>
    <row r="274">
      <c r="A274" s="5"/>
      <c r="D274" s="5"/>
      <c r="E274" s="5"/>
      <c r="F274" s="5"/>
      <c r="G274" s="5"/>
      <c r="H274" s="5"/>
      <c r="I274" s="34"/>
      <c r="L274" s="34"/>
      <c r="M274" s="34"/>
      <c r="N274" s="5"/>
      <c r="P274" s="34"/>
      <c r="R274" s="39"/>
      <c r="S274" s="39"/>
      <c r="T274" s="39"/>
      <c r="U274" s="39"/>
      <c r="V274" s="39"/>
      <c r="W274" s="39"/>
      <c r="X274" s="39"/>
      <c r="Y274" s="39"/>
      <c r="Z274" s="34"/>
      <c r="AA274" s="39"/>
      <c r="AB274" s="39"/>
      <c r="AC274" s="39"/>
    </row>
    <row r="275">
      <c r="A275" s="5"/>
      <c r="D275" s="5"/>
      <c r="E275" s="5"/>
      <c r="F275" s="5"/>
      <c r="G275" s="5"/>
      <c r="H275" s="5"/>
      <c r="I275" s="34"/>
      <c r="L275" s="34"/>
      <c r="M275" s="34"/>
      <c r="N275" s="5"/>
      <c r="P275" s="34"/>
      <c r="R275" s="39"/>
      <c r="S275" s="39"/>
      <c r="T275" s="39"/>
      <c r="U275" s="39"/>
      <c r="V275" s="39"/>
      <c r="W275" s="39"/>
      <c r="X275" s="39"/>
      <c r="Y275" s="39"/>
      <c r="Z275" s="34"/>
      <c r="AA275" s="39"/>
      <c r="AB275" s="39"/>
      <c r="AC275" s="39"/>
    </row>
    <row r="276">
      <c r="A276" s="5"/>
      <c r="D276" s="5"/>
      <c r="E276" s="5"/>
      <c r="F276" s="5"/>
      <c r="G276" s="5"/>
      <c r="H276" s="5"/>
      <c r="I276" s="34"/>
      <c r="L276" s="34"/>
      <c r="M276" s="34"/>
      <c r="N276" s="5"/>
      <c r="P276" s="34"/>
      <c r="R276" s="39"/>
      <c r="S276" s="39"/>
      <c r="T276" s="39"/>
      <c r="U276" s="39"/>
      <c r="V276" s="39"/>
      <c r="W276" s="39"/>
      <c r="X276" s="39"/>
      <c r="Y276" s="39"/>
      <c r="Z276" s="34"/>
      <c r="AA276" s="39"/>
      <c r="AB276" s="39"/>
      <c r="AC276" s="39"/>
    </row>
    <row r="277">
      <c r="A277" s="5"/>
      <c r="D277" s="5"/>
      <c r="E277" s="5"/>
      <c r="F277" s="5"/>
      <c r="G277" s="5"/>
      <c r="H277" s="5"/>
      <c r="I277" s="34"/>
      <c r="L277" s="34"/>
      <c r="M277" s="34"/>
      <c r="N277" s="5"/>
      <c r="P277" s="34"/>
      <c r="R277" s="39"/>
      <c r="S277" s="39"/>
      <c r="T277" s="39"/>
      <c r="U277" s="39"/>
      <c r="V277" s="39"/>
      <c r="W277" s="39"/>
      <c r="X277" s="39"/>
      <c r="Y277" s="39"/>
      <c r="Z277" s="34"/>
      <c r="AA277" s="39"/>
      <c r="AB277" s="39"/>
      <c r="AC277" s="39"/>
    </row>
    <row r="278">
      <c r="A278" s="5"/>
      <c r="D278" s="5"/>
      <c r="E278" s="5"/>
      <c r="F278" s="5"/>
      <c r="G278" s="5"/>
      <c r="H278" s="5"/>
      <c r="I278" s="34"/>
      <c r="L278" s="34"/>
      <c r="M278" s="34"/>
      <c r="N278" s="5"/>
      <c r="P278" s="34"/>
      <c r="R278" s="39"/>
      <c r="S278" s="39"/>
      <c r="T278" s="39"/>
      <c r="U278" s="39"/>
      <c r="V278" s="39"/>
      <c r="W278" s="39"/>
      <c r="X278" s="39"/>
      <c r="Y278" s="39"/>
      <c r="Z278" s="34"/>
      <c r="AA278" s="39"/>
      <c r="AB278" s="39"/>
      <c r="AC278" s="39"/>
    </row>
    <row r="279">
      <c r="A279" s="5"/>
      <c r="D279" s="5"/>
      <c r="E279" s="5"/>
      <c r="F279" s="5"/>
      <c r="G279" s="5"/>
      <c r="H279" s="5"/>
      <c r="I279" s="34"/>
      <c r="L279" s="34"/>
      <c r="M279" s="34"/>
      <c r="N279" s="5"/>
      <c r="P279" s="34"/>
      <c r="R279" s="39"/>
      <c r="S279" s="39"/>
      <c r="T279" s="39"/>
      <c r="U279" s="39"/>
      <c r="V279" s="39"/>
      <c r="W279" s="39"/>
      <c r="X279" s="39"/>
      <c r="Y279" s="39"/>
      <c r="Z279" s="34"/>
      <c r="AA279" s="39"/>
      <c r="AB279" s="39"/>
      <c r="AC279" s="39"/>
    </row>
    <row r="280">
      <c r="A280" s="5"/>
      <c r="D280" s="5"/>
      <c r="E280" s="5"/>
      <c r="F280" s="5"/>
      <c r="G280" s="5"/>
      <c r="H280" s="5"/>
      <c r="I280" s="34"/>
      <c r="L280" s="34"/>
      <c r="M280" s="34"/>
      <c r="N280" s="5"/>
      <c r="P280" s="34"/>
      <c r="R280" s="39"/>
      <c r="S280" s="39"/>
      <c r="T280" s="39"/>
      <c r="U280" s="39"/>
      <c r="V280" s="39"/>
      <c r="W280" s="39"/>
      <c r="X280" s="39"/>
      <c r="Y280" s="39"/>
      <c r="Z280" s="34"/>
      <c r="AA280" s="39"/>
      <c r="AB280" s="39"/>
      <c r="AC280" s="39"/>
    </row>
    <row r="281">
      <c r="A281" s="5"/>
      <c r="D281" s="5"/>
      <c r="E281" s="5"/>
      <c r="F281" s="5"/>
      <c r="G281" s="5"/>
      <c r="H281" s="5"/>
      <c r="I281" s="34"/>
      <c r="L281" s="34"/>
      <c r="M281" s="34"/>
      <c r="N281" s="5"/>
      <c r="P281" s="34"/>
      <c r="R281" s="39"/>
      <c r="S281" s="39"/>
      <c r="T281" s="39"/>
      <c r="U281" s="39"/>
      <c r="V281" s="39"/>
      <c r="W281" s="39"/>
      <c r="X281" s="39"/>
      <c r="Y281" s="39"/>
      <c r="Z281" s="34"/>
      <c r="AA281" s="39"/>
      <c r="AB281" s="39"/>
      <c r="AC281" s="39"/>
    </row>
    <row r="282">
      <c r="A282" s="5"/>
      <c r="D282" s="5"/>
      <c r="E282" s="5"/>
      <c r="F282" s="5"/>
      <c r="G282" s="5"/>
      <c r="H282" s="5"/>
      <c r="I282" s="34"/>
      <c r="L282" s="34"/>
      <c r="M282" s="34"/>
      <c r="N282" s="5"/>
      <c r="P282" s="34"/>
      <c r="R282" s="39"/>
      <c r="S282" s="39"/>
      <c r="T282" s="39"/>
      <c r="U282" s="39"/>
      <c r="V282" s="39"/>
      <c r="W282" s="39"/>
      <c r="X282" s="39"/>
      <c r="Y282" s="39"/>
      <c r="Z282" s="34"/>
      <c r="AA282" s="39"/>
      <c r="AB282" s="39"/>
      <c r="AC282" s="39"/>
    </row>
    <row r="283">
      <c r="A283" s="5"/>
      <c r="D283" s="5"/>
      <c r="E283" s="5"/>
      <c r="F283" s="5"/>
      <c r="G283" s="5"/>
      <c r="H283" s="5"/>
      <c r="I283" s="34"/>
      <c r="L283" s="34"/>
      <c r="M283" s="34"/>
      <c r="N283" s="5"/>
      <c r="P283" s="34"/>
      <c r="R283" s="39"/>
      <c r="S283" s="39"/>
      <c r="T283" s="39"/>
      <c r="U283" s="39"/>
      <c r="V283" s="39"/>
      <c r="W283" s="39"/>
      <c r="X283" s="39"/>
      <c r="Y283" s="39"/>
      <c r="Z283" s="34"/>
      <c r="AA283" s="39"/>
      <c r="AB283" s="39"/>
      <c r="AC283" s="39"/>
    </row>
    <row r="284">
      <c r="A284" s="5"/>
      <c r="D284" s="5"/>
      <c r="E284" s="5"/>
      <c r="F284" s="5"/>
      <c r="G284" s="5"/>
      <c r="H284" s="5"/>
      <c r="I284" s="34"/>
      <c r="L284" s="34"/>
      <c r="M284" s="34"/>
      <c r="N284" s="5"/>
      <c r="P284" s="34"/>
      <c r="R284" s="39"/>
      <c r="S284" s="39"/>
      <c r="T284" s="39"/>
      <c r="U284" s="39"/>
      <c r="V284" s="39"/>
      <c r="W284" s="39"/>
      <c r="X284" s="39"/>
      <c r="Y284" s="39"/>
      <c r="Z284" s="34"/>
      <c r="AA284" s="39"/>
      <c r="AB284" s="39"/>
      <c r="AC284" s="39"/>
    </row>
    <row r="285">
      <c r="A285" s="5"/>
      <c r="D285" s="5"/>
      <c r="E285" s="5"/>
      <c r="F285" s="5"/>
      <c r="G285" s="5"/>
      <c r="H285" s="5"/>
      <c r="I285" s="34"/>
      <c r="L285" s="34"/>
      <c r="M285" s="34"/>
      <c r="N285" s="5"/>
      <c r="P285" s="34"/>
      <c r="R285" s="39"/>
      <c r="S285" s="39"/>
      <c r="T285" s="39"/>
      <c r="U285" s="39"/>
      <c r="V285" s="39"/>
      <c r="W285" s="39"/>
      <c r="X285" s="39"/>
      <c r="Y285" s="39"/>
      <c r="Z285" s="34"/>
      <c r="AA285" s="39"/>
      <c r="AB285" s="39"/>
      <c r="AC285" s="39"/>
    </row>
    <row r="286">
      <c r="A286" s="5"/>
      <c r="D286" s="5"/>
      <c r="E286" s="5"/>
      <c r="F286" s="5"/>
      <c r="G286" s="5"/>
      <c r="H286" s="5"/>
      <c r="I286" s="34"/>
      <c r="L286" s="34"/>
      <c r="M286" s="34"/>
      <c r="N286" s="5"/>
      <c r="P286" s="34"/>
      <c r="R286" s="39"/>
      <c r="S286" s="39"/>
      <c r="T286" s="39"/>
      <c r="U286" s="39"/>
      <c r="V286" s="39"/>
      <c r="W286" s="39"/>
      <c r="X286" s="39"/>
      <c r="Y286" s="39"/>
      <c r="Z286" s="34"/>
      <c r="AA286" s="39"/>
      <c r="AB286" s="39"/>
      <c r="AC286" s="39"/>
    </row>
    <row r="287">
      <c r="A287" s="5"/>
      <c r="D287" s="5"/>
      <c r="E287" s="5"/>
      <c r="F287" s="5"/>
      <c r="G287" s="5"/>
      <c r="H287" s="5"/>
      <c r="I287" s="34"/>
      <c r="L287" s="34"/>
      <c r="M287" s="34"/>
      <c r="N287" s="5"/>
      <c r="P287" s="34"/>
      <c r="R287" s="39"/>
      <c r="S287" s="39"/>
      <c r="T287" s="39"/>
      <c r="U287" s="39"/>
      <c r="V287" s="39"/>
      <c r="W287" s="39"/>
      <c r="X287" s="39"/>
      <c r="Y287" s="39"/>
      <c r="Z287" s="34"/>
      <c r="AA287" s="39"/>
      <c r="AB287" s="39"/>
      <c r="AC287" s="39"/>
    </row>
    <row r="288">
      <c r="A288" s="5"/>
      <c r="D288" s="5"/>
      <c r="E288" s="5"/>
      <c r="F288" s="5"/>
      <c r="G288" s="5"/>
      <c r="H288" s="5"/>
      <c r="I288" s="34"/>
      <c r="L288" s="34"/>
      <c r="M288" s="34"/>
      <c r="N288" s="5"/>
      <c r="P288" s="34"/>
      <c r="R288" s="39"/>
      <c r="S288" s="39"/>
      <c r="T288" s="39"/>
      <c r="U288" s="39"/>
      <c r="V288" s="39"/>
      <c r="W288" s="39"/>
      <c r="X288" s="39"/>
      <c r="Y288" s="39"/>
      <c r="Z288" s="34"/>
      <c r="AA288" s="39"/>
      <c r="AB288" s="39"/>
      <c r="AC288" s="39"/>
    </row>
    <row r="289">
      <c r="A289" s="5"/>
      <c r="D289" s="5"/>
      <c r="E289" s="5"/>
      <c r="F289" s="5"/>
      <c r="G289" s="5"/>
      <c r="H289" s="5"/>
      <c r="I289" s="34"/>
      <c r="L289" s="34"/>
      <c r="M289" s="34"/>
      <c r="N289" s="5"/>
      <c r="P289" s="34"/>
      <c r="R289" s="39"/>
      <c r="S289" s="39"/>
      <c r="T289" s="39"/>
      <c r="U289" s="39"/>
      <c r="V289" s="39"/>
      <c r="W289" s="39"/>
      <c r="X289" s="39"/>
      <c r="Y289" s="39"/>
      <c r="Z289" s="34"/>
      <c r="AA289" s="39"/>
      <c r="AB289" s="39"/>
      <c r="AC289" s="39"/>
    </row>
    <row r="290">
      <c r="A290" s="5"/>
      <c r="D290" s="5"/>
      <c r="E290" s="5"/>
      <c r="F290" s="5"/>
      <c r="G290" s="5"/>
      <c r="H290" s="5"/>
      <c r="I290" s="34"/>
      <c r="L290" s="34"/>
      <c r="M290" s="34"/>
      <c r="N290" s="5"/>
      <c r="P290" s="34"/>
      <c r="R290" s="39"/>
      <c r="S290" s="39"/>
      <c r="T290" s="39"/>
      <c r="U290" s="39"/>
      <c r="V290" s="39"/>
      <c r="W290" s="39"/>
      <c r="X290" s="39"/>
      <c r="Y290" s="39"/>
      <c r="Z290" s="34"/>
      <c r="AA290" s="39"/>
      <c r="AB290" s="39"/>
      <c r="AC290" s="39"/>
    </row>
    <row r="291">
      <c r="A291" s="5"/>
      <c r="D291" s="5"/>
      <c r="E291" s="5"/>
      <c r="F291" s="5"/>
      <c r="G291" s="5"/>
      <c r="H291" s="5"/>
      <c r="I291" s="34"/>
      <c r="L291" s="34"/>
      <c r="M291" s="34"/>
      <c r="N291" s="5"/>
      <c r="P291" s="34"/>
      <c r="R291" s="39"/>
      <c r="S291" s="39"/>
      <c r="T291" s="39"/>
      <c r="U291" s="39"/>
      <c r="V291" s="39"/>
      <c r="W291" s="39"/>
      <c r="X291" s="39"/>
      <c r="Y291" s="39"/>
      <c r="Z291" s="34"/>
      <c r="AA291" s="39"/>
      <c r="AB291" s="39"/>
      <c r="AC291" s="39"/>
    </row>
    <row r="292">
      <c r="A292" s="5"/>
      <c r="D292" s="5"/>
      <c r="E292" s="5"/>
      <c r="F292" s="5"/>
      <c r="G292" s="5"/>
      <c r="H292" s="5"/>
      <c r="I292" s="34"/>
      <c r="L292" s="34"/>
      <c r="M292" s="34"/>
      <c r="N292" s="5"/>
      <c r="P292" s="34"/>
      <c r="R292" s="39"/>
      <c r="S292" s="39"/>
      <c r="T292" s="39"/>
      <c r="U292" s="39"/>
      <c r="V292" s="39"/>
      <c r="W292" s="39"/>
      <c r="X292" s="39"/>
      <c r="Y292" s="39"/>
      <c r="Z292" s="34"/>
      <c r="AA292" s="39"/>
      <c r="AB292" s="39"/>
      <c r="AC292" s="39"/>
    </row>
    <row r="293">
      <c r="A293" s="5"/>
      <c r="D293" s="5"/>
      <c r="E293" s="5"/>
      <c r="F293" s="5"/>
      <c r="G293" s="5"/>
      <c r="H293" s="5"/>
      <c r="I293" s="34"/>
      <c r="L293" s="34"/>
      <c r="M293" s="34"/>
      <c r="N293" s="5"/>
      <c r="P293" s="34"/>
      <c r="R293" s="39"/>
      <c r="S293" s="39"/>
      <c r="T293" s="39"/>
      <c r="U293" s="39"/>
      <c r="V293" s="39"/>
      <c r="W293" s="39"/>
      <c r="X293" s="39"/>
      <c r="Y293" s="39"/>
      <c r="Z293" s="34"/>
      <c r="AA293" s="39"/>
      <c r="AB293" s="39"/>
      <c r="AC293" s="39"/>
    </row>
    <row r="294">
      <c r="A294" s="5"/>
      <c r="D294" s="5"/>
      <c r="E294" s="5"/>
      <c r="F294" s="5"/>
      <c r="G294" s="5"/>
      <c r="H294" s="5"/>
      <c r="I294" s="34"/>
      <c r="L294" s="34"/>
      <c r="M294" s="34"/>
      <c r="N294" s="5"/>
      <c r="P294" s="34"/>
      <c r="R294" s="39"/>
      <c r="S294" s="39"/>
      <c r="T294" s="39"/>
      <c r="U294" s="39"/>
      <c r="V294" s="39"/>
      <c r="W294" s="39"/>
      <c r="X294" s="39"/>
      <c r="Y294" s="39"/>
      <c r="Z294" s="34"/>
      <c r="AA294" s="39"/>
      <c r="AB294" s="39"/>
      <c r="AC294" s="39"/>
    </row>
    <row r="295">
      <c r="A295" s="5"/>
      <c r="D295" s="5"/>
      <c r="E295" s="5"/>
      <c r="F295" s="5"/>
      <c r="G295" s="5"/>
      <c r="H295" s="5"/>
      <c r="I295" s="34"/>
      <c r="L295" s="34"/>
      <c r="M295" s="34"/>
      <c r="N295" s="5"/>
      <c r="P295" s="34"/>
      <c r="R295" s="39"/>
      <c r="S295" s="39"/>
      <c r="T295" s="39"/>
      <c r="U295" s="39"/>
      <c r="V295" s="39"/>
      <c r="W295" s="39"/>
      <c r="X295" s="39"/>
      <c r="Y295" s="39"/>
      <c r="Z295" s="34"/>
      <c r="AA295" s="39"/>
      <c r="AB295" s="39"/>
      <c r="AC295" s="39"/>
    </row>
    <row r="296">
      <c r="A296" s="5"/>
      <c r="D296" s="5"/>
      <c r="E296" s="5"/>
      <c r="F296" s="5"/>
      <c r="G296" s="5"/>
      <c r="H296" s="5"/>
      <c r="I296" s="34"/>
      <c r="L296" s="34"/>
      <c r="M296" s="34"/>
      <c r="N296" s="5"/>
      <c r="P296" s="34"/>
      <c r="R296" s="39"/>
      <c r="S296" s="39"/>
      <c r="T296" s="39"/>
      <c r="U296" s="39"/>
      <c r="V296" s="39"/>
      <c r="W296" s="39"/>
      <c r="X296" s="39"/>
      <c r="Y296" s="39"/>
      <c r="Z296" s="34"/>
      <c r="AA296" s="39"/>
      <c r="AB296" s="39"/>
      <c r="AC296" s="39"/>
    </row>
    <row r="297">
      <c r="A297" s="5"/>
      <c r="D297" s="5"/>
      <c r="E297" s="5"/>
      <c r="F297" s="5"/>
      <c r="G297" s="5"/>
      <c r="H297" s="5"/>
      <c r="I297" s="34"/>
      <c r="L297" s="34"/>
      <c r="M297" s="34"/>
      <c r="N297" s="5"/>
      <c r="P297" s="34"/>
      <c r="R297" s="39"/>
      <c r="S297" s="39"/>
      <c r="T297" s="39"/>
      <c r="U297" s="39"/>
      <c r="V297" s="39"/>
      <c r="W297" s="39"/>
      <c r="X297" s="39"/>
      <c r="Y297" s="39"/>
      <c r="Z297" s="34"/>
      <c r="AA297" s="39"/>
      <c r="AB297" s="39"/>
      <c r="AC297" s="39"/>
    </row>
    <row r="298">
      <c r="A298" s="5"/>
      <c r="D298" s="5"/>
      <c r="E298" s="5"/>
      <c r="F298" s="5"/>
      <c r="G298" s="5"/>
      <c r="H298" s="5"/>
      <c r="I298" s="34"/>
      <c r="L298" s="34"/>
      <c r="M298" s="34"/>
      <c r="N298" s="5"/>
      <c r="P298" s="34"/>
      <c r="R298" s="39"/>
      <c r="S298" s="39"/>
      <c r="T298" s="39"/>
      <c r="U298" s="39"/>
      <c r="V298" s="39"/>
      <c r="W298" s="39"/>
      <c r="X298" s="39"/>
      <c r="Y298" s="39"/>
      <c r="Z298" s="34"/>
      <c r="AA298" s="39"/>
      <c r="AB298" s="39"/>
      <c r="AC298" s="39"/>
    </row>
    <row r="299">
      <c r="A299" s="5"/>
      <c r="D299" s="5"/>
      <c r="E299" s="5"/>
      <c r="F299" s="5"/>
      <c r="G299" s="5"/>
      <c r="H299" s="5"/>
      <c r="I299" s="34"/>
      <c r="L299" s="34"/>
      <c r="M299" s="34"/>
      <c r="N299" s="5"/>
      <c r="P299" s="34"/>
      <c r="R299" s="39"/>
      <c r="S299" s="39"/>
      <c r="T299" s="39"/>
      <c r="U299" s="39"/>
      <c r="V299" s="39"/>
      <c r="W299" s="39"/>
      <c r="X299" s="39"/>
      <c r="Y299" s="39"/>
      <c r="Z299" s="34"/>
      <c r="AA299" s="39"/>
      <c r="AB299" s="39"/>
      <c r="AC299" s="39"/>
    </row>
    <row r="300">
      <c r="A300" s="5"/>
      <c r="D300" s="5"/>
      <c r="E300" s="5"/>
      <c r="F300" s="5"/>
      <c r="G300" s="5"/>
      <c r="H300" s="5"/>
      <c r="I300" s="34"/>
      <c r="L300" s="34"/>
      <c r="M300" s="34"/>
      <c r="N300" s="5"/>
      <c r="P300" s="34"/>
      <c r="R300" s="39"/>
      <c r="S300" s="39"/>
      <c r="T300" s="39"/>
      <c r="U300" s="39"/>
      <c r="V300" s="39"/>
      <c r="W300" s="39"/>
      <c r="X300" s="39"/>
      <c r="Y300" s="39"/>
      <c r="Z300" s="34"/>
      <c r="AA300" s="39"/>
      <c r="AB300" s="39"/>
      <c r="AC300" s="39"/>
    </row>
    <row r="301">
      <c r="A301" s="5"/>
      <c r="D301" s="5"/>
      <c r="E301" s="5"/>
      <c r="F301" s="5"/>
      <c r="G301" s="5"/>
      <c r="H301" s="5"/>
      <c r="I301" s="34"/>
      <c r="L301" s="34"/>
      <c r="M301" s="34"/>
      <c r="N301" s="5"/>
      <c r="P301" s="34"/>
      <c r="R301" s="39"/>
      <c r="S301" s="39"/>
      <c r="T301" s="39"/>
      <c r="U301" s="39"/>
      <c r="V301" s="39"/>
      <c r="W301" s="39"/>
      <c r="X301" s="39"/>
      <c r="Y301" s="39"/>
      <c r="Z301" s="34"/>
      <c r="AA301" s="39"/>
      <c r="AB301" s="39"/>
      <c r="AC301" s="39"/>
    </row>
    <row r="302">
      <c r="A302" s="5"/>
      <c r="D302" s="5"/>
      <c r="E302" s="5"/>
      <c r="F302" s="5"/>
      <c r="G302" s="5"/>
      <c r="H302" s="5"/>
      <c r="I302" s="34"/>
      <c r="L302" s="34"/>
      <c r="M302" s="34"/>
      <c r="N302" s="5"/>
      <c r="P302" s="34"/>
      <c r="R302" s="39"/>
      <c r="S302" s="39"/>
      <c r="T302" s="39"/>
      <c r="U302" s="39"/>
      <c r="V302" s="39"/>
      <c r="W302" s="39"/>
      <c r="X302" s="39"/>
      <c r="Y302" s="39"/>
      <c r="Z302" s="34"/>
      <c r="AA302" s="39"/>
      <c r="AB302" s="39"/>
      <c r="AC302" s="39"/>
    </row>
    <row r="303">
      <c r="A303" s="5"/>
      <c r="D303" s="5"/>
      <c r="E303" s="5"/>
      <c r="F303" s="5"/>
      <c r="G303" s="5"/>
      <c r="H303" s="5"/>
      <c r="I303" s="34"/>
      <c r="L303" s="34"/>
      <c r="M303" s="34"/>
      <c r="N303" s="5"/>
      <c r="P303" s="34"/>
      <c r="R303" s="39"/>
      <c r="S303" s="39"/>
      <c r="T303" s="39"/>
      <c r="U303" s="39"/>
      <c r="V303" s="39"/>
      <c r="W303" s="39"/>
      <c r="X303" s="39"/>
      <c r="Y303" s="39"/>
      <c r="Z303" s="34"/>
      <c r="AA303" s="39"/>
      <c r="AB303" s="39"/>
      <c r="AC303" s="39"/>
    </row>
    <row r="304">
      <c r="A304" s="5"/>
      <c r="D304" s="5"/>
      <c r="E304" s="5"/>
      <c r="F304" s="5"/>
      <c r="G304" s="5"/>
      <c r="H304" s="5"/>
      <c r="I304" s="34"/>
      <c r="L304" s="34"/>
      <c r="M304" s="34"/>
      <c r="N304" s="5"/>
      <c r="P304" s="34"/>
      <c r="R304" s="39"/>
      <c r="S304" s="39"/>
      <c r="T304" s="39"/>
      <c r="U304" s="39"/>
      <c r="V304" s="39"/>
      <c r="W304" s="39"/>
      <c r="X304" s="39"/>
      <c r="Y304" s="39"/>
      <c r="Z304" s="34"/>
      <c r="AA304" s="39"/>
      <c r="AB304" s="39"/>
      <c r="AC304" s="39"/>
    </row>
    <row r="305">
      <c r="A305" s="5"/>
      <c r="D305" s="5"/>
      <c r="E305" s="5"/>
      <c r="F305" s="5"/>
      <c r="G305" s="5"/>
      <c r="H305" s="5"/>
      <c r="I305" s="34"/>
      <c r="L305" s="34"/>
      <c r="M305" s="34"/>
      <c r="N305" s="5"/>
      <c r="P305" s="34"/>
      <c r="R305" s="39"/>
      <c r="S305" s="39"/>
      <c r="T305" s="39"/>
      <c r="U305" s="39"/>
      <c r="V305" s="39"/>
      <c r="W305" s="39"/>
      <c r="X305" s="39"/>
      <c r="Y305" s="39"/>
      <c r="Z305" s="34"/>
      <c r="AA305" s="39"/>
      <c r="AB305" s="39"/>
      <c r="AC305" s="39"/>
    </row>
    <row r="306">
      <c r="A306" s="5"/>
      <c r="D306" s="5"/>
      <c r="E306" s="5"/>
      <c r="F306" s="5"/>
      <c r="G306" s="5"/>
      <c r="H306" s="5"/>
      <c r="I306" s="34"/>
      <c r="L306" s="34"/>
      <c r="M306" s="34"/>
      <c r="N306" s="5"/>
      <c r="P306" s="34"/>
      <c r="R306" s="39"/>
      <c r="S306" s="39"/>
      <c r="T306" s="39"/>
      <c r="U306" s="39"/>
      <c r="V306" s="39"/>
      <c r="W306" s="39"/>
      <c r="X306" s="39"/>
      <c r="Y306" s="39"/>
      <c r="Z306" s="34"/>
      <c r="AA306" s="39"/>
      <c r="AB306" s="39"/>
      <c r="AC306" s="39"/>
    </row>
    <row r="307">
      <c r="A307" s="5"/>
      <c r="D307" s="5"/>
      <c r="E307" s="5"/>
      <c r="F307" s="5"/>
      <c r="G307" s="5"/>
      <c r="H307" s="5"/>
      <c r="I307" s="34"/>
      <c r="L307" s="34"/>
      <c r="M307" s="34"/>
      <c r="N307" s="5"/>
      <c r="P307" s="34"/>
      <c r="R307" s="39"/>
      <c r="S307" s="39"/>
      <c r="T307" s="39"/>
      <c r="U307" s="39"/>
      <c r="V307" s="39"/>
      <c r="W307" s="39"/>
      <c r="X307" s="39"/>
      <c r="Y307" s="39"/>
      <c r="Z307" s="34"/>
      <c r="AA307" s="39"/>
      <c r="AB307" s="39"/>
      <c r="AC307" s="39"/>
    </row>
    <row r="308">
      <c r="A308" s="5"/>
      <c r="D308" s="5"/>
      <c r="E308" s="5"/>
      <c r="F308" s="5"/>
      <c r="G308" s="5"/>
      <c r="H308" s="5"/>
      <c r="I308" s="34"/>
      <c r="L308" s="34"/>
      <c r="M308" s="34"/>
      <c r="N308" s="5"/>
      <c r="P308" s="34"/>
      <c r="R308" s="39"/>
      <c r="S308" s="39"/>
      <c r="T308" s="39"/>
      <c r="U308" s="39"/>
      <c r="V308" s="39"/>
      <c r="W308" s="39"/>
      <c r="X308" s="39"/>
      <c r="Y308" s="39"/>
      <c r="Z308" s="34"/>
      <c r="AA308" s="39"/>
      <c r="AB308" s="39"/>
      <c r="AC308" s="39"/>
    </row>
    <row r="309">
      <c r="A309" s="5"/>
      <c r="D309" s="5"/>
      <c r="E309" s="5"/>
      <c r="F309" s="5"/>
      <c r="G309" s="5"/>
      <c r="H309" s="5"/>
      <c r="I309" s="34"/>
      <c r="L309" s="34"/>
      <c r="M309" s="34"/>
      <c r="N309" s="5"/>
      <c r="P309" s="34"/>
      <c r="R309" s="39"/>
      <c r="S309" s="39"/>
      <c r="T309" s="39"/>
      <c r="U309" s="39"/>
      <c r="V309" s="39"/>
      <c r="W309" s="39"/>
      <c r="X309" s="39"/>
      <c r="Y309" s="39"/>
      <c r="Z309" s="34"/>
      <c r="AA309" s="39"/>
      <c r="AB309" s="39"/>
      <c r="AC309" s="39"/>
    </row>
    <row r="310">
      <c r="A310" s="5"/>
      <c r="D310" s="5"/>
      <c r="E310" s="5"/>
      <c r="F310" s="5"/>
      <c r="G310" s="5"/>
      <c r="H310" s="5"/>
      <c r="I310" s="34"/>
      <c r="L310" s="34"/>
      <c r="M310" s="34"/>
      <c r="N310" s="5"/>
      <c r="P310" s="34"/>
      <c r="R310" s="39"/>
      <c r="S310" s="39"/>
      <c r="T310" s="39"/>
      <c r="U310" s="39"/>
      <c r="V310" s="39"/>
      <c r="W310" s="39"/>
      <c r="X310" s="39"/>
      <c r="Y310" s="39"/>
      <c r="Z310" s="34"/>
      <c r="AA310" s="39"/>
      <c r="AB310" s="39"/>
      <c r="AC310" s="39"/>
    </row>
    <row r="311">
      <c r="A311" s="5"/>
      <c r="D311" s="5"/>
      <c r="E311" s="5"/>
      <c r="F311" s="5"/>
      <c r="G311" s="5"/>
      <c r="H311" s="5"/>
      <c r="I311" s="34"/>
      <c r="L311" s="34"/>
      <c r="M311" s="34"/>
      <c r="N311" s="5"/>
      <c r="P311" s="34"/>
      <c r="R311" s="39"/>
      <c r="S311" s="39"/>
      <c r="T311" s="39"/>
      <c r="U311" s="39"/>
      <c r="V311" s="39"/>
      <c r="W311" s="39"/>
      <c r="X311" s="39"/>
      <c r="Y311" s="39"/>
      <c r="Z311" s="34"/>
      <c r="AA311" s="39"/>
      <c r="AB311" s="39"/>
      <c r="AC311" s="39"/>
    </row>
    <row r="312">
      <c r="A312" s="5"/>
      <c r="D312" s="5"/>
      <c r="E312" s="5"/>
      <c r="F312" s="5"/>
      <c r="G312" s="5"/>
      <c r="H312" s="5"/>
      <c r="I312" s="34"/>
      <c r="L312" s="34"/>
      <c r="M312" s="34"/>
      <c r="N312" s="5"/>
      <c r="P312" s="34"/>
      <c r="R312" s="39"/>
      <c r="S312" s="39"/>
      <c r="T312" s="39"/>
      <c r="U312" s="39"/>
      <c r="V312" s="39"/>
      <c r="W312" s="39"/>
      <c r="X312" s="39"/>
      <c r="Y312" s="39"/>
      <c r="Z312" s="34"/>
      <c r="AA312" s="39"/>
      <c r="AB312" s="39"/>
      <c r="AC312" s="39"/>
    </row>
    <row r="313">
      <c r="A313" s="5"/>
      <c r="D313" s="5"/>
      <c r="E313" s="5"/>
      <c r="F313" s="5"/>
      <c r="G313" s="5"/>
      <c r="H313" s="5"/>
      <c r="I313" s="34"/>
      <c r="L313" s="34"/>
      <c r="M313" s="34"/>
      <c r="N313" s="5"/>
      <c r="P313" s="34"/>
      <c r="R313" s="39"/>
      <c r="S313" s="39"/>
      <c r="T313" s="39"/>
      <c r="U313" s="39"/>
      <c r="V313" s="39"/>
      <c r="W313" s="39"/>
      <c r="X313" s="39"/>
      <c r="Y313" s="39"/>
      <c r="Z313" s="34"/>
      <c r="AA313" s="39"/>
      <c r="AB313" s="39"/>
      <c r="AC313" s="39"/>
    </row>
    <row r="314">
      <c r="A314" s="5"/>
      <c r="D314" s="5"/>
      <c r="E314" s="5"/>
      <c r="F314" s="5"/>
      <c r="G314" s="5"/>
      <c r="H314" s="5"/>
      <c r="I314" s="34"/>
      <c r="L314" s="34"/>
      <c r="M314" s="34"/>
      <c r="N314" s="5"/>
      <c r="P314" s="34"/>
      <c r="R314" s="39"/>
      <c r="S314" s="39"/>
      <c r="T314" s="39"/>
      <c r="U314" s="39"/>
      <c r="V314" s="39"/>
      <c r="W314" s="39"/>
      <c r="X314" s="39"/>
      <c r="Y314" s="39"/>
      <c r="Z314" s="34"/>
      <c r="AA314" s="39"/>
      <c r="AB314" s="39"/>
      <c r="AC314" s="39"/>
    </row>
    <row r="315">
      <c r="A315" s="5"/>
      <c r="D315" s="5"/>
      <c r="E315" s="5"/>
      <c r="F315" s="5"/>
      <c r="G315" s="5"/>
      <c r="H315" s="5"/>
      <c r="I315" s="34"/>
      <c r="L315" s="34"/>
      <c r="M315" s="34"/>
      <c r="N315" s="5"/>
      <c r="P315" s="34"/>
      <c r="R315" s="39"/>
      <c r="S315" s="39"/>
      <c r="T315" s="39"/>
      <c r="U315" s="39"/>
      <c r="V315" s="39"/>
      <c r="W315" s="39"/>
      <c r="X315" s="39"/>
      <c r="Y315" s="39"/>
      <c r="Z315" s="34"/>
      <c r="AA315" s="39"/>
      <c r="AB315" s="39"/>
      <c r="AC315" s="39"/>
    </row>
    <row r="316">
      <c r="A316" s="5"/>
      <c r="D316" s="5"/>
      <c r="E316" s="5"/>
      <c r="F316" s="5"/>
      <c r="G316" s="5"/>
      <c r="H316" s="5"/>
      <c r="I316" s="34"/>
      <c r="L316" s="34"/>
      <c r="M316" s="34"/>
      <c r="N316" s="5"/>
      <c r="P316" s="34"/>
      <c r="R316" s="39"/>
      <c r="S316" s="39"/>
      <c r="T316" s="39"/>
      <c r="U316" s="39"/>
      <c r="V316" s="39"/>
      <c r="W316" s="39"/>
      <c r="X316" s="39"/>
      <c r="Y316" s="39"/>
      <c r="Z316" s="34"/>
      <c r="AA316" s="39"/>
      <c r="AB316" s="39"/>
      <c r="AC316" s="39"/>
    </row>
    <row r="317">
      <c r="A317" s="5"/>
      <c r="D317" s="5"/>
      <c r="E317" s="5"/>
      <c r="F317" s="5"/>
      <c r="G317" s="5"/>
      <c r="H317" s="5"/>
      <c r="I317" s="34"/>
      <c r="L317" s="34"/>
      <c r="M317" s="34"/>
      <c r="N317" s="5"/>
      <c r="P317" s="34"/>
      <c r="R317" s="39"/>
      <c r="S317" s="39"/>
      <c r="T317" s="39"/>
      <c r="U317" s="39"/>
      <c r="V317" s="39"/>
      <c r="W317" s="39"/>
      <c r="X317" s="39"/>
      <c r="Y317" s="39"/>
      <c r="Z317" s="34"/>
      <c r="AA317" s="39"/>
      <c r="AB317" s="39"/>
      <c r="AC317" s="39"/>
    </row>
    <row r="318">
      <c r="A318" s="5"/>
      <c r="D318" s="5"/>
      <c r="E318" s="5"/>
      <c r="F318" s="5"/>
      <c r="G318" s="5"/>
      <c r="H318" s="5"/>
      <c r="I318" s="34"/>
      <c r="L318" s="34"/>
      <c r="M318" s="34"/>
      <c r="N318" s="5"/>
      <c r="P318" s="34"/>
      <c r="R318" s="39"/>
      <c r="S318" s="39"/>
      <c r="T318" s="39"/>
      <c r="U318" s="39"/>
      <c r="V318" s="39"/>
      <c r="W318" s="39"/>
      <c r="X318" s="39"/>
      <c r="Y318" s="39"/>
      <c r="Z318" s="34"/>
      <c r="AA318" s="39"/>
      <c r="AB318" s="39"/>
      <c r="AC318" s="39"/>
    </row>
    <row r="319">
      <c r="A319" s="5"/>
      <c r="D319" s="5"/>
      <c r="E319" s="5"/>
      <c r="F319" s="5"/>
      <c r="G319" s="5"/>
      <c r="H319" s="5"/>
      <c r="I319" s="34"/>
      <c r="L319" s="34"/>
      <c r="M319" s="34"/>
      <c r="N319" s="5"/>
      <c r="P319" s="34"/>
      <c r="R319" s="39"/>
      <c r="S319" s="39"/>
      <c r="T319" s="39"/>
      <c r="U319" s="39"/>
      <c r="V319" s="39"/>
      <c r="W319" s="39"/>
      <c r="X319" s="39"/>
      <c r="Y319" s="39"/>
      <c r="Z319" s="34"/>
      <c r="AA319" s="39"/>
      <c r="AB319" s="39"/>
      <c r="AC319" s="39"/>
    </row>
    <row r="320">
      <c r="A320" s="5"/>
      <c r="D320" s="5"/>
      <c r="E320" s="5"/>
      <c r="F320" s="5"/>
      <c r="G320" s="5"/>
      <c r="H320" s="5"/>
      <c r="I320" s="34"/>
      <c r="L320" s="34"/>
      <c r="M320" s="34"/>
      <c r="N320" s="5"/>
      <c r="P320" s="34"/>
      <c r="R320" s="39"/>
      <c r="S320" s="39"/>
      <c r="T320" s="39"/>
      <c r="U320" s="39"/>
      <c r="V320" s="39"/>
      <c r="W320" s="39"/>
      <c r="X320" s="39"/>
      <c r="Y320" s="39"/>
      <c r="Z320" s="34"/>
      <c r="AA320" s="39"/>
      <c r="AB320" s="39"/>
      <c r="AC320" s="39"/>
    </row>
    <row r="321">
      <c r="A321" s="5"/>
      <c r="D321" s="5"/>
      <c r="E321" s="5"/>
      <c r="F321" s="5"/>
      <c r="G321" s="5"/>
      <c r="H321" s="5"/>
      <c r="I321" s="34"/>
      <c r="L321" s="34"/>
      <c r="M321" s="34"/>
      <c r="N321" s="5"/>
      <c r="P321" s="34"/>
      <c r="R321" s="39"/>
      <c r="S321" s="39"/>
      <c r="T321" s="39"/>
      <c r="U321" s="39"/>
      <c r="V321" s="39"/>
      <c r="W321" s="39"/>
      <c r="X321" s="39"/>
      <c r="Y321" s="39"/>
      <c r="Z321" s="34"/>
      <c r="AA321" s="39"/>
      <c r="AB321" s="39"/>
      <c r="AC321" s="39"/>
    </row>
    <row r="322">
      <c r="A322" s="5"/>
      <c r="D322" s="5"/>
      <c r="E322" s="5"/>
      <c r="F322" s="5"/>
      <c r="G322" s="5"/>
      <c r="H322" s="5"/>
      <c r="I322" s="34"/>
      <c r="L322" s="34"/>
      <c r="M322" s="34"/>
      <c r="N322" s="5"/>
      <c r="P322" s="34"/>
      <c r="R322" s="39"/>
      <c r="S322" s="39"/>
      <c r="T322" s="39"/>
      <c r="U322" s="39"/>
      <c r="V322" s="39"/>
      <c r="W322" s="39"/>
      <c r="X322" s="39"/>
      <c r="Y322" s="39"/>
      <c r="Z322" s="34"/>
      <c r="AA322" s="39"/>
      <c r="AB322" s="39"/>
      <c r="AC322" s="39"/>
    </row>
    <row r="323">
      <c r="A323" s="5"/>
      <c r="D323" s="5"/>
      <c r="E323" s="5"/>
      <c r="F323" s="5"/>
      <c r="G323" s="5"/>
      <c r="H323" s="5"/>
      <c r="I323" s="34"/>
      <c r="L323" s="34"/>
      <c r="M323" s="34"/>
      <c r="N323" s="5"/>
      <c r="P323" s="34"/>
      <c r="R323" s="39"/>
      <c r="S323" s="39"/>
      <c r="T323" s="39"/>
      <c r="U323" s="39"/>
      <c r="V323" s="39"/>
      <c r="W323" s="39"/>
      <c r="X323" s="39"/>
      <c r="Y323" s="39"/>
      <c r="Z323" s="34"/>
      <c r="AA323" s="39"/>
      <c r="AB323" s="39"/>
      <c r="AC323" s="39"/>
    </row>
    <row r="324">
      <c r="A324" s="5"/>
      <c r="D324" s="5"/>
      <c r="E324" s="5"/>
      <c r="F324" s="5"/>
      <c r="G324" s="5"/>
      <c r="H324" s="5"/>
      <c r="I324" s="34"/>
      <c r="L324" s="34"/>
      <c r="M324" s="34"/>
      <c r="N324" s="5"/>
      <c r="P324" s="34"/>
      <c r="R324" s="39"/>
      <c r="S324" s="39"/>
      <c r="T324" s="39"/>
      <c r="U324" s="39"/>
      <c r="V324" s="39"/>
      <c r="W324" s="39"/>
      <c r="X324" s="39"/>
      <c r="Y324" s="39"/>
      <c r="Z324" s="34"/>
      <c r="AA324" s="39"/>
      <c r="AB324" s="39"/>
      <c r="AC324" s="39"/>
    </row>
    <row r="325">
      <c r="A325" s="5"/>
      <c r="D325" s="5"/>
      <c r="E325" s="5"/>
      <c r="F325" s="5"/>
      <c r="G325" s="5"/>
      <c r="H325" s="5"/>
      <c r="I325" s="34"/>
      <c r="L325" s="34"/>
      <c r="M325" s="34"/>
      <c r="N325" s="5"/>
      <c r="P325" s="34"/>
      <c r="R325" s="39"/>
      <c r="S325" s="39"/>
      <c r="T325" s="39"/>
      <c r="U325" s="39"/>
      <c r="V325" s="39"/>
      <c r="W325" s="39"/>
      <c r="X325" s="39"/>
      <c r="Y325" s="39"/>
      <c r="Z325" s="34"/>
      <c r="AA325" s="39"/>
      <c r="AB325" s="39"/>
      <c r="AC325" s="39"/>
    </row>
    <row r="326">
      <c r="A326" s="5"/>
      <c r="D326" s="5"/>
      <c r="E326" s="5"/>
      <c r="F326" s="5"/>
      <c r="G326" s="5"/>
      <c r="H326" s="5"/>
      <c r="I326" s="34"/>
      <c r="L326" s="34"/>
      <c r="M326" s="34"/>
      <c r="N326" s="5"/>
      <c r="P326" s="34"/>
      <c r="R326" s="39"/>
      <c r="S326" s="39"/>
      <c r="T326" s="39"/>
      <c r="U326" s="39"/>
      <c r="V326" s="39"/>
      <c r="W326" s="39"/>
      <c r="X326" s="39"/>
      <c r="Y326" s="39"/>
      <c r="Z326" s="34"/>
      <c r="AA326" s="39"/>
      <c r="AB326" s="39"/>
      <c r="AC326" s="39"/>
    </row>
    <row r="327">
      <c r="A327" s="5"/>
      <c r="D327" s="5"/>
      <c r="E327" s="5"/>
      <c r="F327" s="5"/>
      <c r="G327" s="5"/>
      <c r="H327" s="5"/>
      <c r="I327" s="34"/>
      <c r="L327" s="34"/>
      <c r="M327" s="34"/>
      <c r="N327" s="5"/>
      <c r="P327" s="34"/>
      <c r="R327" s="39"/>
      <c r="S327" s="39"/>
      <c r="T327" s="39"/>
      <c r="U327" s="39"/>
      <c r="V327" s="39"/>
      <c r="W327" s="39"/>
      <c r="X327" s="39"/>
      <c r="Y327" s="39"/>
      <c r="Z327" s="34"/>
      <c r="AA327" s="39"/>
      <c r="AB327" s="39"/>
      <c r="AC327" s="39"/>
    </row>
    <row r="328">
      <c r="A328" s="5"/>
      <c r="D328" s="5"/>
      <c r="E328" s="5"/>
      <c r="F328" s="5"/>
      <c r="G328" s="5"/>
      <c r="H328" s="5"/>
      <c r="I328" s="34"/>
      <c r="L328" s="34"/>
      <c r="M328" s="34"/>
      <c r="N328" s="5"/>
      <c r="P328" s="34"/>
      <c r="R328" s="39"/>
      <c r="S328" s="39"/>
      <c r="T328" s="39"/>
      <c r="U328" s="39"/>
      <c r="V328" s="39"/>
      <c r="W328" s="39"/>
      <c r="X328" s="39"/>
      <c r="Y328" s="39"/>
      <c r="Z328" s="34"/>
      <c r="AA328" s="39"/>
      <c r="AB328" s="39"/>
      <c r="AC328" s="39"/>
    </row>
    <row r="329">
      <c r="A329" s="5"/>
      <c r="D329" s="5"/>
      <c r="E329" s="5"/>
      <c r="F329" s="5"/>
      <c r="G329" s="5"/>
      <c r="H329" s="5"/>
      <c r="I329" s="34"/>
      <c r="L329" s="34"/>
      <c r="M329" s="34"/>
      <c r="N329" s="5"/>
      <c r="P329" s="34"/>
      <c r="R329" s="39"/>
      <c r="S329" s="39"/>
      <c r="T329" s="39"/>
      <c r="U329" s="39"/>
      <c r="V329" s="39"/>
      <c r="W329" s="39"/>
      <c r="X329" s="39"/>
      <c r="Y329" s="39"/>
      <c r="Z329" s="34"/>
      <c r="AA329" s="39"/>
      <c r="AB329" s="39"/>
      <c r="AC329" s="39"/>
    </row>
    <row r="330">
      <c r="A330" s="5"/>
      <c r="D330" s="5"/>
      <c r="E330" s="5"/>
      <c r="F330" s="5"/>
      <c r="G330" s="5"/>
      <c r="H330" s="5"/>
      <c r="I330" s="34"/>
      <c r="L330" s="34"/>
      <c r="M330" s="34"/>
      <c r="N330" s="5"/>
      <c r="P330" s="34"/>
      <c r="R330" s="39"/>
      <c r="S330" s="39"/>
      <c r="T330" s="39"/>
      <c r="U330" s="39"/>
      <c r="V330" s="39"/>
      <c r="W330" s="39"/>
      <c r="X330" s="39"/>
      <c r="Y330" s="39"/>
      <c r="Z330" s="34"/>
      <c r="AA330" s="39"/>
      <c r="AB330" s="39"/>
      <c r="AC330" s="39"/>
    </row>
    <row r="331">
      <c r="A331" s="5"/>
      <c r="D331" s="5"/>
      <c r="E331" s="5"/>
      <c r="F331" s="5"/>
      <c r="G331" s="5"/>
      <c r="H331" s="5"/>
      <c r="I331" s="34"/>
      <c r="L331" s="34"/>
      <c r="M331" s="34"/>
      <c r="N331" s="5"/>
      <c r="P331" s="34"/>
      <c r="R331" s="39"/>
      <c r="S331" s="39"/>
      <c r="T331" s="39"/>
      <c r="U331" s="39"/>
      <c r="V331" s="39"/>
      <c r="W331" s="39"/>
      <c r="X331" s="39"/>
      <c r="Y331" s="39"/>
      <c r="Z331" s="34"/>
      <c r="AA331" s="39"/>
      <c r="AB331" s="39"/>
      <c r="AC331" s="39"/>
    </row>
    <row r="332">
      <c r="A332" s="5"/>
      <c r="D332" s="5"/>
      <c r="E332" s="5"/>
      <c r="F332" s="5"/>
      <c r="G332" s="5"/>
      <c r="H332" s="5"/>
      <c r="I332" s="34"/>
      <c r="L332" s="34"/>
      <c r="M332" s="34"/>
      <c r="N332" s="5"/>
      <c r="P332" s="34"/>
      <c r="R332" s="39"/>
      <c r="S332" s="39"/>
      <c r="T332" s="39"/>
      <c r="U332" s="39"/>
      <c r="V332" s="39"/>
      <c r="W332" s="39"/>
      <c r="X332" s="39"/>
      <c r="Y332" s="39"/>
      <c r="Z332" s="34"/>
      <c r="AA332" s="39"/>
      <c r="AB332" s="39"/>
      <c r="AC332" s="39"/>
    </row>
    <row r="333">
      <c r="A333" s="5"/>
      <c r="D333" s="5"/>
      <c r="E333" s="5"/>
      <c r="F333" s="5"/>
      <c r="G333" s="5"/>
      <c r="H333" s="5"/>
      <c r="I333" s="34"/>
      <c r="L333" s="34"/>
      <c r="M333" s="34"/>
      <c r="N333" s="5"/>
      <c r="P333" s="34"/>
      <c r="R333" s="39"/>
      <c r="S333" s="39"/>
      <c r="T333" s="39"/>
      <c r="U333" s="39"/>
      <c r="V333" s="39"/>
      <c r="W333" s="39"/>
      <c r="X333" s="39"/>
      <c r="Y333" s="39"/>
      <c r="Z333" s="34"/>
      <c r="AA333" s="39"/>
      <c r="AB333" s="39"/>
      <c r="AC333" s="39"/>
    </row>
    <row r="334">
      <c r="A334" s="5"/>
      <c r="D334" s="5"/>
      <c r="E334" s="5"/>
      <c r="F334" s="5"/>
      <c r="G334" s="5"/>
      <c r="H334" s="5"/>
      <c r="I334" s="34"/>
      <c r="L334" s="34"/>
      <c r="M334" s="34"/>
      <c r="N334" s="5"/>
      <c r="P334" s="34"/>
      <c r="R334" s="39"/>
      <c r="S334" s="39"/>
      <c r="T334" s="39"/>
      <c r="U334" s="39"/>
      <c r="V334" s="39"/>
      <c r="W334" s="39"/>
      <c r="X334" s="39"/>
      <c r="Y334" s="39"/>
      <c r="Z334" s="34"/>
      <c r="AA334" s="39"/>
      <c r="AB334" s="39"/>
      <c r="AC334" s="39"/>
    </row>
    <row r="335">
      <c r="A335" s="5"/>
      <c r="D335" s="5"/>
      <c r="E335" s="5"/>
      <c r="F335" s="5"/>
      <c r="G335" s="5"/>
      <c r="H335" s="5"/>
      <c r="I335" s="34"/>
      <c r="L335" s="34"/>
      <c r="M335" s="34"/>
      <c r="N335" s="5"/>
      <c r="P335" s="34"/>
      <c r="R335" s="39"/>
      <c r="S335" s="39"/>
      <c r="T335" s="39"/>
      <c r="U335" s="39"/>
      <c r="V335" s="39"/>
      <c r="W335" s="39"/>
      <c r="X335" s="39"/>
      <c r="Y335" s="39"/>
      <c r="Z335" s="34"/>
      <c r="AA335" s="39"/>
      <c r="AB335" s="39"/>
      <c r="AC335" s="39"/>
    </row>
    <row r="336">
      <c r="A336" s="5"/>
      <c r="D336" s="5"/>
      <c r="E336" s="5"/>
      <c r="F336" s="5"/>
      <c r="G336" s="5"/>
      <c r="H336" s="5"/>
      <c r="I336" s="34"/>
      <c r="L336" s="34"/>
      <c r="M336" s="34"/>
      <c r="N336" s="5"/>
      <c r="P336" s="34"/>
      <c r="R336" s="39"/>
      <c r="S336" s="39"/>
      <c r="T336" s="39"/>
      <c r="U336" s="39"/>
      <c r="V336" s="39"/>
      <c r="W336" s="39"/>
      <c r="X336" s="39"/>
      <c r="Y336" s="39"/>
      <c r="Z336" s="34"/>
      <c r="AA336" s="39"/>
      <c r="AB336" s="39"/>
      <c r="AC336" s="39"/>
    </row>
    <row r="337">
      <c r="A337" s="5"/>
      <c r="D337" s="5"/>
      <c r="E337" s="5"/>
      <c r="F337" s="5"/>
      <c r="G337" s="5"/>
      <c r="H337" s="5"/>
      <c r="I337" s="34"/>
      <c r="L337" s="34"/>
      <c r="M337" s="34"/>
      <c r="N337" s="5"/>
      <c r="P337" s="34"/>
      <c r="R337" s="39"/>
      <c r="S337" s="39"/>
      <c r="T337" s="39"/>
      <c r="U337" s="39"/>
      <c r="V337" s="39"/>
      <c r="W337" s="39"/>
      <c r="X337" s="39"/>
      <c r="Y337" s="39"/>
      <c r="Z337" s="34"/>
      <c r="AA337" s="39"/>
      <c r="AB337" s="39"/>
      <c r="AC337" s="39"/>
    </row>
    <row r="338">
      <c r="A338" s="5"/>
      <c r="D338" s="5"/>
      <c r="E338" s="5"/>
      <c r="F338" s="5"/>
      <c r="G338" s="5"/>
      <c r="H338" s="5"/>
      <c r="I338" s="34"/>
      <c r="L338" s="34"/>
      <c r="M338" s="34"/>
      <c r="N338" s="5"/>
      <c r="P338" s="34"/>
      <c r="R338" s="39"/>
      <c r="S338" s="39"/>
      <c r="T338" s="39"/>
      <c r="U338" s="39"/>
      <c r="V338" s="39"/>
      <c r="W338" s="39"/>
      <c r="X338" s="39"/>
      <c r="Y338" s="39"/>
      <c r="Z338" s="34"/>
      <c r="AA338" s="39"/>
      <c r="AB338" s="39"/>
      <c r="AC338" s="39"/>
    </row>
    <row r="339">
      <c r="A339" s="5"/>
      <c r="D339" s="5"/>
      <c r="E339" s="5"/>
      <c r="F339" s="5"/>
      <c r="G339" s="5"/>
      <c r="H339" s="5"/>
      <c r="I339" s="34"/>
      <c r="L339" s="34"/>
      <c r="M339" s="34"/>
      <c r="N339" s="5"/>
      <c r="P339" s="34"/>
      <c r="R339" s="39"/>
      <c r="S339" s="39"/>
      <c r="T339" s="39"/>
      <c r="U339" s="39"/>
      <c r="V339" s="39"/>
      <c r="W339" s="39"/>
      <c r="X339" s="39"/>
      <c r="Y339" s="39"/>
      <c r="Z339" s="34"/>
      <c r="AA339" s="39"/>
      <c r="AB339" s="39"/>
      <c r="AC339" s="39"/>
    </row>
    <row r="340">
      <c r="A340" s="5"/>
      <c r="D340" s="5"/>
      <c r="E340" s="5"/>
      <c r="F340" s="5"/>
      <c r="G340" s="5"/>
      <c r="H340" s="5"/>
      <c r="I340" s="34"/>
      <c r="L340" s="34"/>
      <c r="M340" s="34"/>
      <c r="N340" s="5"/>
      <c r="P340" s="34"/>
      <c r="R340" s="39"/>
      <c r="S340" s="39"/>
      <c r="T340" s="39"/>
      <c r="U340" s="39"/>
      <c r="V340" s="39"/>
      <c r="W340" s="39"/>
      <c r="X340" s="39"/>
      <c r="Y340" s="39"/>
      <c r="Z340" s="34"/>
      <c r="AA340" s="39"/>
      <c r="AB340" s="39"/>
      <c r="AC340" s="39"/>
    </row>
    <row r="341">
      <c r="A341" s="5"/>
      <c r="D341" s="5"/>
      <c r="E341" s="5"/>
      <c r="F341" s="5"/>
      <c r="G341" s="5"/>
      <c r="H341" s="5"/>
      <c r="I341" s="34"/>
      <c r="L341" s="34"/>
      <c r="M341" s="34"/>
      <c r="N341" s="5"/>
      <c r="P341" s="34"/>
      <c r="R341" s="39"/>
      <c r="S341" s="39"/>
      <c r="T341" s="39"/>
      <c r="U341" s="39"/>
      <c r="V341" s="39"/>
      <c r="W341" s="39"/>
      <c r="X341" s="39"/>
      <c r="Y341" s="39"/>
      <c r="Z341" s="34"/>
      <c r="AA341" s="39"/>
      <c r="AB341" s="39"/>
      <c r="AC341" s="39"/>
    </row>
    <row r="342">
      <c r="A342" s="5"/>
      <c r="D342" s="5"/>
      <c r="E342" s="5"/>
      <c r="F342" s="5"/>
      <c r="G342" s="5"/>
      <c r="H342" s="5"/>
      <c r="I342" s="34"/>
      <c r="L342" s="34"/>
      <c r="M342" s="34"/>
      <c r="N342" s="5"/>
      <c r="P342" s="34"/>
      <c r="R342" s="39"/>
      <c r="S342" s="39"/>
      <c r="T342" s="39"/>
      <c r="U342" s="39"/>
      <c r="V342" s="39"/>
      <c r="W342" s="39"/>
      <c r="X342" s="39"/>
      <c r="Y342" s="39"/>
      <c r="Z342" s="34"/>
      <c r="AA342" s="39"/>
      <c r="AB342" s="39"/>
      <c r="AC342" s="39"/>
    </row>
    <row r="343">
      <c r="A343" s="5"/>
      <c r="D343" s="5"/>
      <c r="E343" s="5"/>
      <c r="F343" s="5"/>
      <c r="G343" s="5"/>
      <c r="H343" s="5"/>
      <c r="I343" s="34"/>
      <c r="L343" s="34"/>
      <c r="M343" s="34"/>
      <c r="N343" s="5"/>
      <c r="P343" s="34"/>
      <c r="R343" s="39"/>
      <c r="S343" s="39"/>
      <c r="T343" s="39"/>
      <c r="U343" s="39"/>
      <c r="V343" s="39"/>
      <c r="W343" s="39"/>
      <c r="X343" s="39"/>
      <c r="Y343" s="39"/>
      <c r="Z343" s="34"/>
      <c r="AA343" s="39"/>
      <c r="AB343" s="39"/>
      <c r="AC343" s="39"/>
    </row>
    <row r="344">
      <c r="A344" s="5"/>
      <c r="D344" s="5"/>
      <c r="E344" s="5"/>
      <c r="F344" s="5"/>
      <c r="G344" s="5"/>
      <c r="H344" s="5"/>
      <c r="I344" s="34"/>
      <c r="L344" s="34"/>
      <c r="M344" s="34"/>
      <c r="N344" s="5"/>
      <c r="P344" s="34"/>
      <c r="R344" s="39"/>
      <c r="S344" s="39"/>
      <c r="T344" s="39"/>
      <c r="U344" s="39"/>
      <c r="V344" s="39"/>
      <c r="W344" s="39"/>
      <c r="X344" s="39"/>
      <c r="Y344" s="39"/>
      <c r="Z344" s="34"/>
      <c r="AA344" s="39"/>
      <c r="AB344" s="39"/>
      <c r="AC344" s="39"/>
    </row>
    <row r="345">
      <c r="A345" s="5"/>
      <c r="D345" s="5"/>
      <c r="E345" s="5"/>
      <c r="F345" s="5"/>
      <c r="G345" s="5"/>
      <c r="H345" s="5"/>
      <c r="I345" s="34"/>
      <c r="L345" s="34"/>
      <c r="M345" s="34"/>
      <c r="N345" s="5"/>
      <c r="P345" s="34"/>
      <c r="R345" s="39"/>
      <c r="S345" s="39"/>
      <c r="T345" s="39"/>
      <c r="U345" s="39"/>
      <c r="V345" s="39"/>
      <c r="W345" s="39"/>
      <c r="X345" s="39"/>
      <c r="Y345" s="39"/>
      <c r="Z345" s="34"/>
      <c r="AA345" s="39"/>
      <c r="AB345" s="39"/>
      <c r="AC345" s="39"/>
    </row>
    <row r="346">
      <c r="A346" s="5"/>
      <c r="D346" s="5"/>
      <c r="E346" s="5"/>
      <c r="F346" s="5"/>
      <c r="G346" s="5"/>
      <c r="H346" s="5"/>
      <c r="I346" s="34"/>
      <c r="L346" s="34"/>
      <c r="M346" s="34"/>
      <c r="N346" s="5"/>
      <c r="P346" s="34"/>
      <c r="R346" s="39"/>
      <c r="S346" s="39"/>
      <c r="T346" s="39"/>
      <c r="U346" s="39"/>
      <c r="V346" s="39"/>
      <c r="W346" s="39"/>
      <c r="X346" s="39"/>
      <c r="Y346" s="39"/>
      <c r="Z346" s="34"/>
      <c r="AA346" s="39"/>
      <c r="AB346" s="39"/>
      <c r="AC346" s="39"/>
    </row>
    <row r="347">
      <c r="A347" s="5"/>
      <c r="D347" s="5"/>
      <c r="E347" s="5"/>
      <c r="F347" s="5"/>
      <c r="G347" s="5"/>
      <c r="H347" s="5"/>
      <c r="I347" s="34"/>
      <c r="L347" s="34"/>
      <c r="M347" s="34"/>
      <c r="N347" s="5"/>
      <c r="P347" s="34"/>
      <c r="R347" s="39"/>
      <c r="S347" s="39"/>
      <c r="T347" s="39"/>
      <c r="U347" s="39"/>
      <c r="V347" s="39"/>
      <c r="W347" s="39"/>
      <c r="X347" s="39"/>
      <c r="Y347" s="39"/>
      <c r="Z347" s="34"/>
      <c r="AA347" s="39"/>
      <c r="AB347" s="39"/>
      <c r="AC347" s="39"/>
    </row>
    <row r="348">
      <c r="A348" s="5"/>
      <c r="D348" s="5"/>
      <c r="E348" s="5"/>
      <c r="F348" s="5"/>
      <c r="G348" s="5"/>
      <c r="H348" s="5"/>
      <c r="I348" s="34"/>
      <c r="L348" s="34"/>
      <c r="M348" s="34"/>
      <c r="N348" s="5"/>
      <c r="P348" s="34"/>
      <c r="R348" s="39"/>
      <c r="S348" s="39"/>
      <c r="T348" s="39"/>
      <c r="U348" s="39"/>
      <c r="V348" s="39"/>
      <c r="W348" s="39"/>
      <c r="X348" s="39"/>
      <c r="Y348" s="39"/>
      <c r="Z348" s="34"/>
      <c r="AA348" s="39"/>
      <c r="AB348" s="39"/>
      <c r="AC348" s="39"/>
    </row>
    <row r="349">
      <c r="A349" s="5"/>
      <c r="D349" s="5"/>
      <c r="E349" s="5"/>
      <c r="F349" s="5"/>
      <c r="G349" s="5"/>
      <c r="H349" s="5"/>
      <c r="I349" s="34"/>
      <c r="L349" s="34"/>
      <c r="M349" s="34"/>
      <c r="N349" s="5"/>
      <c r="P349" s="34"/>
      <c r="R349" s="39"/>
      <c r="S349" s="39"/>
      <c r="T349" s="39"/>
      <c r="U349" s="39"/>
      <c r="V349" s="39"/>
      <c r="W349" s="39"/>
      <c r="X349" s="39"/>
      <c r="Y349" s="39"/>
      <c r="Z349" s="34"/>
      <c r="AA349" s="39"/>
      <c r="AB349" s="39"/>
      <c r="AC349" s="39"/>
    </row>
    <row r="350">
      <c r="A350" s="5"/>
      <c r="D350" s="5"/>
      <c r="E350" s="5"/>
      <c r="F350" s="5"/>
      <c r="G350" s="5"/>
      <c r="H350" s="5"/>
      <c r="I350" s="34"/>
      <c r="L350" s="34"/>
      <c r="M350" s="34"/>
      <c r="N350" s="5"/>
      <c r="P350" s="34"/>
      <c r="R350" s="39"/>
      <c r="S350" s="39"/>
      <c r="T350" s="39"/>
      <c r="U350" s="39"/>
      <c r="V350" s="39"/>
      <c r="W350" s="39"/>
      <c r="X350" s="39"/>
      <c r="Y350" s="39"/>
      <c r="Z350" s="34"/>
      <c r="AA350" s="39"/>
      <c r="AB350" s="39"/>
      <c r="AC350" s="39"/>
    </row>
    <row r="351">
      <c r="A351" s="5"/>
      <c r="D351" s="5"/>
      <c r="E351" s="5"/>
      <c r="F351" s="5"/>
      <c r="G351" s="5"/>
      <c r="H351" s="5"/>
      <c r="I351" s="34"/>
      <c r="L351" s="34"/>
      <c r="M351" s="34"/>
      <c r="N351" s="5"/>
      <c r="P351" s="34"/>
      <c r="R351" s="39"/>
      <c r="S351" s="39"/>
      <c r="T351" s="39"/>
      <c r="U351" s="39"/>
      <c r="V351" s="39"/>
      <c r="W351" s="39"/>
      <c r="X351" s="39"/>
      <c r="Y351" s="39"/>
      <c r="Z351" s="34"/>
      <c r="AA351" s="39"/>
      <c r="AB351" s="39"/>
      <c r="AC351" s="39"/>
    </row>
    <row r="352">
      <c r="A352" s="5"/>
      <c r="D352" s="5"/>
      <c r="E352" s="5"/>
      <c r="F352" s="5"/>
      <c r="G352" s="5"/>
      <c r="H352" s="5"/>
      <c r="I352" s="34"/>
      <c r="L352" s="34"/>
      <c r="M352" s="34"/>
      <c r="N352" s="5"/>
      <c r="P352" s="34"/>
      <c r="R352" s="39"/>
      <c r="S352" s="39"/>
      <c r="T352" s="39"/>
      <c r="U352" s="39"/>
      <c r="V352" s="39"/>
      <c r="W352" s="39"/>
      <c r="X352" s="39"/>
      <c r="Y352" s="39"/>
      <c r="Z352" s="34"/>
      <c r="AA352" s="39"/>
      <c r="AB352" s="39"/>
      <c r="AC352" s="39"/>
    </row>
    <row r="353">
      <c r="A353" s="5"/>
      <c r="D353" s="5"/>
      <c r="E353" s="5"/>
      <c r="F353" s="5"/>
      <c r="G353" s="5"/>
      <c r="H353" s="5"/>
      <c r="I353" s="34"/>
      <c r="L353" s="34"/>
      <c r="M353" s="34"/>
      <c r="N353" s="5"/>
      <c r="P353" s="34"/>
      <c r="R353" s="39"/>
      <c r="S353" s="39"/>
      <c r="T353" s="39"/>
      <c r="U353" s="39"/>
      <c r="V353" s="39"/>
      <c r="W353" s="39"/>
      <c r="X353" s="39"/>
      <c r="Y353" s="39"/>
      <c r="Z353" s="34"/>
      <c r="AA353" s="39"/>
      <c r="AB353" s="39"/>
      <c r="AC353" s="39"/>
    </row>
    <row r="354">
      <c r="A354" s="5"/>
      <c r="D354" s="5"/>
      <c r="E354" s="5"/>
      <c r="F354" s="5"/>
      <c r="G354" s="5"/>
      <c r="H354" s="5"/>
      <c r="I354" s="34"/>
      <c r="L354" s="34"/>
      <c r="M354" s="34"/>
      <c r="N354" s="5"/>
      <c r="P354" s="34"/>
      <c r="R354" s="39"/>
      <c r="S354" s="39"/>
      <c r="T354" s="39"/>
      <c r="U354" s="39"/>
      <c r="V354" s="39"/>
      <c r="W354" s="39"/>
      <c r="X354" s="39"/>
      <c r="Y354" s="39"/>
      <c r="Z354" s="34"/>
      <c r="AA354" s="39"/>
      <c r="AB354" s="39"/>
      <c r="AC354" s="39"/>
    </row>
    <row r="355">
      <c r="A355" s="5"/>
      <c r="D355" s="5"/>
      <c r="E355" s="5"/>
      <c r="F355" s="5"/>
      <c r="G355" s="5"/>
      <c r="H355" s="5"/>
      <c r="I355" s="34"/>
      <c r="L355" s="34"/>
      <c r="M355" s="34"/>
      <c r="N355" s="5"/>
      <c r="P355" s="34"/>
      <c r="R355" s="39"/>
      <c r="S355" s="39"/>
      <c r="T355" s="39"/>
      <c r="U355" s="39"/>
      <c r="V355" s="39"/>
      <c r="W355" s="39"/>
      <c r="X355" s="39"/>
      <c r="Y355" s="39"/>
      <c r="Z355" s="34"/>
      <c r="AA355" s="39"/>
      <c r="AB355" s="39"/>
      <c r="AC355" s="39"/>
    </row>
    <row r="356">
      <c r="A356" s="5"/>
      <c r="D356" s="5"/>
      <c r="E356" s="5"/>
      <c r="F356" s="5"/>
      <c r="G356" s="5"/>
      <c r="H356" s="5"/>
      <c r="I356" s="34"/>
      <c r="L356" s="34"/>
      <c r="M356" s="34"/>
      <c r="N356" s="5"/>
      <c r="P356" s="34"/>
      <c r="R356" s="39"/>
      <c r="S356" s="39"/>
      <c r="T356" s="39"/>
      <c r="U356" s="39"/>
      <c r="V356" s="39"/>
      <c r="W356" s="39"/>
      <c r="X356" s="39"/>
      <c r="Y356" s="39"/>
      <c r="Z356" s="34"/>
      <c r="AA356" s="39"/>
      <c r="AB356" s="39"/>
      <c r="AC356" s="39"/>
    </row>
    <row r="357">
      <c r="A357" s="5"/>
      <c r="D357" s="5"/>
      <c r="E357" s="5"/>
      <c r="F357" s="5"/>
      <c r="G357" s="5"/>
      <c r="H357" s="5"/>
      <c r="I357" s="34"/>
      <c r="L357" s="34"/>
      <c r="M357" s="34"/>
      <c r="N357" s="5"/>
      <c r="P357" s="34"/>
      <c r="R357" s="39"/>
      <c r="S357" s="39"/>
      <c r="T357" s="39"/>
      <c r="U357" s="39"/>
      <c r="V357" s="39"/>
      <c r="W357" s="39"/>
      <c r="X357" s="39"/>
      <c r="Y357" s="39"/>
      <c r="Z357" s="34"/>
      <c r="AA357" s="39"/>
      <c r="AB357" s="39"/>
      <c r="AC357" s="39"/>
    </row>
    <row r="358">
      <c r="A358" s="5"/>
      <c r="D358" s="5"/>
      <c r="E358" s="5"/>
      <c r="F358" s="5"/>
      <c r="G358" s="5"/>
      <c r="H358" s="5"/>
      <c r="I358" s="34"/>
      <c r="L358" s="34"/>
      <c r="M358" s="34"/>
      <c r="N358" s="5"/>
      <c r="P358" s="34"/>
      <c r="R358" s="39"/>
      <c r="S358" s="39"/>
      <c r="T358" s="39"/>
      <c r="U358" s="39"/>
      <c r="V358" s="39"/>
      <c r="W358" s="39"/>
      <c r="X358" s="39"/>
      <c r="Y358" s="39"/>
      <c r="Z358" s="34"/>
      <c r="AA358" s="39"/>
      <c r="AB358" s="39"/>
      <c r="AC358" s="39"/>
    </row>
    <row r="359">
      <c r="A359" s="5"/>
      <c r="D359" s="5"/>
      <c r="E359" s="5"/>
      <c r="F359" s="5"/>
      <c r="G359" s="5"/>
      <c r="H359" s="5"/>
      <c r="I359" s="34"/>
      <c r="L359" s="34"/>
      <c r="M359" s="34"/>
      <c r="N359" s="5"/>
      <c r="P359" s="34"/>
      <c r="R359" s="39"/>
      <c r="S359" s="39"/>
      <c r="T359" s="39"/>
      <c r="U359" s="39"/>
      <c r="V359" s="39"/>
      <c r="W359" s="39"/>
      <c r="X359" s="39"/>
      <c r="Y359" s="39"/>
      <c r="Z359" s="34"/>
      <c r="AA359" s="39"/>
      <c r="AB359" s="39"/>
      <c r="AC359" s="39"/>
    </row>
    <row r="360">
      <c r="A360" s="5"/>
      <c r="D360" s="5"/>
      <c r="E360" s="5"/>
      <c r="F360" s="5"/>
      <c r="G360" s="5"/>
      <c r="H360" s="5"/>
      <c r="I360" s="34"/>
      <c r="L360" s="34"/>
      <c r="M360" s="34"/>
      <c r="N360" s="5"/>
      <c r="P360" s="34"/>
      <c r="R360" s="39"/>
      <c r="S360" s="39"/>
      <c r="T360" s="39"/>
      <c r="U360" s="39"/>
      <c r="V360" s="39"/>
      <c r="W360" s="39"/>
      <c r="X360" s="39"/>
      <c r="Y360" s="39"/>
      <c r="Z360" s="34"/>
      <c r="AA360" s="39"/>
      <c r="AB360" s="39"/>
      <c r="AC360" s="39"/>
    </row>
    <row r="361">
      <c r="A361" s="5"/>
      <c r="D361" s="5"/>
      <c r="E361" s="5"/>
      <c r="F361" s="5"/>
      <c r="G361" s="5"/>
      <c r="H361" s="5"/>
      <c r="I361" s="34"/>
      <c r="L361" s="34"/>
      <c r="M361" s="34"/>
      <c r="N361" s="5"/>
      <c r="P361" s="34"/>
      <c r="R361" s="39"/>
      <c r="S361" s="39"/>
      <c r="T361" s="39"/>
      <c r="U361" s="39"/>
      <c r="V361" s="39"/>
      <c r="W361" s="39"/>
      <c r="X361" s="39"/>
      <c r="Y361" s="39"/>
      <c r="Z361" s="34"/>
      <c r="AA361" s="39"/>
      <c r="AB361" s="39"/>
      <c r="AC361" s="39"/>
    </row>
    <row r="362">
      <c r="A362" s="5"/>
      <c r="D362" s="5"/>
      <c r="E362" s="5"/>
      <c r="F362" s="5"/>
      <c r="G362" s="5"/>
      <c r="H362" s="5"/>
      <c r="I362" s="34"/>
      <c r="L362" s="34"/>
      <c r="M362" s="34"/>
      <c r="N362" s="5"/>
      <c r="P362" s="34"/>
      <c r="R362" s="39"/>
      <c r="S362" s="39"/>
      <c r="T362" s="39"/>
      <c r="U362" s="39"/>
      <c r="V362" s="39"/>
      <c r="W362" s="39"/>
      <c r="X362" s="39"/>
      <c r="Y362" s="39"/>
      <c r="Z362" s="34"/>
      <c r="AA362" s="39"/>
      <c r="AB362" s="39"/>
      <c r="AC362" s="39"/>
    </row>
    <row r="363">
      <c r="A363" s="5"/>
      <c r="D363" s="5"/>
      <c r="E363" s="5"/>
      <c r="F363" s="5"/>
      <c r="G363" s="5"/>
      <c r="H363" s="5"/>
      <c r="I363" s="34"/>
      <c r="L363" s="34"/>
      <c r="M363" s="34"/>
      <c r="N363" s="5"/>
      <c r="P363" s="34"/>
      <c r="R363" s="39"/>
      <c r="S363" s="39"/>
      <c r="T363" s="39"/>
      <c r="U363" s="39"/>
      <c r="V363" s="39"/>
      <c r="W363" s="39"/>
      <c r="X363" s="39"/>
      <c r="Y363" s="39"/>
      <c r="Z363" s="34"/>
      <c r="AA363" s="39"/>
      <c r="AB363" s="39"/>
      <c r="AC363" s="39"/>
    </row>
    <row r="364">
      <c r="A364" s="5"/>
      <c r="D364" s="5"/>
      <c r="E364" s="5"/>
      <c r="F364" s="5"/>
      <c r="G364" s="5"/>
      <c r="H364" s="5"/>
      <c r="I364" s="34"/>
      <c r="L364" s="34"/>
      <c r="M364" s="34"/>
      <c r="N364" s="5"/>
      <c r="P364" s="34"/>
      <c r="R364" s="39"/>
      <c r="S364" s="39"/>
      <c r="T364" s="39"/>
      <c r="U364" s="39"/>
      <c r="V364" s="39"/>
      <c r="W364" s="39"/>
      <c r="X364" s="39"/>
      <c r="Y364" s="39"/>
      <c r="Z364" s="34"/>
      <c r="AA364" s="39"/>
      <c r="AB364" s="39"/>
      <c r="AC364" s="39"/>
    </row>
    <row r="365">
      <c r="A365" s="5"/>
      <c r="D365" s="5"/>
      <c r="E365" s="5"/>
      <c r="F365" s="5"/>
      <c r="G365" s="5"/>
      <c r="H365" s="5"/>
      <c r="I365" s="34"/>
      <c r="L365" s="34"/>
      <c r="M365" s="34"/>
      <c r="N365" s="5"/>
      <c r="P365" s="34"/>
      <c r="R365" s="39"/>
      <c r="S365" s="39"/>
      <c r="T365" s="39"/>
      <c r="U365" s="39"/>
      <c r="V365" s="39"/>
      <c r="W365" s="39"/>
      <c r="X365" s="39"/>
      <c r="Y365" s="39"/>
      <c r="Z365" s="34"/>
      <c r="AA365" s="39"/>
      <c r="AB365" s="39"/>
      <c r="AC365" s="39"/>
    </row>
    <row r="366">
      <c r="A366" s="5"/>
      <c r="D366" s="5"/>
      <c r="E366" s="5"/>
      <c r="F366" s="5"/>
      <c r="G366" s="5"/>
      <c r="H366" s="5"/>
      <c r="I366" s="34"/>
      <c r="L366" s="34"/>
      <c r="M366" s="34"/>
      <c r="N366" s="5"/>
      <c r="P366" s="34"/>
      <c r="R366" s="39"/>
      <c r="S366" s="39"/>
      <c r="T366" s="39"/>
      <c r="U366" s="39"/>
      <c r="V366" s="39"/>
      <c r="W366" s="39"/>
      <c r="X366" s="39"/>
      <c r="Y366" s="39"/>
      <c r="Z366" s="34"/>
      <c r="AA366" s="39"/>
      <c r="AB366" s="39"/>
      <c r="AC366" s="39"/>
    </row>
    <row r="367">
      <c r="A367" s="5"/>
      <c r="D367" s="5"/>
      <c r="E367" s="5"/>
      <c r="F367" s="5"/>
      <c r="G367" s="5"/>
      <c r="H367" s="5"/>
      <c r="I367" s="34"/>
      <c r="L367" s="34"/>
      <c r="M367" s="34"/>
      <c r="N367" s="5"/>
      <c r="P367" s="34"/>
      <c r="R367" s="39"/>
      <c r="S367" s="39"/>
      <c r="T367" s="39"/>
      <c r="U367" s="39"/>
      <c r="V367" s="39"/>
      <c r="W367" s="39"/>
      <c r="X367" s="39"/>
      <c r="Y367" s="39"/>
      <c r="Z367" s="34"/>
      <c r="AA367" s="39"/>
      <c r="AB367" s="39"/>
      <c r="AC367" s="39"/>
    </row>
    <row r="368">
      <c r="A368" s="5"/>
      <c r="D368" s="5"/>
      <c r="E368" s="5"/>
      <c r="F368" s="5"/>
      <c r="G368" s="5"/>
      <c r="H368" s="5"/>
      <c r="I368" s="34"/>
      <c r="L368" s="34"/>
      <c r="M368" s="34"/>
      <c r="N368" s="5"/>
      <c r="P368" s="34"/>
      <c r="R368" s="39"/>
      <c r="S368" s="39"/>
      <c r="T368" s="39"/>
      <c r="U368" s="39"/>
      <c r="V368" s="39"/>
      <c r="W368" s="39"/>
      <c r="X368" s="39"/>
      <c r="Y368" s="39"/>
      <c r="Z368" s="34"/>
      <c r="AA368" s="39"/>
      <c r="AB368" s="39"/>
      <c r="AC368" s="39"/>
    </row>
    <row r="369">
      <c r="A369" s="5"/>
      <c r="D369" s="5"/>
      <c r="E369" s="5"/>
      <c r="F369" s="5"/>
      <c r="G369" s="5"/>
      <c r="H369" s="5"/>
      <c r="I369" s="34"/>
      <c r="L369" s="34"/>
      <c r="M369" s="34"/>
      <c r="N369" s="5"/>
      <c r="P369" s="34"/>
      <c r="R369" s="39"/>
      <c r="S369" s="39"/>
      <c r="T369" s="39"/>
      <c r="U369" s="39"/>
      <c r="V369" s="39"/>
      <c r="W369" s="39"/>
      <c r="X369" s="39"/>
      <c r="Y369" s="39"/>
      <c r="Z369" s="34"/>
      <c r="AA369" s="39"/>
      <c r="AB369" s="39"/>
      <c r="AC369" s="39"/>
    </row>
    <row r="370">
      <c r="A370" s="5"/>
      <c r="D370" s="5"/>
      <c r="E370" s="5"/>
      <c r="F370" s="5"/>
      <c r="G370" s="5"/>
      <c r="H370" s="5"/>
      <c r="I370" s="34"/>
      <c r="L370" s="34"/>
      <c r="M370" s="34"/>
      <c r="N370" s="5"/>
      <c r="P370" s="34"/>
      <c r="R370" s="39"/>
      <c r="S370" s="39"/>
      <c r="T370" s="39"/>
      <c r="U370" s="39"/>
      <c r="V370" s="39"/>
      <c r="W370" s="39"/>
      <c r="X370" s="39"/>
      <c r="Y370" s="39"/>
      <c r="Z370" s="34"/>
      <c r="AA370" s="39"/>
      <c r="AB370" s="39"/>
      <c r="AC370" s="39"/>
    </row>
    <row r="371">
      <c r="A371" s="5"/>
      <c r="D371" s="5"/>
      <c r="E371" s="5"/>
      <c r="F371" s="5"/>
      <c r="G371" s="5"/>
      <c r="H371" s="5"/>
      <c r="I371" s="34"/>
      <c r="L371" s="34"/>
      <c r="M371" s="34"/>
      <c r="N371" s="5"/>
      <c r="P371" s="34"/>
      <c r="R371" s="39"/>
      <c r="S371" s="39"/>
      <c r="T371" s="39"/>
      <c r="U371" s="39"/>
      <c r="V371" s="39"/>
      <c r="W371" s="39"/>
      <c r="X371" s="39"/>
      <c r="Y371" s="39"/>
      <c r="Z371" s="34"/>
      <c r="AA371" s="39"/>
      <c r="AB371" s="39"/>
      <c r="AC371" s="39"/>
    </row>
    <row r="372">
      <c r="A372" s="5"/>
      <c r="D372" s="5"/>
      <c r="E372" s="5"/>
      <c r="F372" s="5"/>
      <c r="G372" s="5"/>
      <c r="H372" s="5"/>
      <c r="I372" s="34"/>
      <c r="L372" s="34"/>
      <c r="M372" s="34"/>
      <c r="N372" s="5"/>
      <c r="P372" s="34"/>
      <c r="R372" s="39"/>
      <c r="S372" s="39"/>
      <c r="T372" s="39"/>
      <c r="U372" s="39"/>
      <c r="V372" s="39"/>
      <c r="W372" s="39"/>
      <c r="X372" s="39"/>
      <c r="Y372" s="39"/>
      <c r="Z372" s="34"/>
      <c r="AA372" s="39"/>
      <c r="AB372" s="39"/>
      <c r="AC372" s="39"/>
    </row>
    <row r="373">
      <c r="A373" s="5"/>
      <c r="D373" s="5"/>
      <c r="E373" s="5"/>
      <c r="F373" s="5"/>
      <c r="G373" s="5"/>
      <c r="H373" s="5"/>
      <c r="I373" s="34"/>
      <c r="L373" s="34"/>
      <c r="M373" s="34"/>
      <c r="N373" s="5"/>
      <c r="P373" s="34"/>
      <c r="R373" s="39"/>
      <c r="S373" s="39"/>
      <c r="T373" s="39"/>
      <c r="U373" s="39"/>
      <c r="V373" s="39"/>
      <c r="W373" s="39"/>
      <c r="X373" s="39"/>
      <c r="Y373" s="39"/>
      <c r="Z373" s="34"/>
      <c r="AA373" s="39"/>
      <c r="AB373" s="39"/>
      <c r="AC373" s="39"/>
    </row>
    <row r="374">
      <c r="A374" s="5"/>
      <c r="D374" s="5"/>
      <c r="E374" s="5"/>
      <c r="F374" s="5"/>
      <c r="G374" s="5"/>
      <c r="H374" s="5"/>
      <c r="I374" s="34"/>
      <c r="L374" s="34"/>
      <c r="M374" s="34"/>
      <c r="N374" s="5"/>
      <c r="P374" s="34"/>
      <c r="R374" s="39"/>
      <c r="S374" s="39"/>
      <c r="T374" s="39"/>
      <c r="U374" s="39"/>
      <c r="V374" s="39"/>
      <c r="W374" s="39"/>
      <c r="X374" s="39"/>
      <c r="Y374" s="39"/>
      <c r="Z374" s="34"/>
      <c r="AA374" s="39"/>
      <c r="AB374" s="39"/>
      <c r="AC374" s="39"/>
    </row>
    <row r="375">
      <c r="A375" s="5"/>
      <c r="D375" s="5"/>
      <c r="E375" s="5"/>
      <c r="F375" s="5"/>
      <c r="G375" s="5"/>
      <c r="H375" s="5"/>
      <c r="I375" s="34"/>
      <c r="L375" s="34"/>
      <c r="M375" s="34"/>
      <c r="N375" s="5"/>
      <c r="P375" s="34"/>
      <c r="R375" s="39"/>
      <c r="S375" s="39"/>
      <c r="T375" s="39"/>
      <c r="U375" s="39"/>
      <c r="V375" s="39"/>
      <c r="W375" s="39"/>
      <c r="X375" s="39"/>
      <c r="Y375" s="39"/>
      <c r="Z375" s="34"/>
      <c r="AA375" s="39"/>
      <c r="AB375" s="39"/>
      <c r="AC375" s="39"/>
    </row>
    <row r="376">
      <c r="A376" s="5"/>
      <c r="D376" s="5"/>
      <c r="E376" s="5"/>
      <c r="F376" s="5"/>
      <c r="G376" s="5"/>
      <c r="H376" s="5"/>
      <c r="I376" s="34"/>
      <c r="L376" s="34"/>
      <c r="M376" s="34"/>
      <c r="N376" s="5"/>
      <c r="P376" s="34"/>
      <c r="R376" s="39"/>
      <c r="S376" s="39"/>
      <c r="T376" s="39"/>
      <c r="U376" s="39"/>
      <c r="V376" s="39"/>
      <c r="W376" s="39"/>
      <c r="X376" s="39"/>
      <c r="Y376" s="39"/>
      <c r="Z376" s="34"/>
      <c r="AA376" s="39"/>
      <c r="AB376" s="39"/>
      <c r="AC376" s="39"/>
    </row>
    <row r="377">
      <c r="A377" s="5"/>
      <c r="D377" s="5"/>
      <c r="E377" s="5"/>
      <c r="F377" s="5"/>
      <c r="G377" s="5"/>
      <c r="H377" s="5"/>
      <c r="I377" s="34"/>
      <c r="L377" s="34"/>
      <c r="M377" s="34"/>
      <c r="N377" s="5"/>
      <c r="P377" s="34"/>
      <c r="R377" s="39"/>
      <c r="S377" s="39"/>
      <c r="T377" s="39"/>
      <c r="U377" s="39"/>
      <c r="V377" s="39"/>
      <c r="W377" s="39"/>
      <c r="X377" s="39"/>
      <c r="Y377" s="39"/>
      <c r="Z377" s="34"/>
      <c r="AA377" s="39"/>
      <c r="AB377" s="39"/>
      <c r="AC377" s="39"/>
    </row>
    <row r="378">
      <c r="A378" s="5"/>
      <c r="D378" s="5"/>
      <c r="E378" s="5"/>
      <c r="F378" s="5"/>
      <c r="G378" s="5"/>
      <c r="H378" s="5"/>
      <c r="I378" s="34"/>
      <c r="L378" s="34"/>
      <c r="M378" s="34"/>
      <c r="N378" s="5"/>
      <c r="P378" s="34"/>
      <c r="R378" s="39"/>
      <c r="S378" s="39"/>
      <c r="T378" s="39"/>
      <c r="U378" s="39"/>
      <c r="V378" s="39"/>
      <c r="W378" s="39"/>
      <c r="X378" s="39"/>
      <c r="Y378" s="39"/>
      <c r="Z378" s="34"/>
      <c r="AA378" s="39"/>
      <c r="AB378" s="39"/>
      <c r="AC378" s="39"/>
    </row>
    <row r="379">
      <c r="A379" s="5"/>
      <c r="D379" s="5"/>
      <c r="E379" s="5"/>
      <c r="F379" s="5"/>
      <c r="G379" s="5"/>
      <c r="H379" s="5"/>
      <c r="I379" s="34"/>
      <c r="L379" s="34"/>
      <c r="M379" s="34"/>
      <c r="N379" s="5"/>
      <c r="P379" s="34"/>
      <c r="R379" s="39"/>
      <c r="S379" s="39"/>
      <c r="T379" s="39"/>
      <c r="U379" s="39"/>
      <c r="V379" s="39"/>
      <c r="W379" s="39"/>
      <c r="X379" s="39"/>
      <c r="Y379" s="39"/>
      <c r="Z379" s="34"/>
      <c r="AA379" s="39"/>
      <c r="AB379" s="39"/>
      <c r="AC379" s="39"/>
    </row>
    <row r="380">
      <c r="A380" s="5"/>
      <c r="D380" s="5"/>
      <c r="E380" s="5"/>
      <c r="F380" s="5"/>
      <c r="G380" s="5"/>
      <c r="H380" s="5"/>
      <c r="I380" s="34"/>
      <c r="L380" s="34"/>
      <c r="M380" s="34"/>
      <c r="N380" s="5"/>
      <c r="P380" s="34"/>
      <c r="R380" s="39"/>
      <c r="S380" s="39"/>
      <c r="T380" s="39"/>
      <c r="U380" s="39"/>
      <c r="V380" s="39"/>
      <c r="W380" s="39"/>
      <c r="X380" s="39"/>
      <c r="Y380" s="39"/>
      <c r="Z380" s="34"/>
      <c r="AA380" s="39"/>
      <c r="AB380" s="39"/>
      <c r="AC380" s="39"/>
    </row>
    <row r="381">
      <c r="A381" s="5"/>
      <c r="D381" s="5"/>
      <c r="E381" s="5"/>
      <c r="F381" s="5"/>
      <c r="G381" s="5"/>
      <c r="H381" s="5"/>
      <c r="I381" s="34"/>
      <c r="L381" s="34"/>
      <c r="M381" s="34"/>
      <c r="N381" s="5"/>
      <c r="P381" s="34"/>
      <c r="R381" s="39"/>
      <c r="S381" s="39"/>
      <c r="T381" s="39"/>
      <c r="U381" s="39"/>
      <c r="V381" s="39"/>
      <c r="W381" s="39"/>
      <c r="X381" s="39"/>
      <c r="Y381" s="39"/>
      <c r="Z381" s="34"/>
      <c r="AA381" s="39"/>
      <c r="AB381" s="39"/>
      <c r="AC381" s="39"/>
    </row>
    <row r="382">
      <c r="A382" s="5"/>
      <c r="D382" s="5"/>
      <c r="E382" s="5"/>
      <c r="F382" s="5"/>
      <c r="G382" s="5"/>
      <c r="H382" s="5"/>
      <c r="I382" s="34"/>
      <c r="L382" s="34"/>
      <c r="M382" s="34"/>
      <c r="N382" s="5"/>
      <c r="P382" s="34"/>
      <c r="R382" s="39"/>
      <c r="S382" s="39"/>
      <c r="T382" s="39"/>
      <c r="U382" s="39"/>
      <c r="V382" s="39"/>
      <c r="W382" s="39"/>
      <c r="X382" s="39"/>
      <c r="Y382" s="39"/>
      <c r="Z382" s="34"/>
      <c r="AA382" s="39"/>
      <c r="AB382" s="39"/>
      <c r="AC382" s="39"/>
    </row>
    <row r="383">
      <c r="A383" s="5"/>
      <c r="D383" s="5"/>
      <c r="E383" s="5"/>
      <c r="F383" s="5"/>
      <c r="G383" s="5"/>
      <c r="H383" s="5"/>
      <c r="I383" s="34"/>
      <c r="L383" s="34"/>
      <c r="M383" s="34"/>
      <c r="N383" s="5"/>
      <c r="P383" s="34"/>
      <c r="R383" s="39"/>
      <c r="S383" s="39"/>
      <c r="T383" s="39"/>
      <c r="U383" s="39"/>
      <c r="V383" s="39"/>
      <c r="W383" s="39"/>
      <c r="X383" s="39"/>
      <c r="Y383" s="39"/>
      <c r="Z383" s="34"/>
      <c r="AA383" s="39"/>
      <c r="AB383" s="39"/>
      <c r="AC383" s="39"/>
    </row>
    <row r="384">
      <c r="A384" s="5"/>
      <c r="D384" s="5"/>
      <c r="E384" s="5"/>
      <c r="F384" s="5"/>
      <c r="G384" s="5"/>
      <c r="H384" s="5"/>
      <c r="I384" s="34"/>
      <c r="L384" s="34"/>
      <c r="M384" s="34"/>
      <c r="N384" s="5"/>
      <c r="P384" s="34"/>
      <c r="R384" s="39"/>
      <c r="S384" s="39"/>
      <c r="T384" s="39"/>
      <c r="U384" s="39"/>
      <c r="V384" s="39"/>
      <c r="W384" s="39"/>
      <c r="X384" s="39"/>
      <c r="Y384" s="39"/>
      <c r="Z384" s="34"/>
      <c r="AA384" s="39"/>
      <c r="AB384" s="39"/>
      <c r="AC384" s="39"/>
    </row>
    <row r="385">
      <c r="A385" s="5"/>
      <c r="D385" s="5"/>
      <c r="E385" s="5"/>
      <c r="F385" s="5"/>
      <c r="G385" s="5"/>
      <c r="H385" s="5"/>
      <c r="I385" s="34"/>
      <c r="L385" s="34"/>
      <c r="M385" s="34"/>
      <c r="N385" s="5"/>
      <c r="P385" s="34"/>
      <c r="R385" s="39"/>
      <c r="S385" s="39"/>
      <c r="T385" s="39"/>
      <c r="U385" s="39"/>
      <c r="V385" s="39"/>
      <c r="W385" s="39"/>
      <c r="X385" s="39"/>
      <c r="Y385" s="39"/>
      <c r="Z385" s="34"/>
      <c r="AA385" s="39"/>
      <c r="AB385" s="39"/>
      <c r="AC385" s="39"/>
    </row>
    <row r="386">
      <c r="A386" s="5"/>
      <c r="D386" s="5"/>
      <c r="E386" s="5"/>
      <c r="F386" s="5"/>
      <c r="G386" s="5"/>
      <c r="H386" s="5"/>
      <c r="I386" s="34"/>
      <c r="L386" s="34"/>
      <c r="M386" s="34"/>
      <c r="N386" s="5"/>
      <c r="P386" s="34"/>
      <c r="R386" s="39"/>
      <c r="S386" s="39"/>
      <c r="T386" s="39"/>
      <c r="U386" s="39"/>
      <c r="V386" s="39"/>
      <c r="W386" s="39"/>
      <c r="X386" s="39"/>
      <c r="Y386" s="39"/>
      <c r="Z386" s="34"/>
      <c r="AA386" s="39"/>
      <c r="AB386" s="39"/>
      <c r="AC386" s="39"/>
    </row>
    <row r="387">
      <c r="A387" s="5"/>
      <c r="D387" s="5"/>
      <c r="E387" s="5"/>
      <c r="F387" s="5"/>
      <c r="G387" s="5"/>
      <c r="H387" s="5"/>
      <c r="I387" s="34"/>
      <c r="L387" s="34"/>
      <c r="M387" s="34"/>
      <c r="N387" s="5"/>
      <c r="P387" s="34"/>
      <c r="R387" s="39"/>
      <c r="S387" s="39"/>
      <c r="T387" s="39"/>
      <c r="U387" s="39"/>
      <c r="V387" s="39"/>
      <c r="W387" s="39"/>
      <c r="X387" s="39"/>
      <c r="Y387" s="39"/>
      <c r="Z387" s="34"/>
      <c r="AA387" s="39"/>
      <c r="AB387" s="39"/>
      <c r="AC387" s="39"/>
    </row>
    <row r="388">
      <c r="A388" s="5"/>
      <c r="D388" s="5"/>
      <c r="E388" s="5"/>
      <c r="F388" s="5"/>
      <c r="G388" s="5"/>
      <c r="H388" s="5"/>
      <c r="I388" s="34"/>
      <c r="L388" s="34"/>
      <c r="M388" s="34"/>
      <c r="N388" s="5"/>
      <c r="P388" s="34"/>
      <c r="R388" s="39"/>
      <c r="S388" s="39"/>
      <c r="T388" s="39"/>
      <c r="U388" s="39"/>
      <c r="V388" s="39"/>
      <c r="W388" s="39"/>
      <c r="X388" s="39"/>
      <c r="Y388" s="39"/>
      <c r="Z388" s="34"/>
      <c r="AA388" s="39"/>
      <c r="AB388" s="39"/>
      <c r="AC388" s="39"/>
    </row>
    <row r="389">
      <c r="A389" s="5"/>
      <c r="D389" s="5"/>
      <c r="E389" s="5"/>
      <c r="F389" s="5"/>
      <c r="G389" s="5"/>
      <c r="H389" s="5"/>
      <c r="I389" s="34"/>
      <c r="L389" s="34"/>
      <c r="M389" s="34"/>
      <c r="N389" s="5"/>
      <c r="P389" s="34"/>
      <c r="R389" s="39"/>
      <c r="S389" s="39"/>
      <c r="T389" s="39"/>
      <c r="U389" s="39"/>
      <c r="V389" s="39"/>
      <c r="W389" s="39"/>
      <c r="X389" s="39"/>
      <c r="Y389" s="39"/>
      <c r="Z389" s="34"/>
      <c r="AA389" s="39"/>
      <c r="AB389" s="39"/>
      <c r="AC389" s="39"/>
    </row>
    <row r="390">
      <c r="A390" s="5"/>
      <c r="D390" s="5"/>
      <c r="E390" s="5"/>
      <c r="F390" s="5"/>
      <c r="G390" s="5"/>
      <c r="H390" s="5"/>
      <c r="I390" s="34"/>
      <c r="L390" s="34"/>
      <c r="M390" s="34"/>
      <c r="N390" s="5"/>
      <c r="P390" s="34"/>
      <c r="R390" s="39"/>
      <c r="S390" s="39"/>
      <c r="T390" s="39"/>
      <c r="U390" s="39"/>
      <c r="V390" s="39"/>
      <c r="W390" s="39"/>
      <c r="X390" s="39"/>
      <c r="Y390" s="39"/>
      <c r="Z390" s="34"/>
      <c r="AA390" s="39"/>
      <c r="AB390" s="39"/>
      <c r="AC390" s="39"/>
    </row>
    <row r="391">
      <c r="A391" s="5"/>
      <c r="D391" s="5"/>
      <c r="E391" s="5"/>
      <c r="F391" s="5"/>
      <c r="G391" s="5"/>
      <c r="H391" s="5"/>
      <c r="I391" s="34"/>
      <c r="L391" s="34"/>
      <c r="M391" s="34"/>
      <c r="N391" s="5"/>
      <c r="P391" s="34"/>
      <c r="R391" s="39"/>
      <c r="S391" s="39"/>
      <c r="T391" s="39"/>
      <c r="U391" s="39"/>
      <c r="V391" s="39"/>
      <c r="W391" s="39"/>
      <c r="X391" s="39"/>
      <c r="Y391" s="39"/>
      <c r="Z391" s="34"/>
      <c r="AA391" s="39"/>
      <c r="AB391" s="39"/>
      <c r="AC391" s="39"/>
    </row>
  </sheetData>
  <mergeCells>
    <mergeCell ref="Y1:Z1"/>
    <mergeCell ref="A271:H271"/>
  </mergeCells>
  <dataValidations count="2">
    <dataValidation allowBlank="true" errorStyle="stop" showErrorMessage="true" sqref="H3:H270" type="list">
      <formula1>"已出签,已送签,受理中,已完成,已预约"</formula1>
    </dataValidation>
    <dataValidation allowBlank="true" errorStyle="stop" showErrorMessage="true" sqref="G3:G270" type="list">
      <formula1>"商务,旅游,包签,转移签,翻译,照片,落地签"</formula1>
    </dataValidation>
  </dataValidations>
</worksheet>
</file>

<file path=xl/worksheets/sheet8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/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6"/>
    <col collapsed="false" customWidth="true" hidden="false" max="3" min="3" style="0" width="25"/>
    <col collapsed="false" customWidth="true" hidden="false" max="4" min="4" style="0" width="8"/>
    <col collapsed="false" customWidth="true" hidden="false" max="5" min="5" style="0" width="10"/>
    <col collapsed="false" customWidth="true" hidden="false" max="6" min="6" style="0" width="13"/>
    <col collapsed="false" customWidth="true" hidden="false" max="7" min="7" style="0" width="12"/>
    <col collapsed="false" customWidth="true" hidden="false" max="8" min="8" style="0" width="13"/>
    <col collapsed="false" customWidth="true" hidden="false" max="9" min="9" style="0" width="18"/>
    <col collapsed="false" customWidth="true" hidden="false" max="10" min="10" style="0" width="18"/>
    <col collapsed="false" customWidth="true" hidden="false" max="11" min="11" style="0" width="17"/>
    <col collapsed="false" customWidth="true" hidden="false" max="12" min="12" style="0" width="16"/>
    <col collapsed="false" customWidth="true" hidden="false" max="13" min="13" style="0" width="39"/>
    <col collapsed="false" customWidth="true" hidden="false" max="14" min="14" style="0" width="39"/>
    <col collapsed="false" customWidth="true" hidden="false" max="15" min="15" style="0" width="26"/>
    <col collapsed="false" customWidth="true" hidden="false" max="16" min="16" style="0" width="39"/>
    <col collapsed="false" customWidth="true" hidden="false" max="17" min="17" style="0" width="25"/>
    <col collapsed="false" customWidth="true" hidden="false" max="18" min="18" style="0" width="17"/>
    <col collapsed="false" customWidth="true" hidden="false" max="19" min="19" style="0" width="24"/>
    <col collapsed="false" customWidth="true" hidden="false" max="20" min="20" style="0" width="33"/>
    <col collapsed="false" customWidth="true" hidden="false" max="21" min="21" style="0" width="28"/>
    <col collapsed="false" customWidth="true" hidden="false" max="22" min="22" style="0" width="22"/>
    <col collapsed="false" customWidth="true" hidden="false" max="23" min="23" style="0" width="19"/>
    <col collapsed="false" customWidth="true" hidden="false" max="24" min="24" style="0" width="20"/>
    <col collapsed="false" customWidth="true" hidden="false" max="25" min="25" style="0" width="21"/>
    <col collapsed="false" customWidth="true" hidden="false" max="26" min="26" style="0" width="19"/>
    <col collapsed="false" customWidth="true" hidden="false" max="27" min="27" style="0" width="25"/>
    <col collapsed="false" customWidth="true" hidden="false" max="28" min="28" style="0" width="29"/>
    <col collapsed="false" customWidth="true" hidden="false" max="29" min="29" style="0" width="24"/>
    <col collapsed="false" customWidth="true" hidden="false" max="30" min="30" style="0" width="24"/>
  </cols>
  <sheetData>
    <row r="1">
      <c r="A1" s="16"/>
      <c r="B1" s="16"/>
      <c r="C1" s="16"/>
      <c r="D1" s="99"/>
      <c r="E1" s="16"/>
      <c r="F1" s="16"/>
      <c r="G1" s="16"/>
      <c r="H1" s="16"/>
      <c r="I1" s="17"/>
      <c r="J1" s="88"/>
      <c r="K1" s="17"/>
      <c r="L1" s="22"/>
      <c r="M1" s="18"/>
      <c r="N1" s="18"/>
      <c r="O1" s="18"/>
      <c r="P1" s="16"/>
      <c r="Q1" s="18"/>
      <c r="R1" s="25"/>
      <c r="S1" s="19"/>
      <c r="T1" s="20"/>
      <c r="U1" s="21"/>
      <c r="V1" s="23"/>
      <c r="W1" s="16"/>
      <c r="X1" s="32"/>
      <c r="Y1" s="32" t="str">
        <v>支出成本（1+2）</v>
      </c>
      <c r="Z1" s="32"/>
      <c r="AA1" s="32" t="str">
        <v>利润</v>
      </c>
      <c r="AB1" s="32" t="str">
        <v>利润-张力
（张力康辉开票金额=张力利润）</v>
      </c>
      <c r="AC1" s="32" t="str">
        <v>利润-会展</v>
      </c>
    </row>
    <row r="2">
      <c r="A2" s="16" t="str">
        <v>序号</v>
      </c>
      <c r="B2" s="16" t="str">
        <v>姓名</v>
      </c>
      <c r="C2" s="16" t="str">
        <v>case编号</v>
      </c>
      <c r="D2" s="99" t="str">
        <v>出发地</v>
      </c>
      <c r="E2" s="16" t="str">
        <v>领区</v>
      </c>
      <c r="F2" s="16" t="str">
        <v>签证国家</v>
      </c>
      <c r="G2" s="16" t="str">
        <v>签证类型</v>
      </c>
      <c r="H2" s="16" t="str">
        <v>签证状态</v>
      </c>
      <c r="I2" s="24" t="str">
        <v>政府费用+签证中心费用合计
（以信用卡刷卡人民币记录为准）</v>
      </c>
      <c r="J2" s="88" t="str">
        <v>政府费用+签证中心费用合计
（以信用卡刷卡人民币记录为准）</v>
      </c>
      <c r="K2" s="17" t="str">
        <v>签证费用信用卡刷卡凭证</v>
      </c>
      <c r="L2" s="22" t="str">
        <v>供应商服务费
（签证）</v>
      </c>
      <c r="M2" s="18" t="str">
        <v>其他杂费
（康辉代付or字节报销杂费）</v>
      </c>
      <c r="N2" s="18" t="str">
        <v>其他杂费说明
（包含翻译/洗照片/打车/快递/加急费/护照借出费等）</v>
      </c>
      <c r="O2" s="18" t="str">
        <v>杂费发票</v>
      </c>
      <c r="P2" s="16" t="str">
        <v>杂费成本</v>
      </c>
      <c r="Q2" s="18" t="str">
        <v>杂费付款凭证</v>
      </c>
      <c r="R2" s="25" t="str">
        <v>其他杂费含服务费
*1.06</v>
      </c>
      <c r="S2" s="19" t="str">
        <v>总金额（不含税 ）
（签证费用+签证服务费+其他杂费含服务费）</v>
      </c>
      <c r="T2" s="20" t="str">
        <v>总金额（含税）
（签证费用+[{签证服务费+其他杂费含服务费}含税6%]）</v>
      </c>
      <c r="U2" s="21" t="str">
        <v>可抵扣税额
（开专票的情况下，票面的税额）</v>
      </c>
      <c r="V2" s="23" t="str">
        <v>不可抵扣金额
（总金额-可抵扣税额）</v>
      </c>
      <c r="W2" s="16" t="str">
        <v>普票开票金额</v>
      </c>
      <c r="X2" s="16" t="str">
        <v>专票开票金额</v>
      </c>
      <c r="Y2" s="16" t="str">
        <v>1杂费实际成本</v>
      </c>
      <c r="Z2" s="16" t="str">
        <v>2各渠道操作费</v>
      </c>
      <c r="AA2" s="15" t="str">
        <v>（签证服务费+杂费含服务费）-支出成本1+2</v>
      </c>
      <c r="AB2" s="16" t="str">
        <v>利润/2</v>
      </c>
      <c r="AC2" s="16" t="str">
        <v>利润/2</v>
      </c>
    </row>
    <row r="3">
      <c r="A3" s="5">
        <v>1</v>
      </c>
      <c r="B3" t="str" xml:space="preserve">
        <v> Lynn Chan</v>
      </c>
      <c r="C3" t="str">
        <v>TV1N1658102043656318976</v>
      </c>
      <c r="D3" s="5" t="str">
        <v>中国</v>
      </c>
      <c r="E3" s="5" t="str">
        <v>北京</v>
      </c>
      <c r="F3" s="5" t="str">
        <v>印尼-落地签</v>
      </c>
      <c r="G3" s="5" t="str">
        <v>商务</v>
      </c>
      <c r="H3" s="5" t="str">
        <v>已出签</v>
      </c>
      <c r="I3" s="5">
        <v>0</v>
      </c>
      <c r="L3" s="5">
        <v>100</v>
      </c>
      <c r="M3" s="5"/>
    </row>
    <row r="4">
      <c r="A4" s="5">
        <v>2</v>
      </c>
      <c r="B4" s="35" t="str">
        <v>张海霞</v>
      </c>
      <c r="D4" s="6" t="str">
        <v>中国</v>
      </c>
      <c r="E4" s="5" t="str">
        <v>北京</v>
      </c>
      <c r="F4" s="5" t="str">
        <v>美国</v>
      </c>
      <c r="G4" s="5" t="str">
        <v>商务</v>
      </c>
      <c r="H4" s="5" t="str">
        <v>已出签</v>
      </c>
      <c r="I4" s="5">
        <v>1152</v>
      </c>
      <c r="L4" s="5">
        <v>300</v>
      </c>
      <c r="M4" s="5">
        <v>1300</v>
      </c>
      <c r="N4" s="35" t="str">
        <v>北京加急6月-7月</v>
      </c>
      <c r="P4" s="5">
        <v>900</v>
      </c>
    </row>
    <row r="5">
      <c r="A5" s="5">
        <v>3</v>
      </c>
      <c r="B5" s="35" t="str">
        <v>刘婷婷</v>
      </c>
      <c r="D5" s="6" t="str">
        <v>中国</v>
      </c>
      <c r="E5" s="5" t="str">
        <v>上海</v>
      </c>
      <c r="F5" s="5" t="str">
        <v>美国</v>
      </c>
      <c r="G5" s="5" t="str">
        <v>商务</v>
      </c>
      <c r="H5" s="5" t="str">
        <v>已出签</v>
      </c>
      <c r="I5" s="5">
        <v>1152</v>
      </c>
      <c r="L5" s="5">
        <v>300</v>
      </c>
      <c r="M5" s="5">
        <v>1300</v>
      </c>
      <c r="N5" s="35" t="str">
        <v>上海加急6月-7月</v>
      </c>
      <c r="P5" s="5">
        <v>900</v>
      </c>
    </row>
    <row r="6">
      <c r="A6" s="5">
        <v>4</v>
      </c>
      <c r="B6" s="35" t="str">
        <v>蔡海洪</v>
      </c>
      <c r="D6" s="6" t="str">
        <v>中国</v>
      </c>
      <c r="E6" s="5" t="str">
        <v>沈阳</v>
      </c>
      <c r="F6" s="5" t="str">
        <v>美国</v>
      </c>
      <c r="G6" s="5" t="str">
        <v>商务</v>
      </c>
      <c r="H6" s="5" t="str">
        <v>已出签</v>
      </c>
      <c r="I6" s="5">
        <v>1152</v>
      </c>
      <c r="L6" s="5">
        <v>300</v>
      </c>
      <c r="M6" s="5">
        <v>1300</v>
      </c>
      <c r="N6" s="35" t="str">
        <v>沈阳正常7月月14前</v>
      </c>
      <c r="P6" s="5">
        <v>900</v>
      </c>
    </row>
    <row r="7">
      <c r="A7" s="5">
        <v>5</v>
      </c>
      <c r="B7" t="str">
        <v>霍雨薇</v>
      </c>
      <c r="C7" t="str">
        <v>TV1N1655468331248443392</v>
      </c>
      <c r="D7" s="35" t="str">
        <v>中国</v>
      </c>
      <c r="E7" s="5" t="str">
        <v>北京</v>
      </c>
      <c r="F7" s="5" t="str">
        <v>英国</v>
      </c>
      <c r="G7" s="5" t="str">
        <v>商务</v>
      </c>
      <c r="H7" s="5" t="str">
        <v>已出签</v>
      </c>
      <c r="I7" s="5">
        <v>909</v>
      </c>
      <c r="L7" s="5">
        <v>400</v>
      </c>
      <c r="M7" s="5">
        <v>2365</v>
      </c>
      <c r="N7" s="35" t="str">
        <v>北京5工加急 邮寄</v>
      </c>
      <c r="P7" s="5">
        <v>2365</v>
      </c>
    </row>
    <row r="8">
      <c r="A8" s="5">
        <v>2</v>
      </c>
      <c r="B8" s="100" t="str">
        <v>Namit</v>
      </c>
      <c r="C8" t="str" xml:space="preserve">
        <v> TV1N1660928879729926144</v>
      </c>
      <c r="D8" s="5" t="str">
        <v>中国</v>
      </c>
      <c r="E8" s="5" t="str">
        <v>北京</v>
      </c>
      <c r="F8" s="5" t="str" xml:space="preserve">
        <v> 印尼-落地签</v>
      </c>
      <c r="G8" s="5" t="str">
        <v>商务</v>
      </c>
      <c r="H8" s="5" t="str">
        <v>已出签</v>
      </c>
      <c r="I8" s="5">
        <v>0</v>
      </c>
      <c r="J8" s="35"/>
      <c r="L8" s="34">
        <v>100</v>
      </c>
      <c r="M8" s="5"/>
      <c r="N8" s="5"/>
      <c r="P8" s="5"/>
      <c r="V8" s="2">
        <f>T8-U8</f>
      </c>
      <c r="W8" s="1">
        <f>I8</f>
      </c>
      <c r="X8" s="2">
        <f>(R8+L8)*1.06</f>
      </c>
      <c r="Y8" s="2">
        <f>P8</f>
      </c>
      <c r="Z8" s="5">
        <v>20</v>
      </c>
      <c r="AA8" s="2">
        <f>(L8+R8)-Y8-Z8</f>
      </c>
      <c r="AB8" s="2">
        <f>AA8/2</f>
      </c>
      <c r="AC8" s="2">
        <f>AA8/2</f>
      </c>
    </row>
    <row r="9">
      <c r="A9" s="5">
        <v>3</v>
      </c>
      <c r="B9" s="57" t="str">
        <v>周紫微（5月转）</v>
      </c>
      <c r="C9" t="str">
        <v>TV1N1657808960943239168</v>
      </c>
      <c r="D9" s="5" t="str">
        <v>中国</v>
      </c>
      <c r="E9" s="5" t="str">
        <v>北京</v>
      </c>
      <c r="F9" s="5" t="str" xml:space="preserve">
        <v> 印尼-落地签</v>
      </c>
      <c r="G9" s="5" t="str">
        <v>商务</v>
      </c>
      <c r="H9" s="5" t="str">
        <v>已出签</v>
      </c>
      <c r="I9" s="5"/>
      <c r="L9" s="34">
        <v>100</v>
      </c>
      <c r="M9" s="5"/>
      <c r="N9" s="5"/>
      <c r="P9" s="5"/>
      <c r="R9" s="2">
        <f>M9*1.06</f>
      </c>
      <c r="S9" s="2">
        <f>I9+L9+R9</f>
      </c>
      <c r="T9" s="2">
        <f>I9+(L9+R9)*1.06</f>
      </c>
      <c r="U9" s="2">
        <f>(R9+L9)*0.06</f>
      </c>
      <c r="V9" s="2">
        <f>T9-U9</f>
      </c>
      <c r="W9" s="1">
        <f>I9</f>
      </c>
      <c r="X9" s="2">
        <f>(R9+L9)*1.06</f>
      </c>
      <c r="Y9" s="2">
        <f>P9</f>
      </c>
      <c r="Z9" s="5">
        <v>20</v>
      </c>
      <c r="AA9" s="2">
        <f>(L9+R9)-Y9-Z9</f>
      </c>
      <c r="AB9" s="2">
        <f>AA9/2</f>
      </c>
      <c r="AC9" s="2">
        <f>AA9/2</f>
      </c>
    </row>
    <row r="10">
      <c r="A10" s="5">
        <v>4</v>
      </c>
      <c r="B10" s="57" t="str">
        <v>黄晓晨</v>
      </c>
      <c r="C10" t="str">
        <v>TV1N1656916365538938880</v>
      </c>
      <c r="D10" s="5" t="str">
        <v>中国</v>
      </c>
      <c r="E10" s="5" t="str">
        <v>北京</v>
      </c>
      <c r="F10" s="5" t="str" xml:space="preserve">
        <v> 印尼-落地签</v>
      </c>
      <c r="G10" s="5" t="str">
        <v>商务</v>
      </c>
      <c r="H10" s="5" t="str">
        <v>已出签</v>
      </c>
      <c r="I10" s="5"/>
      <c r="L10" s="34">
        <v>100</v>
      </c>
      <c r="M10" s="5"/>
      <c r="N10" s="5"/>
      <c r="P10" s="5"/>
      <c r="R10" s="2">
        <f>M10*1.06</f>
      </c>
      <c r="S10" s="2">
        <f>I10+L10+R10</f>
      </c>
      <c r="T10" s="2">
        <f>I10+(L10+R10)*1.06</f>
      </c>
      <c r="U10" s="2">
        <f>(R10+L10)*0.06</f>
      </c>
      <c r="V10" s="2">
        <f>T10-U10</f>
      </c>
      <c r="W10" s="1">
        <f>I10</f>
      </c>
      <c r="X10" s="2">
        <f>(R10+L10)*1.06</f>
      </c>
      <c r="Y10" s="2">
        <f>P10</f>
      </c>
      <c r="Z10" s="5">
        <v>20</v>
      </c>
      <c r="AA10" s="2">
        <f>(L10+R10)-Y10-Z10</f>
      </c>
      <c r="AB10" s="2">
        <f>AA10/2</f>
      </c>
      <c r="AC10" s="2">
        <f>AA10/2</f>
      </c>
    </row>
    <row r="11">
      <c r="A11" s="5">
        <v>5</v>
      </c>
      <c r="B11" s="57" t="str">
        <v>周润萌</v>
      </c>
      <c r="C11" t="str">
        <v>TV1N1657945079655628800</v>
      </c>
      <c r="D11" s="5" t="str">
        <v>中国</v>
      </c>
      <c r="E11" s="5" t="str">
        <v>北京</v>
      </c>
      <c r="F11" s="5" t="str" xml:space="preserve">
        <v> 印尼-落地签</v>
      </c>
      <c r="G11" s="5" t="str">
        <v>商务</v>
      </c>
      <c r="H11" s="5" t="str">
        <v>已出签</v>
      </c>
      <c r="I11" s="5"/>
      <c r="L11" s="34">
        <v>100</v>
      </c>
      <c r="M11" s="5"/>
      <c r="N11" s="5"/>
      <c r="P11" s="5"/>
      <c r="R11" s="2">
        <f>M11*1.06</f>
      </c>
      <c r="S11" s="2">
        <f>I11+L11+R11</f>
      </c>
      <c r="T11" s="2">
        <f>I11+(L11+R11)*1.06</f>
      </c>
      <c r="U11" s="2">
        <f>(R11+L11)*0.06</f>
      </c>
      <c r="V11" s="2">
        <f>T11-U11</f>
      </c>
      <c r="W11" s="1">
        <f>I11</f>
      </c>
      <c r="X11" s="2">
        <f>(R11+L11)*1.06</f>
      </c>
      <c r="Y11" s="2">
        <f>P11</f>
      </c>
      <c r="Z11" s="5">
        <v>20</v>
      </c>
      <c r="AA11" s="2">
        <f>(L11+R11)-Y11-Z11</f>
      </c>
      <c r="AB11" s="2">
        <f>AA11/2</f>
      </c>
      <c r="AC11" s="2">
        <f>AA11/2</f>
      </c>
    </row>
    <row r="12">
      <c r="A12" s="5">
        <v>6</v>
      </c>
      <c r="B12" s="57" t="str">
        <v>范嘉佳</v>
      </c>
      <c r="C12" t="str">
        <v>TV1N1642778186380050432</v>
      </c>
      <c r="D12" s="5" t="str">
        <v>中国</v>
      </c>
      <c r="E12" s="5" t="str">
        <v>北京</v>
      </c>
      <c r="F12" s="5" t="str" xml:space="preserve">
        <v> 印尼-落地签</v>
      </c>
      <c r="G12" s="5" t="str">
        <v>商务</v>
      </c>
      <c r="H12" s="5" t="str">
        <v>已出签</v>
      </c>
      <c r="I12" s="5"/>
      <c r="L12" s="34">
        <v>100</v>
      </c>
      <c r="M12" s="5"/>
      <c r="N12" s="5"/>
      <c r="P12" s="5"/>
      <c r="R12" s="2">
        <f>M12*1.06</f>
      </c>
      <c r="S12" s="2">
        <f>I12+L12+R12</f>
      </c>
      <c r="T12" s="2">
        <f>I12+(L12+R12)*1.06</f>
      </c>
      <c r="U12" s="2">
        <f>(R12+L12)*0.06</f>
      </c>
      <c r="V12" s="2">
        <f>T12-U12</f>
      </c>
      <c r="W12" s="1">
        <f>I12</f>
      </c>
      <c r="X12" s="2">
        <f>(R12+L12)*1.06</f>
      </c>
      <c r="Y12" s="2">
        <f>P12</f>
      </c>
      <c r="Z12" s="5">
        <v>20</v>
      </c>
      <c r="AA12" s="2">
        <f>(L12+R12)-Y12-Z12</f>
      </c>
      <c r="AB12" s="2">
        <f>AA12/2</f>
      </c>
      <c r="AC12" s="2">
        <f>AA12/2</f>
      </c>
    </row>
    <row r="13">
      <c r="A13" s="5">
        <v>7</v>
      </c>
      <c r="B13" s="57" t="str">
        <v>夏晶晶</v>
      </c>
      <c r="C13" t="str">
        <v>TV1N1650329655543394304</v>
      </c>
      <c r="D13" s="5" t="str">
        <v>中国</v>
      </c>
      <c r="E13" s="5" t="str">
        <v>北京</v>
      </c>
      <c r="F13" s="5" t="str" xml:space="preserve">
        <v> 印尼-落地签</v>
      </c>
      <c r="G13" s="5" t="str">
        <v>商务</v>
      </c>
      <c r="H13" s="5" t="str">
        <v>已出签</v>
      </c>
      <c r="I13" s="5"/>
      <c r="L13" s="34">
        <v>100</v>
      </c>
      <c r="M13" s="5"/>
      <c r="N13" s="5"/>
      <c r="P13" s="5"/>
      <c r="R13" s="2">
        <f>M13*1.06</f>
      </c>
      <c r="S13" s="2">
        <f>I13+L13+R13</f>
      </c>
      <c r="T13" s="2">
        <f>I13+(L13+R13)*1.06</f>
      </c>
      <c r="U13" s="2">
        <f>(R13+L13)*0.06</f>
      </c>
      <c r="V13" s="2">
        <f>T13-U13</f>
      </c>
      <c r="W13" s="1">
        <f>I13</f>
      </c>
      <c r="X13" s="2">
        <f>(R13+L13)*1.06</f>
      </c>
      <c r="Y13" s="2">
        <f>P13</f>
      </c>
      <c r="Z13" s="5">
        <v>20</v>
      </c>
      <c r="AA13" s="2">
        <f>(L13+R13)-Y13-Z13</f>
      </c>
      <c r="AB13" s="2">
        <f>AA13/2</f>
      </c>
      <c r="AC13" s="2">
        <f>AA13/2</f>
      </c>
    </row>
    <row r="14">
      <c r="A14" s="5">
        <v>8</v>
      </c>
      <c r="B14" s="57" t="str">
        <v>周明澍</v>
      </c>
      <c r="C14" t="str" xml:space="preserve">
        <v> TV1N1656947805794172928</v>
      </c>
      <c r="D14" s="5" t="str">
        <v>中国</v>
      </c>
      <c r="E14" s="5" t="str">
        <v>北京</v>
      </c>
      <c r="F14" s="5" t="str" xml:space="preserve">
        <v> 印尼-落地签</v>
      </c>
      <c r="G14" s="5" t="str">
        <v>商务</v>
      </c>
      <c r="H14" s="5" t="str">
        <v>已出签</v>
      </c>
      <c r="I14" s="5"/>
      <c r="L14" s="34">
        <v>100</v>
      </c>
      <c r="M14" s="5"/>
      <c r="N14" s="5"/>
      <c r="P14" s="5"/>
      <c r="R14" s="2">
        <f>M14*1.06</f>
      </c>
      <c r="S14" s="2">
        <f>I14+L14+R14</f>
      </c>
      <c r="T14" s="2">
        <f>I14+(L14+R14)*1.06</f>
      </c>
      <c r="U14" s="2">
        <f>(R14+L14)*0.06</f>
      </c>
      <c r="V14" s="2">
        <f>T14-U14</f>
      </c>
      <c r="W14" s="1">
        <f>I14</f>
      </c>
      <c r="X14" s="2">
        <f>(R14+L14)*1.06</f>
      </c>
      <c r="Y14" s="2">
        <f>P14</f>
      </c>
      <c r="Z14" s="5">
        <v>20</v>
      </c>
      <c r="AA14" s="2">
        <f>(L14+R14)-Y14-Z14</f>
      </c>
      <c r="AB14" s="2">
        <f>AA14/2</f>
      </c>
      <c r="AC14" s="2">
        <f>AA14/2</f>
      </c>
    </row>
    <row r="15">
      <c r="A15" s="5">
        <v>9</v>
      </c>
      <c r="B15" s="57" t="str">
        <v>张洵</v>
      </c>
      <c r="C15" t="str">
        <v>TV1N1654751118883328000</v>
      </c>
      <c r="D15" s="5" t="str">
        <v>中国</v>
      </c>
      <c r="E15" s="5" t="str">
        <v>北京</v>
      </c>
      <c r="F15" s="5" t="str" xml:space="preserve">
        <v> 印尼-落地签</v>
      </c>
      <c r="G15" s="5" t="str">
        <v>商务</v>
      </c>
      <c r="H15" s="5" t="str">
        <v>已出签</v>
      </c>
      <c r="I15" s="5"/>
      <c r="L15" s="34">
        <v>100</v>
      </c>
      <c r="M15" s="5"/>
      <c r="N15" s="5"/>
      <c r="P15" s="5"/>
      <c r="R15" s="2">
        <f>M15*1.06</f>
      </c>
      <c r="S15" s="2">
        <f>I15+L15+R15</f>
      </c>
      <c r="T15" s="2">
        <f>I15+(L15+R15)*1.06</f>
      </c>
      <c r="U15" s="2">
        <f>(R15+L15)*0.06</f>
      </c>
      <c r="V15" s="2">
        <f>T15-U15</f>
      </c>
      <c r="W15" s="1">
        <f>I15</f>
      </c>
      <c r="X15" s="2">
        <f>(R15+L15)*1.06</f>
      </c>
      <c r="Y15" s="2">
        <f>P15</f>
      </c>
      <c r="Z15" s="5">
        <v>20</v>
      </c>
      <c r="AA15" s="2">
        <f>(L15+R15)-Y15-Z15</f>
      </c>
      <c r="AB15" s="2">
        <f>AA15/2</f>
      </c>
      <c r="AC15" s="2">
        <f>AA15/2</f>
      </c>
    </row>
    <row r="16">
      <c r="A16" s="5">
        <v>10</v>
      </c>
      <c r="B16" s="57" t="str">
        <v>黄胤</v>
      </c>
      <c r="C16" t="str">
        <v>TV1N1658302139161395200</v>
      </c>
      <c r="D16" s="5" t="str">
        <v>中国</v>
      </c>
      <c r="E16" s="5" t="str">
        <v>北京</v>
      </c>
      <c r="F16" s="5" t="str" xml:space="preserve">
        <v> 印尼-落地签</v>
      </c>
      <c r="G16" s="5" t="str">
        <v>商务</v>
      </c>
      <c r="H16" s="5" t="str">
        <v>已出签</v>
      </c>
      <c r="I16" s="5"/>
      <c r="L16" s="34">
        <v>100</v>
      </c>
      <c r="M16" s="5"/>
      <c r="N16" s="5"/>
      <c r="P16" s="5"/>
      <c r="R16" s="2">
        <f>M16*1.06</f>
      </c>
      <c r="S16" s="2">
        <f>I16+L16+R16</f>
      </c>
      <c r="T16" s="2">
        <f>I16+(L16+R16)*1.06</f>
      </c>
      <c r="U16" s="2">
        <f>(R16+L16)*0.06</f>
      </c>
      <c r="V16" s="2">
        <f>T16-U16</f>
      </c>
      <c r="W16" s="1">
        <f>I16</f>
      </c>
      <c r="X16" s="2">
        <f>(R16+L16)*1.06</f>
      </c>
      <c r="Y16" s="2">
        <f>P16</f>
      </c>
      <c r="Z16" s="5">
        <v>20</v>
      </c>
      <c r="AA16" s="2">
        <f>(L16+R16)-Y16-Z16</f>
      </c>
      <c r="AB16" s="2">
        <f>AA16/2</f>
      </c>
      <c r="AC16" s="2">
        <f>AA16/2</f>
      </c>
    </row>
    <row r="17">
      <c r="A17" s="5">
        <v>11</v>
      </c>
      <c r="B17" s="57" t="str" xml:space="preserve">
        <v> 马骁</v>
      </c>
      <c r="C17" t="str">
        <v>TV1N1657833099636613120</v>
      </c>
      <c r="D17" s="5" t="str">
        <v>中国</v>
      </c>
      <c r="E17" s="5" t="str">
        <v>北京</v>
      </c>
      <c r="F17" s="5" t="str" xml:space="preserve">
        <v> 印尼-落地签</v>
      </c>
      <c r="G17" s="5" t="str">
        <v>商务</v>
      </c>
      <c r="H17" s="5" t="str">
        <v>已出签</v>
      </c>
      <c r="I17" s="5"/>
      <c r="L17" s="34">
        <v>100</v>
      </c>
      <c r="M17" s="5"/>
      <c r="N17" s="5"/>
      <c r="P17" s="5"/>
      <c r="R17" s="2">
        <f>M17*1.06</f>
      </c>
      <c r="S17" s="2">
        <f>I17+L17+R17</f>
      </c>
      <c r="T17" s="2">
        <f>I17+(L17+R17)*1.06</f>
      </c>
      <c r="U17" s="2">
        <f>(R17+L17)*0.06</f>
      </c>
      <c r="V17" s="2">
        <f>T17-U17</f>
      </c>
      <c r="W17" s="1">
        <f>I17</f>
      </c>
      <c r="X17" s="2">
        <f>(R17+L17)*1.06</f>
      </c>
      <c r="Y17" s="2">
        <f>P17</f>
      </c>
      <c r="Z17" s="5">
        <v>20</v>
      </c>
      <c r="AA17" s="2">
        <f>(L17+R17)-Y17-Z17</f>
      </c>
      <c r="AB17" s="2">
        <f>AA17/2</f>
      </c>
      <c r="AC17" s="2">
        <f>AA17/2</f>
      </c>
    </row>
    <row r="18">
      <c r="A18" s="5">
        <v>12</v>
      </c>
      <c r="B18" s="57" t="str">
        <v>庄诗彬</v>
      </c>
      <c r="C18" t="str">
        <v>TV1N1656917149693353984</v>
      </c>
      <c r="D18" s="5" t="str">
        <v>中国</v>
      </c>
      <c r="E18" s="5" t="str">
        <v>北京</v>
      </c>
      <c r="F18" s="5" t="str" xml:space="preserve">
        <v> 印尼-落地签</v>
      </c>
      <c r="G18" s="5" t="str">
        <v>商务</v>
      </c>
      <c r="H18" s="5" t="str">
        <v>已出签</v>
      </c>
      <c r="I18" s="5"/>
      <c r="L18" s="34">
        <v>100</v>
      </c>
      <c r="M18" s="5"/>
      <c r="N18" s="5"/>
      <c r="P18" s="5"/>
      <c r="R18" s="2">
        <f>M18*1.06</f>
      </c>
      <c r="S18" s="2">
        <f>I18+L18+R18</f>
      </c>
      <c r="T18" s="2">
        <f>I18+(L18+R18)*1.06</f>
      </c>
      <c r="U18" s="2">
        <f>(R18+L18)*0.06</f>
      </c>
      <c r="V18" s="2">
        <f>T18-U18</f>
      </c>
      <c r="W18" s="1">
        <f>I18</f>
      </c>
      <c r="X18" s="2">
        <f>(R18+L18)*1.06</f>
      </c>
      <c r="Y18" s="2">
        <f>P18</f>
      </c>
      <c r="Z18" s="5">
        <v>20</v>
      </c>
      <c r="AA18" s="2">
        <f>(L18+R18)-Y18-Z18</f>
      </c>
      <c r="AB18" s="2">
        <f>AA18/2</f>
      </c>
      <c r="AC18" s="2">
        <f>AA18/2</f>
      </c>
    </row>
    <row r="19">
      <c r="A19" s="5">
        <v>13</v>
      </c>
      <c r="B19" s="57" t="str">
        <v>陈欣</v>
      </c>
      <c r="C19" t="str">
        <v>TV1N1658771056937836544</v>
      </c>
      <c r="D19" s="5" t="str">
        <v>中国</v>
      </c>
      <c r="E19" s="5" t="str">
        <v>北京</v>
      </c>
      <c r="F19" s="5" t="str" xml:space="preserve">
        <v> 印尼-落地签</v>
      </c>
      <c r="G19" s="5" t="str">
        <v>商务</v>
      </c>
      <c r="H19" s="5" t="str">
        <v>已出签</v>
      </c>
      <c r="I19" s="5"/>
      <c r="L19" s="34">
        <v>100</v>
      </c>
      <c r="M19" s="5"/>
      <c r="N19" s="5"/>
      <c r="P19" s="5"/>
      <c r="R19" s="2">
        <f>M19*1.06</f>
      </c>
      <c r="S19" s="2">
        <f>I19+L19+R19</f>
      </c>
      <c r="T19" s="2">
        <f>I19+(L19+R19)*1.06</f>
      </c>
      <c r="U19" s="2">
        <f>(R19+L19)*0.06</f>
      </c>
      <c r="V19" s="2">
        <f>T19-U19</f>
      </c>
      <c r="W19" s="1">
        <f>I19</f>
      </c>
      <c r="X19" s="2">
        <f>(R19+L19)*1.06</f>
      </c>
      <c r="Y19" s="2">
        <f>P19</f>
      </c>
      <c r="Z19" s="5">
        <v>20</v>
      </c>
      <c r="AA19" s="2">
        <f>(L19+R19)-Y19-Z19</f>
      </c>
      <c r="AB19" s="2">
        <f>AA19/2</f>
      </c>
      <c r="AC19" s="2">
        <f>AA19/2</f>
      </c>
    </row>
    <row r="20">
      <c r="A20" s="5">
        <v>14</v>
      </c>
      <c r="B20" s="57" t="str">
        <v>陈渝腊</v>
      </c>
      <c r="C20" t="str">
        <v>TV1N1658071671245635584</v>
      </c>
      <c r="D20" s="5" t="str">
        <v>中国</v>
      </c>
      <c r="E20" s="5" t="str">
        <v>北京</v>
      </c>
      <c r="F20" s="5" t="str" xml:space="preserve">
        <v> 印尼-落地签</v>
      </c>
      <c r="G20" s="5" t="str">
        <v>商务</v>
      </c>
      <c r="H20" s="5" t="str">
        <v>已出签</v>
      </c>
      <c r="I20" s="5"/>
      <c r="L20" s="34">
        <v>100</v>
      </c>
      <c r="M20" s="5"/>
      <c r="N20" s="5"/>
      <c r="P20" s="5"/>
      <c r="R20" s="2">
        <f>M20*1.06</f>
      </c>
      <c r="S20" s="2">
        <f>I20+L20+R20</f>
      </c>
      <c r="T20" s="2">
        <f>I20+(L20+R20)*1.06</f>
      </c>
      <c r="U20" s="2">
        <f>(R20+L20)*0.06</f>
      </c>
      <c r="V20" s="2">
        <f>T20-U20</f>
      </c>
      <c r="W20" s="1">
        <f>I20</f>
      </c>
      <c r="X20" s="2">
        <f>(R20+L20)*1.06</f>
      </c>
      <c r="Y20" s="2">
        <f>P20</f>
      </c>
      <c r="Z20" s="5">
        <v>20</v>
      </c>
      <c r="AA20" s="2">
        <f>(L20+R20)-Y20-Z20</f>
      </c>
      <c r="AB20" s="2">
        <f>AA20/2</f>
      </c>
      <c r="AC20" s="2">
        <f>AA20/2</f>
      </c>
    </row>
    <row r="21">
      <c r="A21" s="5">
        <v>15</v>
      </c>
      <c r="B21" s="57" t="str">
        <v>何胜吾</v>
      </c>
      <c r="C21" t="str" xml:space="preserve">
        <v> TV1N1658323431780528128</v>
      </c>
      <c r="D21" s="5" t="str">
        <v>中国</v>
      </c>
      <c r="E21" s="5" t="str">
        <v>北京</v>
      </c>
      <c r="F21" s="5" t="str" xml:space="preserve">
        <v> 印尼-落地签</v>
      </c>
      <c r="G21" s="5" t="str">
        <v>商务</v>
      </c>
      <c r="H21" s="5" t="str">
        <v>已出签</v>
      </c>
      <c r="I21" s="5"/>
      <c r="L21" s="34">
        <v>100</v>
      </c>
      <c r="M21" s="5"/>
      <c r="N21" s="5"/>
      <c r="P21" s="5"/>
      <c r="R21" s="2">
        <f>M21*1.06</f>
      </c>
      <c r="S21" s="2">
        <f>I21+L21+R21</f>
      </c>
      <c r="T21" s="2">
        <f>I21+(L21+R21)*1.06</f>
      </c>
      <c r="U21" s="2">
        <f>(R21+L21)*0.06</f>
      </c>
      <c r="V21" s="2">
        <f>T21-U21</f>
      </c>
      <c r="W21" s="1">
        <f>I21</f>
      </c>
      <c r="X21" s="2">
        <f>(R21+L21)*1.06</f>
      </c>
      <c r="Y21" s="2">
        <f>P21</f>
      </c>
      <c r="Z21" s="5">
        <v>20</v>
      </c>
      <c r="AA21" s="2">
        <f>(L21+R21)-Y21-Z21</f>
      </c>
      <c r="AB21" s="2">
        <f>AA21/2</f>
      </c>
      <c r="AC21" s="2">
        <f>AA21/2</f>
      </c>
    </row>
    <row r="22">
      <c r="A22" s="5">
        <v>16</v>
      </c>
      <c r="B22" s="57" t="str">
        <v>邱予晗</v>
      </c>
      <c r="C22" t="str">
        <v>TV1N1657309302269620224</v>
      </c>
      <c r="D22" s="5" t="str">
        <v>中国</v>
      </c>
      <c r="E22" s="5" t="str">
        <v>北京</v>
      </c>
      <c r="F22" s="5" t="str" xml:space="preserve">
        <v> 印尼-落地签</v>
      </c>
      <c r="G22" s="5" t="str">
        <v>商务</v>
      </c>
      <c r="H22" s="5" t="str">
        <v>已出签</v>
      </c>
      <c r="I22" s="5"/>
      <c r="L22" s="34">
        <v>100</v>
      </c>
      <c r="M22" s="5"/>
      <c r="N22" s="5"/>
      <c r="P22" s="5"/>
      <c r="R22" s="2">
        <f>M22*1.06</f>
      </c>
      <c r="S22" s="2">
        <f>I22+L22+R22</f>
      </c>
      <c r="T22" s="2">
        <f>I22+(L22+R22)*1.06</f>
      </c>
      <c r="U22" s="2">
        <f>(R22+L22)*0.06</f>
      </c>
      <c r="V22" s="2">
        <f>T22-U22</f>
      </c>
      <c r="W22" s="1">
        <f>I22</f>
      </c>
      <c r="X22" s="2">
        <f>(R22+L22)*1.06</f>
      </c>
      <c r="Y22" s="2">
        <f>P22</f>
      </c>
      <c r="Z22" s="5">
        <v>20</v>
      </c>
      <c r="AA22" s="2">
        <f>(L22+R22)-Y22-Z22</f>
      </c>
      <c r="AB22" s="2">
        <f>AA22/2</f>
      </c>
      <c r="AC22" s="2">
        <f>AA22/2</f>
      </c>
    </row>
    <row r="23">
      <c r="A23" s="5">
        <v>17</v>
      </c>
      <c r="B23" s="57" t="str">
        <v>黄文超</v>
      </c>
      <c r="C23" t="str" xml:space="preserve">
        <v> TV1N1656920436119298048</v>
      </c>
      <c r="D23" s="5" t="str">
        <v>中国</v>
      </c>
      <c r="E23" s="5" t="str">
        <v>北京</v>
      </c>
      <c r="F23" s="5" t="str" xml:space="preserve">
        <v> 印尼-落地签</v>
      </c>
      <c r="G23" s="5" t="str">
        <v>商务</v>
      </c>
      <c r="H23" s="5" t="str">
        <v>已出签</v>
      </c>
      <c r="I23" s="5"/>
      <c r="L23" s="34">
        <v>100</v>
      </c>
      <c r="M23" s="5"/>
      <c r="N23" s="5"/>
      <c r="P23" s="5"/>
      <c r="R23" s="2">
        <f>M23*1.06</f>
      </c>
      <c r="S23" s="2">
        <f>I23+L23+R23</f>
      </c>
      <c r="T23" s="2">
        <f>I23+(L23+R23)*1.06</f>
      </c>
      <c r="U23" s="2">
        <f>(R23+L23)*0.06</f>
      </c>
      <c r="V23" s="2">
        <f>T23-U23</f>
      </c>
      <c r="W23" s="1">
        <f>I23</f>
      </c>
      <c r="X23" s="2">
        <f>(R23+L23)*1.06</f>
      </c>
      <c r="Y23" s="2">
        <f>P23</f>
      </c>
      <c r="Z23" s="5">
        <v>20</v>
      </c>
      <c r="AA23" s="2">
        <f>(L23+R23)-Y23-Z23</f>
      </c>
      <c r="AB23" s="2">
        <f>AA23/2</f>
      </c>
      <c r="AC23" s="2">
        <f>AA23/2</f>
      </c>
    </row>
    <row r="24">
      <c r="A24" s="5">
        <v>18</v>
      </c>
      <c r="B24" s="57" t="str">
        <v>吴尊宇</v>
      </c>
      <c r="C24" t="str">
        <v>TV1N1658704592532901888</v>
      </c>
      <c r="D24" s="5" t="str">
        <v>中国</v>
      </c>
      <c r="E24" s="5" t="str">
        <v>北京</v>
      </c>
      <c r="F24" s="5" t="str" xml:space="preserve">
        <v> 印尼-落地签</v>
      </c>
      <c r="G24" s="5" t="str">
        <v>商务</v>
      </c>
      <c r="H24" s="5" t="str">
        <v>已出签</v>
      </c>
      <c r="I24" s="5"/>
      <c r="L24" s="34">
        <v>100</v>
      </c>
      <c r="M24" s="5"/>
      <c r="N24" s="5"/>
      <c r="P24" s="5"/>
      <c r="R24" s="2">
        <f>M24*1.06</f>
      </c>
      <c r="S24" s="2">
        <f>I24+L24+R24</f>
      </c>
      <c r="T24" s="2">
        <f>I24+(L24+R24)*1.06</f>
      </c>
      <c r="U24" s="2">
        <f>(R24+L24)*0.06</f>
      </c>
      <c r="V24" s="2">
        <f>T24-U24</f>
      </c>
      <c r="W24" s="1">
        <f>I24</f>
      </c>
      <c r="X24" s="2">
        <f>(R24+L24)*1.06</f>
      </c>
      <c r="Y24" s="2">
        <f>P24</f>
      </c>
      <c r="Z24" s="5">
        <v>20</v>
      </c>
      <c r="AA24" s="2">
        <f>(L24+R24)-Y24-Z24</f>
      </c>
      <c r="AB24" s="2">
        <f>AA24/2</f>
      </c>
      <c r="AC24" s="2">
        <f>AA24/2</f>
      </c>
    </row>
    <row r="25">
      <c r="A25" s="5">
        <v>19</v>
      </c>
      <c r="B25" s="57" t="str">
        <v>黄澈</v>
      </c>
      <c r="C25" t="str">
        <v>TV1N1658758909121949696</v>
      </c>
      <c r="D25" s="5" t="str">
        <v>中国</v>
      </c>
      <c r="E25" s="5" t="str">
        <v>北京</v>
      </c>
      <c r="F25" s="5" t="str" xml:space="preserve">
        <v> 印尼-落地签</v>
      </c>
      <c r="G25" s="5" t="str">
        <v>商务</v>
      </c>
      <c r="H25" s="5" t="str">
        <v>已出签</v>
      </c>
      <c r="I25" s="5"/>
      <c r="L25" s="34">
        <v>100</v>
      </c>
      <c r="M25" s="5"/>
      <c r="N25" s="5"/>
      <c r="P25" s="5"/>
      <c r="R25" s="2">
        <f>M25*1.06</f>
      </c>
      <c r="S25" s="2">
        <f>I25+L25+R25</f>
      </c>
      <c r="T25" s="2">
        <f>I25+(L25+R25)*1.06</f>
      </c>
      <c r="U25" s="2">
        <f>(R25+L25)*0.06</f>
      </c>
      <c r="V25" s="2">
        <f>T25-U25</f>
      </c>
      <c r="W25" s="1">
        <f>I25</f>
      </c>
      <c r="X25" s="2">
        <f>(R25+L25)*1.06</f>
      </c>
      <c r="Y25" s="2">
        <f>P25</f>
      </c>
      <c r="Z25" s="5">
        <v>20</v>
      </c>
      <c r="AA25" s="2">
        <f>(L25+R25)-Y25-Z25</f>
      </c>
      <c r="AB25" s="2">
        <f>AA25/2</f>
      </c>
      <c r="AC25" s="2">
        <f>AA25/2</f>
      </c>
    </row>
    <row r="26">
      <c r="A26" s="5">
        <v>20</v>
      </c>
      <c r="B26" s="57" t="str">
        <v>李恩惠</v>
      </c>
      <c r="C26" t="str" xml:space="preserve">
        <v> TV1N1658039601207132160</v>
      </c>
      <c r="D26" s="5" t="str">
        <v>中国</v>
      </c>
      <c r="E26" s="5" t="str">
        <v>北京</v>
      </c>
      <c r="F26" s="5" t="str" xml:space="preserve">
        <v> 印尼-落地签</v>
      </c>
      <c r="G26" s="5" t="str">
        <v>商务</v>
      </c>
      <c r="H26" s="5" t="str">
        <v>已出签</v>
      </c>
      <c r="I26" s="5"/>
      <c r="L26" s="34">
        <v>100</v>
      </c>
      <c r="M26" s="5"/>
      <c r="N26" s="5"/>
      <c r="P26" s="5"/>
      <c r="R26" s="2">
        <f>M26*1.06</f>
      </c>
      <c r="S26" s="2">
        <f>I26+L26+R26</f>
      </c>
      <c r="T26" s="2">
        <f>I26+(L26+R26)*1.06</f>
      </c>
      <c r="U26" s="2">
        <f>(R26+L26)*0.06</f>
      </c>
      <c r="V26" s="2">
        <f>T26-U26</f>
      </c>
      <c r="W26" s="1">
        <f>I26</f>
      </c>
      <c r="X26" s="2">
        <f>(R26+L26)*1.06</f>
      </c>
      <c r="Y26" s="2">
        <f>P26</f>
      </c>
      <c r="Z26" s="5">
        <v>20</v>
      </c>
      <c r="AA26" s="2">
        <f>(L26+R26)-Y26-Z26</f>
      </c>
      <c r="AB26" s="2">
        <f>AA26/2</f>
      </c>
      <c r="AC26" s="2">
        <f>AA26/2</f>
      </c>
    </row>
    <row r="27">
      <c r="A27" s="5">
        <v>21</v>
      </c>
      <c r="B27" s="57" t="str">
        <v>JanWilk吴健</v>
      </c>
      <c r="C27" t="str">
        <v>TV1N1658835684715819008</v>
      </c>
      <c r="D27" s="5" t="str">
        <v>中国</v>
      </c>
      <c r="E27" s="5" t="str">
        <v>北京</v>
      </c>
      <c r="F27" s="5" t="str" xml:space="preserve">
        <v> 印尼-落地签</v>
      </c>
      <c r="G27" s="5" t="str">
        <v>商务</v>
      </c>
      <c r="H27" s="5" t="str">
        <v>已出签</v>
      </c>
      <c r="I27" s="5">
        <v>245.28</v>
      </c>
      <c r="L27" s="34">
        <v>100</v>
      </c>
      <c r="M27" s="5"/>
      <c r="N27" s="5"/>
      <c r="P27" s="5"/>
      <c r="R27" s="2">
        <f>M27*1.06</f>
      </c>
      <c r="S27" s="2">
        <f>I27+L27+R27</f>
      </c>
      <c r="T27" s="2">
        <f>I27+(L27+R27)*1.06</f>
      </c>
      <c r="U27" s="2">
        <f>(R27+L27)*0.06</f>
      </c>
      <c r="V27" s="2">
        <f>T27-U27</f>
      </c>
      <c r="W27" s="1">
        <f>I27</f>
      </c>
      <c r="X27" s="2">
        <f>(R27+L27)*1.06</f>
      </c>
      <c r="Y27" s="2">
        <f>P27</f>
      </c>
      <c r="Z27" s="5">
        <v>20</v>
      </c>
      <c r="AA27" s="2">
        <f>(L27+R27)-Y27-Z27</f>
      </c>
      <c r="AB27" s="2">
        <f>AA27/2</f>
      </c>
      <c r="AC27" s="2">
        <f>AA27/2</f>
      </c>
    </row>
    <row r="28">
      <c r="A28" s="5">
        <v>22</v>
      </c>
      <c r="B28" s="57" t="str">
        <v>吴柳津</v>
      </c>
      <c r="C28" t="str">
        <v>TV1N1657938343699857408</v>
      </c>
      <c r="D28" s="5" t="str">
        <v>中国</v>
      </c>
      <c r="E28" s="5" t="str">
        <v>北京</v>
      </c>
      <c r="F28" s="5" t="str" xml:space="preserve">
        <v> 印尼-落地签</v>
      </c>
      <c r="G28" s="5" t="str">
        <v>商务</v>
      </c>
      <c r="H28" s="5" t="str">
        <v>已出签</v>
      </c>
      <c r="I28" s="5"/>
      <c r="L28" s="34">
        <v>100</v>
      </c>
      <c r="M28" s="5"/>
      <c r="N28" s="5"/>
      <c r="P28" s="5"/>
      <c r="R28" s="2">
        <f>M28*1.06</f>
      </c>
      <c r="S28" s="2">
        <f>I28+L28+R28</f>
      </c>
      <c r="T28" s="2">
        <f>I28+(L28+R28)*1.06</f>
      </c>
      <c r="U28" s="2">
        <f>(R28+L28)*0.06</f>
      </c>
      <c r="V28" s="2">
        <f>T28-U28</f>
      </c>
      <c r="W28" s="1">
        <f>I28</f>
      </c>
      <c r="X28" s="2">
        <f>(R28+L28)*1.06</f>
      </c>
      <c r="Y28" s="2">
        <f>P28</f>
      </c>
      <c r="Z28" s="5">
        <v>20</v>
      </c>
      <c r="AA28" s="2">
        <f>(L28+R28)-Y28-Z28</f>
      </c>
      <c r="AB28" s="2">
        <f>AA28/2</f>
      </c>
      <c r="AC28" s="2">
        <f>AA28/2</f>
      </c>
    </row>
    <row r="29">
      <c r="A29" s="5">
        <v>23</v>
      </c>
      <c r="B29" s="57" t="str">
        <v>Ali Sharafat</v>
      </c>
      <c r="C29" t="str">
        <v>TV1N1646021890901569536</v>
      </c>
      <c r="D29" s="5" t="str">
        <v>中国</v>
      </c>
      <c r="E29" s="5" t="str">
        <v>北京</v>
      </c>
      <c r="F29" s="5" t="str" xml:space="preserve">
        <v> 印尼-落地签</v>
      </c>
      <c r="G29" s="5" t="str">
        <v>商务</v>
      </c>
      <c r="H29" s="5" t="str">
        <v>已出签</v>
      </c>
      <c r="I29" s="48"/>
      <c r="L29" s="34">
        <v>100</v>
      </c>
      <c r="M29" s="5"/>
      <c r="N29" s="5"/>
      <c r="P29" s="5"/>
      <c r="R29" s="2">
        <f>M29*1.06</f>
      </c>
      <c r="S29" s="2">
        <f>I29+L29+R29</f>
      </c>
      <c r="T29" s="2">
        <f>I29+(L29+R29)*1.06</f>
      </c>
      <c r="U29" s="2">
        <f>(R29+L29)*0.06</f>
      </c>
      <c r="V29" s="2">
        <f>T29-U29</f>
      </c>
      <c r="W29" s="1">
        <f>I29</f>
      </c>
      <c r="X29" s="2">
        <f>(R29+L29)*1.06</f>
      </c>
      <c r="Y29" s="2">
        <f>P29</f>
      </c>
      <c r="Z29" s="5">
        <v>20</v>
      </c>
      <c r="AA29" s="2">
        <f>(L29+R29)-Y29-Z29</f>
      </c>
      <c r="AB29" s="2">
        <f>AA29/2</f>
      </c>
      <c r="AC29" s="2">
        <f>AA29/2</f>
      </c>
    </row>
    <row r="30">
      <c r="A30" s="5">
        <v>24</v>
      </c>
      <c r="B30" s="57" t="str">
        <v>宋孝儒</v>
      </c>
      <c r="C30" t="str">
        <v>TV1N1658052349265690624</v>
      </c>
      <c r="D30" s="5" t="str">
        <v>中国</v>
      </c>
      <c r="E30" s="5" t="str">
        <v>北京</v>
      </c>
      <c r="F30" s="5" t="str" xml:space="preserve">
        <v> 印尼-落地签</v>
      </c>
      <c r="G30" s="5" t="str">
        <v>商务</v>
      </c>
      <c r="H30" s="5" t="str">
        <v>已出签</v>
      </c>
      <c r="I30" s="48"/>
      <c r="L30" s="34">
        <v>100</v>
      </c>
      <c r="M30" s="5"/>
      <c r="N30" s="5"/>
      <c r="P30" s="5"/>
      <c r="R30" s="2">
        <f>M30*1.06</f>
      </c>
      <c r="S30" s="2">
        <f>I30+L30+R30</f>
      </c>
      <c r="T30" s="2">
        <f>I30+(L30+R30)*1.06</f>
      </c>
      <c r="U30" s="2">
        <f>(R30+L30)*0.06</f>
      </c>
      <c r="V30" s="2">
        <f>T30-U30</f>
      </c>
      <c r="W30" s="1">
        <f>I30</f>
      </c>
      <c r="X30" s="2">
        <f>(R30+L30)*1.06</f>
      </c>
      <c r="Y30" s="2">
        <f>P30</f>
      </c>
      <c r="Z30" s="5">
        <v>20</v>
      </c>
      <c r="AA30" s="2">
        <f>(L30+R30)-Y30-Z30</f>
      </c>
      <c r="AB30" s="2">
        <f>AA30/2</f>
      </c>
      <c r="AC30" s="2">
        <f>AA30/2</f>
      </c>
    </row>
    <row r="31">
      <c r="A31" s="5">
        <v>25</v>
      </c>
      <c r="B31" s="57" t="str">
        <v>周辰漫</v>
      </c>
      <c r="C31" t="str" xml:space="preserve">
        <v> TV1N1642066732257439744</v>
      </c>
      <c r="D31" s="5" t="str">
        <v>中国</v>
      </c>
      <c r="E31" s="5" t="str">
        <v>北京</v>
      </c>
      <c r="F31" s="5" t="str" xml:space="preserve">
        <v> 印尼-落地签</v>
      </c>
      <c r="G31" s="5" t="str">
        <v>商务</v>
      </c>
      <c r="H31" s="5" t="str">
        <v>已出签</v>
      </c>
      <c r="I31" s="48"/>
      <c r="L31" s="34">
        <v>100</v>
      </c>
      <c r="M31" s="5"/>
      <c r="N31" s="5"/>
      <c r="P31" s="5"/>
      <c r="R31" s="2">
        <f>M31*1.06</f>
      </c>
      <c r="S31" s="2">
        <f>I31+L31+R31</f>
      </c>
      <c r="T31" s="2">
        <f>I31+(L31+R31)*1.06</f>
      </c>
      <c r="U31" s="2">
        <f>(R31+L31)*0.06</f>
      </c>
      <c r="V31" s="2">
        <f>T31-U31</f>
      </c>
      <c r="W31" s="1">
        <f>I31</f>
      </c>
      <c r="X31" s="2">
        <f>(R31+L31)*1.06</f>
      </c>
      <c r="Y31" s="2">
        <f>P31</f>
      </c>
      <c r="Z31" s="5">
        <v>20</v>
      </c>
      <c r="AA31" s="2">
        <f>(L31+R31)-Y31-Z31</f>
      </c>
      <c r="AB31" s="2">
        <f>AA31/2</f>
      </c>
      <c r="AC31" s="2">
        <f>AA31/2</f>
      </c>
    </row>
    <row r="32">
      <c r="A32" s="5">
        <v>26</v>
      </c>
      <c r="B32" s="57" t="str">
        <v>Marcuz Pae</v>
      </c>
      <c r="C32" t="str">
        <v>TV1N1655863214408806400</v>
      </c>
      <c r="D32" s="5" t="str">
        <v>中国</v>
      </c>
      <c r="E32" s="5" t="str">
        <v>北京</v>
      </c>
      <c r="F32" s="5" t="str" xml:space="preserve">
        <v> 印尼-落地签</v>
      </c>
      <c r="G32" s="5" t="str">
        <v>商务</v>
      </c>
      <c r="H32" s="5" t="str">
        <v>已出签</v>
      </c>
      <c r="I32" s="48"/>
      <c r="L32" s="34">
        <v>100</v>
      </c>
      <c r="M32" s="5"/>
      <c r="N32" s="5"/>
      <c r="P32" s="5"/>
      <c r="R32" s="2">
        <f>M32*1.06</f>
      </c>
      <c r="S32" s="2">
        <f>I32+L32+R32</f>
      </c>
      <c r="T32" s="2">
        <f>I32+(L32+R32)*1.06</f>
      </c>
      <c r="U32" s="2">
        <f>(R32+L32)*0.06</f>
      </c>
      <c r="V32" s="2">
        <f>T32-U32</f>
      </c>
      <c r="W32" s="1">
        <f>I32</f>
      </c>
      <c r="X32" s="2">
        <f>(R32+L32)*1.06</f>
      </c>
      <c r="Y32" s="2">
        <f>P32</f>
      </c>
      <c r="Z32" s="5">
        <v>20</v>
      </c>
      <c r="AA32" s="2">
        <f>(L32+R32)-Y32-Z32</f>
      </c>
      <c r="AB32" s="2">
        <f>AA32/2</f>
      </c>
      <c r="AC32" s="2">
        <f>AA32/2</f>
      </c>
    </row>
    <row r="33">
      <c r="A33" s="5">
        <v>27</v>
      </c>
      <c r="B33" s="57" t="str">
        <v>贾花艳</v>
      </c>
      <c r="C33" t="str">
        <v>TV1N1651426179950264320</v>
      </c>
      <c r="D33" s="5" t="str">
        <v>中国</v>
      </c>
      <c r="E33" s="5" t="str">
        <v>北京</v>
      </c>
      <c r="F33" s="5" t="str" xml:space="preserve">
        <v> 印尼-落地签</v>
      </c>
      <c r="G33" s="5" t="str">
        <v>商务</v>
      </c>
      <c r="H33" s="5" t="str">
        <v>已出签</v>
      </c>
      <c r="I33" s="48"/>
      <c r="L33" s="34">
        <v>100</v>
      </c>
      <c r="M33" s="5"/>
      <c r="N33" s="5"/>
      <c r="P33" s="5"/>
      <c r="R33" s="2">
        <f>M33*1.06</f>
      </c>
      <c r="S33" s="2">
        <f>I33+L33+R33</f>
      </c>
      <c r="T33" s="2">
        <f>I33+(L33+R33)*1.06</f>
      </c>
      <c r="U33" s="2">
        <f>(R33+L33)*0.06</f>
      </c>
      <c r="V33" s="2">
        <f>T33-U33</f>
      </c>
      <c r="W33" s="1">
        <f>I33</f>
      </c>
      <c r="X33" s="2">
        <f>(R33+L33)*1.06</f>
      </c>
      <c r="Y33" s="2">
        <f>P33</f>
      </c>
      <c r="Z33" s="5">
        <v>20</v>
      </c>
      <c r="AA33" s="2">
        <f>(L33+R33)-Y33-Z33</f>
      </c>
      <c r="AB33" s="2">
        <f>AA33/2</f>
      </c>
      <c r="AC33" s="2">
        <f>AA33/2</f>
      </c>
    </row>
    <row r="34">
      <c r="A34" s="5">
        <v>28</v>
      </c>
      <c r="B34" s="57" t="str">
        <v>余润琦</v>
      </c>
      <c r="C34" t="str">
        <v>TV1N1651426175860703232</v>
      </c>
      <c r="D34" s="5" t="str">
        <v>中国</v>
      </c>
      <c r="E34" s="5" t="str">
        <v>北京</v>
      </c>
      <c r="F34" s="5" t="str" xml:space="preserve">
        <v> 印尼-落地签</v>
      </c>
      <c r="G34" s="5" t="str">
        <v>商务</v>
      </c>
      <c r="H34" s="5" t="str">
        <v>已出签</v>
      </c>
      <c r="I34" s="48"/>
      <c r="L34" s="34">
        <v>100</v>
      </c>
      <c r="M34" s="5"/>
      <c r="N34" s="5"/>
      <c r="P34" s="5"/>
      <c r="R34" s="2">
        <f>M34*1.06</f>
      </c>
      <c r="S34" s="2">
        <f>I34+L34+R34</f>
      </c>
      <c r="T34" s="2">
        <f>I34+(L34+R34)*1.06</f>
      </c>
      <c r="U34" s="2">
        <f>(R34+L34)*0.06</f>
      </c>
      <c r="V34" s="2">
        <f>T34-U34</f>
      </c>
      <c r="W34" s="1">
        <f>I34</f>
      </c>
      <c r="X34" s="2">
        <f>(R34+L34)*1.06</f>
      </c>
      <c r="Y34" s="2">
        <f>P34</f>
      </c>
      <c r="Z34" s="5">
        <v>20</v>
      </c>
      <c r="AA34" s="2">
        <f>(L34+R34)-Y34-Z34</f>
      </c>
      <c r="AB34" s="2">
        <f>AA34/2</f>
      </c>
      <c r="AC34" s="2">
        <f>AA34/2</f>
      </c>
    </row>
    <row r="35">
      <c r="A35" s="5">
        <v>29</v>
      </c>
      <c r="B35" s="57" t="str">
        <v>周越</v>
      </c>
      <c r="C35" t="str">
        <v>TV1N1656590077678706688</v>
      </c>
      <c r="D35" s="5" t="str">
        <v>中国</v>
      </c>
      <c r="E35" s="5" t="str">
        <v>北京</v>
      </c>
      <c r="F35" s="5" t="str" xml:space="preserve">
        <v> 印尼-落地签</v>
      </c>
      <c r="G35" s="5" t="str">
        <v>商务</v>
      </c>
      <c r="H35" s="5" t="str">
        <v>已出签</v>
      </c>
      <c r="I35" s="48"/>
      <c r="L35" s="34">
        <v>100</v>
      </c>
      <c r="M35" s="5"/>
      <c r="N35" s="5"/>
      <c r="P35" s="5"/>
      <c r="R35" s="2">
        <f>M35*1.06</f>
      </c>
      <c r="S35" s="2">
        <f>I35+L35+R35</f>
      </c>
      <c r="T35" s="2">
        <f>I35+(L35+R35)*1.06</f>
      </c>
      <c r="U35" s="2">
        <f>(R35+L35)*0.06</f>
      </c>
      <c r="V35" s="2">
        <f>T35-U35</f>
      </c>
      <c r="W35" s="1">
        <f>I35</f>
      </c>
      <c r="X35" s="2">
        <f>(R35+L35)*1.06</f>
      </c>
      <c r="Y35" s="2">
        <f>P35</f>
      </c>
      <c r="Z35" s="5">
        <v>20</v>
      </c>
      <c r="AA35" s="2">
        <f>(L35+R35)-Y35-Z35</f>
      </c>
      <c r="AB35" s="2">
        <f>AA35/2</f>
      </c>
      <c r="AC35" s="2">
        <f>AA35/2</f>
      </c>
    </row>
    <row r="36">
      <c r="A36" s="5">
        <v>30</v>
      </c>
      <c r="B36" s="57" t="str">
        <v>高晓雨</v>
      </c>
      <c r="C36" t="str">
        <v>TV1N1656932492071563264</v>
      </c>
      <c r="D36" s="5" t="str">
        <v>中国</v>
      </c>
      <c r="E36" s="5" t="str">
        <v>北京</v>
      </c>
      <c r="F36" s="5" t="str" xml:space="preserve">
        <v> 印尼-落地签</v>
      </c>
      <c r="G36" s="5" t="str">
        <v>商务</v>
      </c>
      <c r="H36" s="5" t="str">
        <v>已出签</v>
      </c>
      <c r="I36" s="48"/>
      <c r="L36" s="34">
        <v>100</v>
      </c>
      <c r="M36" s="5"/>
      <c r="N36" s="5"/>
      <c r="P36" s="5"/>
      <c r="R36" s="2">
        <f>M36*1.06</f>
      </c>
      <c r="S36" s="2">
        <f>I36+L36+R36</f>
      </c>
      <c r="T36" s="2">
        <f>I36+(L36+R36)*1.06</f>
      </c>
      <c r="U36" s="2">
        <f>(R36+L36)*0.06</f>
      </c>
      <c r="V36" s="2">
        <f>T36-U36</f>
      </c>
      <c r="W36" s="1">
        <f>I36</f>
      </c>
      <c r="X36" s="2">
        <f>(R36+L36)*1.06</f>
      </c>
      <c r="Y36" s="2">
        <f>P36</f>
      </c>
      <c r="Z36" s="5">
        <v>20</v>
      </c>
      <c r="AA36" s="2">
        <f>(L36+R36)-Y36-Z36</f>
      </c>
      <c r="AB36" s="2">
        <f>AA36/2</f>
      </c>
      <c r="AC36" s="2">
        <f>AA36/2</f>
      </c>
    </row>
    <row r="37">
      <c r="A37" s="5">
        <v>31</v>
      </c>
      <c r="B37" s="57" t="str">
        <v>潘凌云</v>
      </c>
      <c r="C37" t="str">
        <v>TV1N1656959311067938816</v>
      </c>
      <c r="D37" s="5" t="str">
        <v>中国</v>
      </c>
      <c r="E37" s="5" t="str">
        <v>北京</v>
      </c>
      <c r="F37" s="5" t="str" xml:space="preserve">
        <v> 印尼-落地签</v>
      </c>
      <c r="G37" s="5" t="str">
        <v>商务</v>
      </c>
      <c r="H37" s="5" t="str">
        <v>已出签</v>
      </c>
      <c r="I37" s="48"/>
      <c r="L37" s="34">
        <v>100</v>
      </c>
      <c r="M37" s="5"/>
      <c r="N37" s="5"/>
      <c r="P37" s="5"/>
      <c r="R37" s="2">
        <f>M37*1.06</f>
      </c>
      <c r="S37" s="2">
        <f>I37+L37+R37</f>
      </c>
      <c r="T37" s="2">
        <f>I37+(L37+R37)*1.06</f>
      </c>
      <c r="U37" s="2">
        <f>(R37+L37)*0.06</f>
      </c>
      <c r="V37" s="2">
        <f>T37-U37</f>
      </c>
      <c r="W37" s="1">
        <f>I37</f>
      </c>
      <c r="X37" s="2">
        <f>(R37+L37)*1.06</f>
      </c>
      <c r="Y37" s="2">
        <f>P37</f>
      </c>
      <c r="Z37" s="5">
        <v>20</v>
      </c>
      <c r="AA37" s="2">
        <f>(L37+R37)-Y37-Z37</f>
      </c>
      <c r="AB37" s="2">
        <f>AA37/2</f>
      </c>
      <c r="AC37" s="2">
        <f>AA37/2</f>
      </c>
    </row>
    <row r="38">
      <c r="A38" s="5">
        <v>32</v>
      </c>
      <c r="B38" s="57" t="str">
        <v>Abhishek Karwar</v>
      </c>
      <c r="C38" t="str">
        <v>TV1N1655797445838880768</v>
      </c>
      <c r="D38" s="5" t="str">
        <v>中国</v>
      </c>
      <c r="E38" s="5" t="str">
        <v>北京</v>
      </c>
      <c r="F38" s="5" t="str" xml:space="preserve">
        <v> 印尼-落地签</v>
      </c>
      <c r="G38" s="5" t="str">
        <v>商务</v>
      </c>
      <c r="H38" s="5" t="str">
        <v>已出签</v>
      </c>
      <c r="I38" s="48"/>
      <c r="L38" s="34">
        <v>100</v>
      </c>
      <c r="M38" s="5"/>
      <c r="N38" s="5"/>
      <c r="P38" s="5"/>
      <c r="R38" s="2">
        <f>M38*1.06</f>
      </c>
      <c r="S38" s="2">
        <f>I38+L38+R38</f>
      </c>
      <c r="T38" s="2">
        <f>I38+(L38+R38)*1.06</f>
      </c>
      <c r="U38" s="2">
        <f>(R38+L38)*0.06</f>
      </c>
      <c r="V38" s="2">
        <f>T38-U38</f>
      </c>
      <c r="W38" s="1">
        <f>I38</f>
      </c>
      <c r="X38" s="2">
        <f>(R38+L38)*1.06</f>
      </c>
      <c r="Y38" s="2">
        <f>P38</f>
      </c>
      <c r="Z38" s="5">
        <v>20</v>
      </c>
      <c r="AA38" s="2">
        <f>(L38+R38)-Y38-Z38</f>
      </c>
      <c r="AB38" s="2">
        <f>AA38/2</f>
      </c>
      <c r="AC38" s="2">
        <f>AA38/2</f>
      </c>
    </row>
    <row r="39">
      <c r="A39" s="5">
        <v>33</v>
      </c>
      <c r="B39" s="57" t="str">
        <v>林鹏</v>
      </c>
      <c r="C39" t="str">
        <v>TV1N1656577486608769024</v>
      </c>
      <c r="D39" s="5" t="str">
        <v>中国</v>
      </c>
      <c r="E39" s="5" t="str">
        <v>北京</v>
      </c>
      <c r="F39" s="5" t="str" xml:space="preserve">
        <v> 印尼-落地签</v>
      </c>
      <c r="G39" s="5" t="str">
        <v>商务</v>
      </c>
      <c r="H39" s="5" t="str">
        <v>已出签</v>
      </c>
      <c r="I39" s="48"/>
      <c r="L39" s="34">
        <v>100</v>
      </c>
      <c r="M39" s="5"/>
      <c r="N39" s="5"/>
      <c r="P39" s="5"/>
      <c r="R39" s="2">
        <f>M39*1.06</f>
      </c>
      <c r="S39" s="2">
        <f>I39+L39+R39</f>
      </c>
      <c r="T39" s="2">
        <f>I39+(L39+R39)*1.06</f>
      </c>
      <c r="U39" s="2">
        <f>(R39+L39)*0.06</f>
      </c>
      <c r="V39" s="2">
        <f>T39-U39</f>
      </c>
      <c r="W39" s="1">
        <f>I39</f>
      </c>
      <c r="X39" s="2">
        <f>(R39+L39)*1.06</f>
      </c>
      <c r="Y39" s="2">
        <f>P39</f>
      </c>
      <c r="Z39" s="5">
        <v>20</v>
      </c>
      <c r="AA39" s="2">
        <f>(L39+R39)-Y39-Z39</f>
      </c>
      <c r="AB39" s="2">
        <f>AA39/2</f>
      </c>
      <c r="AC39" s="2">
        <f>AA39/2</f>
      </c>
    </row>
    <row r="40">
      <c r="A40" s="5">
        <v>34</v>
      </c>
      <c r="B40" s="57" t="str">
        <v>James Zhang</v>
      </c>
      <c r="C40" t="str">
        <v>TV1N1656872996221607936</v>
      </c>
      <c r="D40" s="5" t="str">
        <v>中国</v>
      </c>
      <c r="E40" s="5" t="str">
        <v>北京</v>
      </c>
      <c r="F40" s="5" t="str" xml:space="preserve">
        <v> 印尼-落地签</v>
      </c>
      <c r="G40" s="5" t="str">
        <v>商务</v>
      </c>
      <c r="H40" s="5" t="str">
        <v>已出签</v>
      </c>
      <c r="I40" s="48"/>
      <c r="L40" s="34">
        <v>100</v>
      </c>
      <c r="M40" s="5"/>
      <c r="N40" s="5"/>
      <c r="P40" s="5"/>
      <c r="R40" s="2">
        <f>M40*1.06</f>
      </c>
      <c r="S40" s="2">
        <f>I40+L40+R40</f>
      </c>
      <c r="T40" s="2">
        <f>I40+(L40+R40)*1.06</f>
      </c>
      <c r="U40" s="2">
        <f>(R40+L40)*0.06</f>
      </c>
      <c r="V40" s="2">
        <f>T40-U40</f>
      </c>
      <c r="W40" s="1">
        <f>I40</f>
      </c>
      <c r="X40" s="2">
        <f>(R40+L40)*1.06</f>
      </c>
      <c r="Y40" s="2">
        <f>P40</f>
      </c>
      <c r="Z40" s="5">
        <v>20</v>
      </c>
      <c r="AA40" s="2">
        <f>(L40+R40)-Y40-Z40</f>
      </c>
      <c r="AB40" s="2">
        <f>AA40/2</f>
      </c>
      <c r="AC40" s="2">
        <f>AA40/2</f>
      </c>
    </row>
    <row r="41">
      <c r="A41" s="5">
        <v>35</v>
      </c>
      <c r="B41" t="str">
        <v>夏恩龙</v>
      </c>
      <c r="C41" t="str">
        <v>TV1N1659457453692772352</v>
      </c>
      <c r="D41" s="5" t="str">
        <v>中国</v>
      </c>
      <c r="E41" s="5" t="str">
        <v>北京</v>
      </c>
      <c r="F41" s="5" t="str" xml:space="preserve">
        <v> 印尼-落地签</v>
      </c>
      <c r="G41" s="5" t="str">
        <v>商务</v>
      </c>
      <c r="H41" s="5" t="str">
        <v>已出签</v>
      </c>
      <c r="I41" s="5">
        <v>245.28</v>
      </c>
      <c r="L41" s="34">
        <v>100</v>
      </c>
      <c r="M41" s="5"/>
    </row>
    <row r="42">
      <c r="A42" s="5">
        <v>36</v>
      </c>
      <c r="B42" t="str">
        <v>Zack陈智鸿</v>
      </c>
      <c r="C42" t="str">
        <v>TV1N1660621793917718528</v>
      </c>
      <c r="D42" s="5" t="str">
        <v>中国</v>
      </c>
      <c r="E42" s="5" t="str">
        <v>北京</v>
      </c>
      <c r="F42" s="5" t="str" xml:space="preserve">
        <v> 印尼-落地签</v>
      </c>
      <c r="G42" s="5" t="str">
        <v>商务</v>
      </c>
      <c r="H42" s="5" t="str">
        <v>已出签</v>
      </c>
      <c r="I42" s="5">
        <v>245.28</v>
      </c>
      <c r="J42" s="35" t="str">
        <v>本人邮箱未提供</v>
      </c>
      <c r="L42" s="34">
        <v>100</v>
      </c>
      <c r="M42" s="5"/>
    </row>
    <row r="43">
      <c r="B43" s="35" t="str">
        <v>杨徵薇</v>
      </c>
      <c r="D43" s="35" t="str">
        <v>中国</v>
      </c>
      <c r="E43" s="5" t="str" xml:space="preserve">
        <v>       北京</v>
      </c>
      <c r="F43" s="5" t="str">
        <v>韩国</v>
      </c>
      <c r="G43" s="5" t="str">
        <v>商务</v>
      </c>
      <c r="H43" s="5" t="str">
        <v>已出签</v>
      </c>
      <c r="I43" s="5">
        <v>420</v>
      </c>
      <c r="L43" s="5">
        <v>200</v>
      </c>
      <c r="M43" s="5"/>
      <c r="N43" s="5" t="str">
        <v>加急单次+快递</v>
      </c>
    </row>
    <row r="44">
      <c r="A44" s="5">
        <v>37</v>
      </c>
      <c r="B44" t="str">
        <v>崔贤师</v>
      </c>
      <c r="C44" t="str" xml:space="preserve">
        <v> TV1N1665598228999098368</v>
      </c>
      <c r="D44" s="5" t="str">
        <v>中国</v>
      </c>
      <c r="E44" s="5" t="str">
        <v>北京</v>
      </c>
      <c r="F44" s="5" t="str" xml:space="preserve">
        <v> 印尼-落地签</v>
      </c>
      <c r="G44" s="5" t="str">
        <v>商务</v>
      </c>
      <c r="H44" s="5" t="str">
        <v>已出签</v>
      </c>
      <c r="I44" s="5"/>
      <c r="L44" s="5">
        <v>100</v>
      </c>
      <c r="M44" s="5"/>
    </row>
    <row r="45">
      <c r="A45" s="5">
        <v>38</v>
      </c>
      <c r="B45" t="str" xml:space="preserve">
        <v> 张星星</v>
      </c>
      <c r="C45" t="str">
        <v>TV1N1665598032357490688</v>
      </c>
      <c r="D45" s="5" t="str">
        <v>中国</v>
      </c>
      <c r="E45" s="5" t="str">
        <v>北京</v>
      </c>
      <c r="F45" s="5" t="str" xml:space="preserve">
        <v> 印尼-落地签</v>
      </c>
      <c r="G45" s="5" t="str">
        <v>商务</v>
      </c>
      <c r="H45" s="5" t="str">
        <v>已出签</v>
      </c>
      <c r="I45" s="5"/>
      <c r="L45" s="5">
        <v>100</v>
      </c>
      <c r="M45" s="5"/>
    </row>
    <row r="46">
      <c r="A46" s="5">
        <v>39</v>
      </c>
      <c r="B46" t="str">
        <v>刘晨晨</v>
      </c>
      <c r="C46" t="str">
        <v>TV1N1663068667035590656</v>
      </c>
      <c r="D46" s="5" t="str">
        <v>中国</v>
      </c>
      <c r="E46" s="5" t="str">
        <v>北京</v>
      </c>
      <c r="F46" s="5" t="str" xml:space="preserve">
        <v> 印尼-落地签</v>
      </c>
      <c r="G46" s="5" t="str">
        <v>商务</v>
      </c>
      <c r="H46" s="5" t="str">
        <v>已出签</v>
      </c>
      <c r="I46" s="5"/>
      <c r="L46" s="5">
        <v>100</v>
      </c>
      <c r="M46" s="5"/>
    </row>
    <row r="47">
      <c r="A47" s="5">
        <v>40</v>
      </c>
      <c r="B47" t="str" xml:space="preserve">
        <v>李智博 </v>
      </c>
      <c r="C47" t="str">
        <v>TV1N1666107858552537088</v>
      </c>
      <c r="D47" s="5" t="str">
        <v>中国</v>
      </c>
      <c r="E47" s="5" t="str">
        <v>北京</v>
      </c>
      <c r="F47" s="5" t="str" xml:space="preserve">
        <v> 印尼-落地签</v>
      </c>
      <c r="G47" s="5" t="str">
        <v>商务</v>
      </c>
      <c r="H47" s="5" t="str">
        <v>已出签</v>
      </c>
      <c r="I47" s="5"/>
      <c r="L47" s="5">
        <v>100</v>
      </c>
      <c r="M47" s="5"/>
    </row>
    <row r="48">
      <c r="A48" s="5">
        <v>41</v>
      </c>
      <c r="B48" t="str">
        <v>庞安琪</v>
      </c>
      <c r="C48" t="str">
        <v>TV1N1664559388817428480</v>
      </c>
      <c r="D48" s="5" t="str">
        <v>中国</v>
      </c>
      <c r="E48" s="5" t="str">
        <v>北京</v>
      </c>
      <c r="F48" s="5" t="str" xml:space="preserve">
        <v> 印尼-落地签</v>
      </c>
      <c r="G48" s="5" t="str">
        <v>商务</v>
      </c>
      <c r="H48" s="5" t="str">
        <v>已出签</v>
      </c>
      <c r="I48" s="5"/>
      <c r="L48" s="5">
        <v>100</v>
      </c>
      <c r="M48" s="5"/>
    </row>
    <row r="49">
      <c r="A49" s="5">
        <v>42</v>
      </c>
      <c r="B49" s="35" t="str">
        <v>Bojie Sun</v>
      </c>
      <c r="C49" t="str">
        <v>TV1N1665981762280488960</v>
      </c>
      <c r="D49" s="5" t="str">
        <v>中国</v>
      </c>
      <c r="E49" s="5" t="str">
        <v>北京</v>
      </c>
      <c r="F49" s="5" t="str" xml:space="preserve">
        <v> 印尼-落地签</v>
      </c>
      <c r="G49" s="5" t="str">
        <v>商务</v>
      </c>
      <c r="H49" s="5" t="str">
        <v>已出签</v>
      </c>
      <c r="I49" s="5"/>
      <c r="L49" s="5">
        <v>100</v>
      </c>
      <c r="M49" s="5"/>
    </row>
    <row r="50">
      <c r="A50" s="5">
        <v>43</v>
      </c>
      <c r="B50" s="35" t="str">
        <v>周紫微二次申请</v>
      </c>
      <c r="C50" t="str" xml:space="preserve">
        <v> TV1N1665937806578454528</v>
      </c>
      <c r="D50" s="5" t="str">
        <v>中国</v>
      </c>
      <c r="E50" s="5" t="str">
        <v>北京</v>
      </c>
      <c r="F50" s="5" t="str" xml:space="preserve">
        <v> 印尼-落地签</v>
      </c>
      <c r="G50" s="5" t="str">
        <v>商务</v>
      </c>
      <c r="H50" s="5" t="str">
        <v>已出签</v>
      </c>
      <c r="I50" s="5"/>
      <c r="L50" s="5">
        <v>100</v>
      </c>
      <c r="M50" s="5"/>
    </row>
    <row r="51">
      <c r="B51" t="str">
        <v>张玉坤</v>
      </c>
      <c r="C51" t="str">
        <v>TV1N1660816556805677056</v>
      </c>
      <c r="D51" s="35" t="str">
        <v>中国</v>
      </c>
      <c r="E51" s="5" t="str">
        <v>北京</v>
      </c>
      <c r="F51" s="5" t="str">
        <v>英国</v>
      </c>
      <c r="G51" s="5" t="str">
        <v>商务</v>
      </c>
      <c r="H51" s="5" t="str">
        <v>已出签</v>
      </c>
      <c r="I51" s="5">
        <v>909</v>
      </c>
      <c r="L51" s="5">
        <v>400</v>
      </c>
      <c r="M51" s="5">
        <v>2273</v>
      </c>
      <c r="N51" s="35" t="str" xml:space="preserve">
        <v>北京5工加急 </v>
      </c>
      <c r="P51" s="5">
        <v>2273</v>
      </c>
    </row>
    <row r="52">
      <c r="B52" s="35" t="str">
        <v>谢法</v>
      </c>
      <c r="C52" t="str">
        <v>TV1N1660543407065120768</v>
      </c>
      <c r="D52" s="6" t="str">
        <v>中国</v>
      </c>
      <c r="E52" s="5" t="str">
        <v>沈阳</v>
      </c>
      <c r="F52" s="5" t="str">
        <v>美国</v>
      </c>
      <c r="G52" s="5" t="str">
        <v>商务</v>
      </c>
      <c r="H52" s="5" t="str">
        <v>已出签</v>
      </c>
      <c r="I52" s="5">
        <v>1152</v>
      </c>
      <c r="L52" s="5">
        <v>300</v>
      </c>
      <c r="M52" s="5">
        <v>1300</v>
      </c>
      <c r="N52" s="35" t="str">
        <v>沈阳加急6月中中</v>
      </c>
      <c r="P52" s="5">
        <v>900</v>
      </c>
    </row>
    <row r="53">
      <c r="B53" s="35" t="str">
        <v>罗泽荣</v>
      </c>
      <c r="D53" s="6" t="str">
        <v>中国</v>
      </c>
      <c r="E53" s="5" t="str">
        <v>沈阳</v>
      </c>
      <c r="F53" s="5" t="str">
        <v>美国</v>
      </c>
      <c r="G53" s="5" t="str">
        <v>商务</v>
      </c>
      <c r="H53" s="5" t="str">
        <v>已出签</v>
      </c>
      <c r="I53" s="5">
        <v>1152</v>
      </c>
      <c r="L53" s="5">
        <v>300</v>
      </c>
      <c r="M53" s="5">
        <v>1300</v>
      </c>
      <c r="N53" s="35" t="str">
        <v>北京加急6-7月初</v>
      </c>
      <c r="P53" s="5">
        <v>900</v>
      </c>
    </row>
    <row r="54">
      <c r="B54" s="35" t="str">
        <v>张茜</v>
      </c>
      <c r="D54" s="6" t="str">
        <v>中国</v>
      </c>
      <c r="E54" s="5" t="str">
        <v>北京</v>
      </c>
      <c r="F54" s="5" t="str">
        <v>美国</v>
      </c>
      <c r="G54" s="5" t="str">
        <v>商务</v>
      </c>
      <c r="H54" s="5" t="str">
        <v>已出签</v>
      </c>
      <c r="I54" s="5">
        <v>1152</v>
      </c>
      <c r="L54" s="5">
        <v>300</v>
      </c>
      <c r="M54" s="5">
        <v>1300</v>
      </c>
      <c r="N54" s="35" t="str">
        <v>北京加急7月中前</v>
      </c>
      <c r="P54" s="5">
        <v>900</v>
      </c>
    </row>
    <row r="55">
      <c r="B55" s="35" t="str">
        <v>李俨</v>
      </c>
      <c r="D55" s="6" t="str">
        <v>中国</v>
      </c>
      <c r="E55" s="5" t="str">
        <v>北京</v>
      </c>
      <c r="F55" s="5" t="str">
        <v>美国</v>
      </c>
      <c r="G55" s="5" t="str">
        <v>商务</v>
      </c>
      <c r="H55" s="5" t="str">
        <v>已出签</v>
      </c>
      <c r="I55" s="5">
        <v>1152</v>
      </c>
      <c r="L55" s="5">
        <v>300</v>
      </c>
      <c r="M55" s="5">
        <v>1300</v>
      </c>
      <c r="N55" s="35" t="str">
        <v>沈阳加急6月中</v>
      </c>
      <c r="P55" s="5">
        <v>900</v>
      </c>
    </row>
    <row r="56">
      <c r="B56" s="35" t="str">
        <v>李伟鹏</v>
      </c>
      <c r="D56" s="6" t="str">
        <v>中国</v>
      </c>
      <c r="E56" s="5" t="str">
        <v>沈阳</v>
      </c>
      <c r="F56" s="5" t="str">
        <v>美国</v>
      </c>
      <c r="G56" s="5" t="str">
        <v>商务</v>
      </c>
      <c r="H56" s="5" t="str">
        <v>已出签</v>
      </c>
      <c r="I56" s="5">
        <v>1152</v>
      </c>
      <c r="L56" s="5">
        <v>300</v>
      </c>
      <c r="M56" s="5">
        <v>1300</v>
      </c>
      <c r="N56" s="35" t="str">
        <v>沈阳普通6月中</v>
      </c>
      <c r="P56" s="5">
        <v>0</v>
      </c>
    </row>
    <row r="57">
      <c r="B57" s="35" t="str">
        <v>郭继勇</v>
      </c>
      <c r="D57" s="6" t="str">
        <v>中国</v>
      </c>
      <c r="E57" s="5" t="str">
        <v>北京</v>
      </c>
      <c r="F57" s="5" t="str">
        <v>美国</v>
      </c>
      <c r="G57" s="5" t="str">
        <v>商务</v>
      </c>
      <c r="H57" s="5" t="str">
        <v>已出签</v>
      </c>
      <c r="I57" s="5">
        <v>1152</v>
      </c>
      <c r="L57" s="5">
        <v>300</v>
      </c>
      <c r="M57" s="5">
        <v>1300</v>
      </c>
      <c r="N57" s="35" t="str">
        <v>北京加急6-7月</v>
      </c>
      <c r="P57" s="5">
        <v>900</v>
      </c>
    </row>
    <row r="58">
      <c r="B58" s="35" t="str">
        <v>董烨涛</v>
      </c>
      <c r="D58" s="6" t="str">
        <v>中国</v>
      </c>
      <c r="E58" s="5" t="str">
        <v>北京</v>
      </c>
      <c r="F58" s="5" t="str">
        <v>美国</v>
      </c>
      <c r="G58" s="5" t="str">
        <v>商务</v>
      </c>
      <c r="H58" s="5" t="str">
        <v>已出签</v>
      </c>
      <c r="I58" s="5">
        <v>1152</v>
      </c>
      <c r="L58" s="5">
        <v>300</v>
      </c>
      <c r="M58" s="5">
        <v>1300</v>
      </c>
      <c r="N58" s="35" t="str">
        <v>北京加急6-7月</v>
      </c>
      <c r="P58" s="5">
        <v>900</v>
      </c>
    </row>
    <row r="59">
      <c r="B59" s="35" t="str">
        <v>梁幕天</v>
      </c>
      <c r="D59" s="6" t="str">
        <v>中国</v>
      </c>
      <c r="E59" s="5" t="str">
        <v>上海</v>
      </c>
      <c r="F59" s="5" t="str">
        <v>美国</v>
      </c>
      <c r="G59" s="5" t="str">
        <v>商务</v>
      </c>
      <c r="H59" s="5" t="str">
        <v>已出签</v>
      </c>
      <c r="I59" s="5">
        <v>1152</v>
      </c>
      <c r="L59" s="5">
        <v>300</v>
      </c>
      <c r="M59" s="5">
        <v>1300</v>
      </c>
      <c r="N59" s="35" t="str">
        <v>上海加急6-7月</v>
      </c>
      <c r="P59" s="5">
        <v>900</v>
      </c>
    </row>
    <row r="60">
      <c r="B60" s="35" t="str">
        <v>陈昕婕</v>
      </c>
      <c r="D60" s="6" t="str">
        <v>中国</v>
      </c>
      <c r="E60" s="5" t="str">
        <v>北京</v>
      </c>
      <c r="F60" s="5" t="str">
        <v>美国</v>
      </c>
      <c r="G60" s="5" t="str">
        <v>商务</v>
      </c>
      <c r="H60" s="5" t="str">
        <v>已出签</v>
      </c>
      <c r="I60" s="5">
        <v>1152</v>
      </c>
      <c r="L60" s="5">
        <v>300</v>
      </c>
      <c r="M60" s="5">
        <v>1300</v>
      </c>
      <c r="N60" s="35" t="str">
        <v>北京加急6-7月</v>
      </c>
      <c r="P60" s="5">
        <v>900</v>
      </c>
    </row>
    <row r="61">
      <c r="B61" s="35" t="str">
        <v>黄建</v>
      </c>
      <c r="D61" s="6" t="str">
        <v>中国</v>
      </c>
      <c r="E61" s="5" t="str">
        <v>沈阳</v>
      </c>
      <c r="F61" s="5" t="str">
        <v>美国</v>
      </c>
      <c r="G61" s="5" t="str">
        <v>商务</v>
      </c>
      <c r="H61" s="5" t="str">
        <v>已出签</v>
      </c>
      <c r="I61" s="5">
        <v>1152</v>
      </c>
      <c r="L61" s="5">
        <v>300</v>
      </c>
      <c r="M61" s="5">
        <v>1300</v>
      </c>
      <c r="N61" s="35" t="str">
        <v>沈阳加急6月中</v>
      </c>
      <c r="P61" s="5">
        <v>900</v>
      </c>
    </row>
    <row r="62">
      <c r="A62" s="5">
        <v>44</v>
      </c>
      <c r="B62" t="str">
        <v>朱潇放</v>
      </c>
      <c r="C62" t="str">
        <v>TV1N1663379902604025856</v>
      </c>
      <c r="D62" s="5" t="str">
        <v>中国</v>
      </c>
      <c r="E62" s="5" t="str">
        <v>北京</v>
      </c>
      <c r="F62" s="5" t="str" xml:space="preserve">
        <v> 印尼-落地签</v>
      </c>
      <c r="G62" s="5" t="str">
        <v>商务</v>
      </c>
      <c r="H62" s="5" t="str">
        <v>已出签</v>
      </c>
      <c r="I62" s="5">
        <v>245.28</v>
      </c>
      <c r="L62" s="34">
        <v>100</v>
      </c>
      <c r="M62" s="5"/>
    </row>
    <row r="63">
      <c r="A63" s="5">
        <v>45</v>
      </c>
      <c r="B63" t="str" xml:space="preserve">
        <v> Vishal Singh Rajput</v>
      </c>
      <c r="C63" t="str">
        <v>TV1N1655882596711268352</v>
      </c>
      <c r="D63" s="5" t="str">
        <v>中国</v>
      </c>
      <c r="E63" s="5" t="str">
        <v>北京</v>
      </c>
      <c r="F63" s="5" t="str" xml:space="preserve">
        <v> 印尼-落地签</v>
      </c>
      <c r="G63" s="5" t="str">
        <v>商务</v>
      </c>
      <c r="H63" s="5" t="str">
        <v>已出签</v>
      </c>
      <c r="I63" s="5">
        <v>0</v>
      </c>
      <c r="L63" s="34">
        <v>100</v>
      </c>
      <c r="M63" s="5"/>
    </row>
    <row r="64">
      <c r="A64" s="5">
        <v>46</v>
      </c>
      <c r="B64" s="35" t="str">
        <v>王宠慧</v>
      </c>
      <c r="C64" t="str">
        <v>TV1N1663082550039257088</v>
      </c>
      <c r="D64" s="5" t="str">
        <v>中国</v>
      </c>
      <c r="E64" s="5" t="str">
        <v>北京</v>
      </c>
      <c r="F64" s="5" t="str" xml:space="preserve">
        <v> 印尼-落地签</v>
      </c>
      <c r="G64" s="5" t="str">
        <v>商务</v>
      </c>
      <c r="H64" s="5" t="str">
        <v>已出签</v>
      </c>
      <c r="I64" s="5">
        <v>245.28</v>
      </c>
      <c r="L64" s="34">
        <v>100</v>
      </c>
      <c r="M64" s="5"/>
    </row>
    <row r="65">
      <c r="A65" s="5">
        <v>47</v>
      </c>
      <c r="B65" t="str">
        <v>武言博</v>
      </c>
      <c r="C65" t="str">
        <v>TV1N1662436210112294912</v>
      </c>
      <c r="D65" s="5" t="str">
        <v>中国</v>
      </c>
      <c r="E65" s="5" t="str">
        <v>北京</v>
      </c>
      <c r="F65" s="5" t="str" xml:space="preserve">
        <v> 印尼-落地签</v>
      </c>
      <c r="G65" s="5" t="str">
        <v>商务</v>
      </c>
      <c r="H65" s="5" t="str">
        <v>已出签</v>
      </c>
      <c r="I65" s="5">
        <v>245.28</v>
      </c>
      <c r="L65" s="34">
        <v>100</v>
      </c>
      <c r="M65" s="5"/>
    </row>
    <row r="66">
      <c r="A66" s="5">
        <v>48</v>
      </c>
      <c r="B66" s="35" t="str">
        <v>邵兆莹</v>
      </c>
      <c r="C66" t="str">
        <v>TV1N1655494364223856640</v>
      </c>
      <c r="D66" s="5" t="str">
        <v>中国</v>
      </c>
      <c r="E66" s="5" t="str">
        <v>北京</v>
      </c>
      <c r="F66" s="5" t="str" xml:space="preserve">
        <v> 印尼-落地签</v>
      </c>
      <c r="G66" s="5" t="str">
        <v>商务</v>
      </c>
      <c r="H66" s="5" t="str">
        <v>已出签</v>
      </c>
      <c r="I66" s="5">
        <v>245.28</v>
      </c>
      <c r="L66" s="34">
        <v>100</v>
      </c>
      <c r="M66" s="5"/>
    </row>
    <row r="67">
      <c r="A67" s="5">
        <v>49</v>
      </c>
      <c r="B67" t="str" xml:space="preserve">
        <v> 向潇</v>
      </c>
      <c r="C67" t="str">
        <v>TV1N1662006075298992128</v>
      </c>
      <c r="D67" s="5" t="str">
        <v>中国</v>
      </c>
      <c r="E67" s="5" t="str">
        <v>北京</v>
      </c>
      <c r="F67" s="5" t="str" xml:space="preserve">
        <v> 印尼-落地签</v>
      </c>
      <c r="G67" s="5" t="str">
        <v>商务</v>
      </c>
      <c r="H67" s="5" t="str">
        <v>已出签</v>
      </c>
      <c r="I67" s="5">
        <v>245.28</v>
      </c>
      <c r="L67" s="34">
        <v>100</v>
      </c>
      <c r="M67" s="5"/>
    </row>
    <row r="68">
      <c r="A68" s="5">
        <v>50</v>
      </c>
      <c r="B68" s="35" t="str">
        <v>梁钰丹</v>
      </c>
      <c r="C68" t="str">
        <v>TV1N1661986573291257856</v>
      </c>
      <c r="D68" s="5" t="str">
        <v>中国</v>
      </c>
      <c r="E68" s="5" t="str">
        <v>北京</v>
      </c>
      <c r="F68" s="5" t="str" xml:space="preserve">
        <v> 印尼-落地签</v>
      </c>
      <c r="G68" s="5" t="str">
        <v>商务</v>
      </c>
      <c r="H68" s="5" t="str">
        <v>已出签</v>
      </c>
      <c r="I68" s="5">
        <v>245.28</v>
      </c>
      <c r="L68" s="34">
        <v>100</v>
      </c>
      <c r="M68" s="5"/>
    </row>
    <row r="69">
      <c r="A69" s="5">
        <v>51</v>
      </c>
      <c r="B69" t="str">
        <v>刘子鉴</v>
      </c>
      <c r="C69" t="str">
        <v>TV1N1663026636443742208</v>
      </c>
      <c r="D69" s="5" t="str">
        <v>中国</v>
      </c>
      <c r="E69" s="5" t="str">
        <v>北京</v>
      </c>
      <c r="F69" s="5" t="str" xml:space="preserve">
        <v> 印尼-落地签</v>
      </c>
      <c r="G69" s="5" t="str">
        <v>商务</v>
      </c>
      <c r="H69" s="5" t="str">
        <v>已出签</v>
      </c>
      <c r="I69" s="5">
        <v>245.28</v>
      </c>
      <c r="L69" s="34">
        <v>100</v>
      </c>
      <c r="M69" s="5"/>
    </row>
    <row r="70">
      <c r="A70" s="5">
        <v>52</v>
      </c>
      <c r="B70" s="35" t="str">
        <v>鲁逸飞</v>
      </c>
      <c r="C70" t="str">
        <v>TV1N1663452838056845312</v>
      </c>
      <c r="D70" s="5" t="str">
        <v>中国</v>
      </c>
      <c r="E70" s="5" t="str">
        <v>北京</v>
      </c>
      <c r="F70" s="5" t="str" xml:space="preserve">
        <v> 印尼-落地签</v>
      </c>
      <c r="G70" s="5" t="str">
        <v>商务</v>
      </c>
      <c r="H70" s="5" t="str">
        <v>已出签</v>
      </c>
      <c r="I70" s="5">
        <v>245.28</v>
      </c>
      <c r="L70" s="34">
        <v>100</v>
      </c>
      <c r="M70" s="5"/>
    </row>
    <row r="71">
      <c r="B71" s="35" t="str">
        <v>廖少愉</v>
      </c>
      <c r="D71" s="6" t="str">
        <v>中国</v>
      </c>
      <c r="E71" s="5" t="str">
        <v>广州</v>
      </c>
      <c r="F71" s="5" t="str">
        <v>美国</v>
      </c>
      <c r="G71" s="5" t="str">
        <v>商务</v>
      </c>
      <c r="H71" s="5" t="str">
        <v>已出签</v>
      </c>
      <c r="I71" s="5">
        <v>1152</v>
      </c>
      <c r="L71" s="5">
        <v>300</v>
      </c>
      <c r="M71" s="5">
        <v>1300</v>
      </c>
      <c r="N71" s="35" t="str">
        <v>广州加急6-7月</v>
      </c>
      <c r="P71" s="5">
        <v>900</v>
      </c>
    </row>
    <row r="72">
      <c r="B72" s="35" t="str">
        <v>杨琳</v>
      </c>
      <c r="C72" t="str" xml:space="preserve">
        <v> TV1N1650710845991460864</v>
      </c>
      <c r="D72" s="6" t="str">
        <v>中国</v>
      </c>
      <c r="E72" s="5" t="str">
        <v>北京</v>
      </c>
      <c r="F72" s="5" t="str">
        <v>美国</v>
      </c>
      <c r="G72" s="5" t="str">
        <v>商务</v>
      </c>
      <c r="H72" s="5" t="str">
        <v>已出签</v>
      </c>
      <c r="I72" s="5">
        <v>1152</v>
      </c>
      <c r="L72" s="5">
        <v>300</v>
      </c>
      <c r="M72" s="5">
        <v>1300</v>
      </c>
      <c r="N72" s="35" t="str">
        <v>北京正常9月</v>
      </c>
      <c r="P72" s="5">
        <v>0</v>
      </c>
    </row>
    <row r="73">
      <c r="B73" s="35" t="str">
        <v>唐嘉雯</v>
      </c>
      <c r="D73" s="6" t="str">
        <v>中国</v>
      </c>
      <c r="E73" s="5" t="str">
        <v>上海</v>
      </c>
      <c r="F73" s="5" t="str">
        <v>美国</v>
      </c>
      <c r="G73" s="5" t="str">
        <v>商务</v>
      </c>
      <c r="H73" s="5" t="str">
        <v>已出签</v>
      </c>
      <c r="I73" s="5">
        <v>1152</v>
      </c>
      <c r="L73" s="5">
        <v>300</v>
      </c>
      <c r="M73" s="5">
        <v>1300</v>
      </c>
      <c r="N73" s="35" t="str">
        <v>上海加急7-8月</v>
      </c>
      <c r="P73" s="5">
        <v>900</v>
      </c>
    </row>
    <row r="74">
      <c r="B74" s="35" t="str">
        <v>王钰莹</v>
      </c>
      <c r="C74" t="str">
        <v>TV1N1663016256900317184</v>
      </c>
      <c r="D74" s="6" t="str">
        <v>中国</v>
      </c>
      <c r="E74" s="5" t="str">
        <v>沈阳</v>
      </c>
      <c r="F74" s="5" t="str">
        <v>美国</v>
      </c>
      <c r="G74" s="5" t="str">
        <v>商务</v>
      </c>
      <c r="H74" s="5" t="str">
        <v>已出签</v>
      </c>
      <c r="I74" s="5">
        <v>1152</v>
      </c>
      <c r="L74" s="5">
        <v>300</v>
      </c>
      <c r="M74" s="5">
        <v>1300</v>
      </c>
      <c r="N74" s="35" t="str">
        <v>沈阳加急6月</v>
      </c>
      <c r="P74" s="5">
        <v>900</v>
      </c>
    </row>
    <row r="75">
      <c r="B75" s="35" t="str">
        <v>刘志鹏</v>
      </c>
      <c r="D75" s="6" t="str">
        <v>中国</v>
      </c>
      <c r="E75" s="5" t="str">
        <v>广州</v>
      </c>
      <c r="F75" s="5" t="str">
        <v>美国</v>
      </c>
      <c r="G75" s="5" t="str">
        <v>商务</v>
      </c>
      <c r="H75" s="5" t="str">
        <v>已出签</v>
      </c>
      <c r="I75" s="5">
        <v>1152</v>
      </c>
      <c r="L75" s="5">
        <v>300</v>
      </c>
      <c r="M75" s="5">
        <v>1300</v>
      </c>
      <c r="N75" s="35" t="str">
        <v>广州普通</v>
      </c>
      <c r="P75" s="5">
        <v>0</v>
      </c>
    </row>
    <row r="76">
      <c r="B76" s="35" t="str">
        <v>雷亚伟</v>
      </c>
      <c r="D76" s="6" t="str">
        <v>中国</v>
      </c>
      <c r="E76" s="5" t="str">
        <v>沈阳</v>
      </c>
      <c r="F76" s="5" t="str">
        <v>美国</v>
      </c>
      <c r="G76" s="5" t="str">
        <v>商务</v>
      </c>
      <c r="H76" s="5" t="str">
        <v>已出签</v>
      </c>
      <c r="I76" s="5">
        <v>1152</v>
      </c>
      <c r="L76" s="5">
        <v>300</v>
      </c>
      <c r="M76" s="5">
        <v>1300</v>
      </c>
      <c r="N76" s="35" t="str">
        <v>沈阳加急6-7月</v>
      </c>
      <c r="P76" s="5">
        <v>900</v>
      </c>
    </row>
    <row r="77">
      <c r="B77" s="35" t="str">
        <v>周悦成</v>
      </c>
      <c r="C77" s="35" t="str" xml:space="preserve">
        <v>TV1N1663090281823494144 </v>
      </c>
      <c r="D77" s="6" t="str">
        <v>中国</v>
      </c>
      <c r="E77" s="5" t="str">
        <v>沈阳</v>
      </c>
      <c r="F77" s="5" t="str">
        <v>美国</v>
      </c>
      <c r="G77" s="5" t="str">
        <v>商务</v>
      </c>
      <c r="H77" s="5" t="str">
        <v>已出签</v>
      </c>
      <c r="I77" s="5">
        <v>1152</v>
      </c>
      <c r="L77" s="5">
        <v>300</v>
      </c>
      <c r="M77" s="5">
        <v>1300</v>
      </c>
      <c r="N77" s="35" t="str">
        <v>沈阳加急7月初</v>
      </c>
      <c r="P77" s="5">
        <v>900</v>
      </c>
    </row>
    <row r="78">
      <c r="B78" s="35" t="str">
        <v>林明珠</v>
      </c>
      <c r="D78" s="6" t="str">
        <v>中国</v>
      </c>
      <c r="E78" s="5" t="str">
        <v>北京</v>
      </c>
      <c r="F78" s="5" t="str">
        <v>美国</v>
      </c>
      <c r="G78" s="5" t="str">
        <v>商务</v>
      </c>
      <c r="H78" s="5" t="str">
        <v>已出签</v>
      </c>
      <c r="I78" s="5">
        <v>1152</v>
      </c>
      <c r="L78" s="5">
        <v>300</v>
      </c>
      <c r="M78" s="5">
        <v>1300</v>
      </c>
      <c r="N78" s="35" t="str">
        <v>北京加急7月初</v>
      </c>
      <c r="P78" s="5">
        <v>900</v>
      </c>
    </row>
    <row r="79">
      <c r="A79" s="5">
        <v>53</v>
      </c>
      <c r="B79" t="str">
        <v>李玥</v>
      </c>
      <c r="C79" t="str" xml:space="preserve">
        <v> TV1N1663071735009583104</v>
      </c>
      <c r="D79" s="5" t="str">
        <v>中国</v>
      </c>
      <c r="E79" s="5" t="str">
        <v>北京</v>
      </c>
      <c r="F79" s="5" t="str" xml:space="preserve">
        <v> 印尼-落地签</v>
      </c>
      <c r="G79" s="5" t="str">
        <v>商务</v>
      </c>
      <c r="H79" s="5" t="str">
        <v>已出签</v>
      </c>
      <c r="I79" s="5">
        <v>245.28</v>
      </c>
      <c r="L79" s="34">
        <v>100</v>
      </c>
      <c r="M79" s="5"/>
    </row>
    <row r="80">
      <c r="A80" s="5">
        <v>54</v>
      </c>
      <c r="B80" t="str">
        <v>王宇寒</v>
      </c>
      <c r="C80" t="str">
        <v>TV1N1663025755908358144</v>
      </c>
      <c r="D80" s="5" t="str">
        <v>中国</v>
      </c>
      <c r="E80" s="5" t="str">
        <v>北京</v>
      </c>
      <c r="F80" s="5" t="str" xml:space="preserve">
        <v> 印尼-落地签</v>
      </c>
      <c r="G80" s="5" t="str">
        <v>商务</v>
      </c>
      <c r="H80" s="5" t="str">
        <v>已出签</v>
      </c>
      <c r="I80" s="5">
        <v>245.28</v>
      </c>
      <c r="J80" s="35" t="str">
        <v>本人邮箱未提供</v>
      </c>
      <c r="L80" s="34">
        <v>100</v>
      </c>
      <c r="M80" s="5"/>
    </row>
    <row r="81">
      <c r="A81" s="5">
        <v>55</v>
      </c>
      <c r="B81" t="str">
        <v>胡思静</v>
      </c>
      <c r="C81" t="str">
        <v>TV1N1663073859374206976</v>
      </c>
      <c r="D81" s="5" t="str">
        <v>中国</v>
      </c>
      <c r="E81" s="5" t="str">
        <v>北京</v>
      </c>
      <c r="F81" s="5" t="str" xml:space="preserve">
        <v> 印尼-落地签</v>
      </c>
      <c r="G81" s="5" t="str">
        <v>商务</v>
      </c>
      <c r="H81" s="5" t="str">
        <v>已出签</v>
      </c>
      <c r="I81" s="5">
        <v>245.28</v>
      </c>
      <c r="J81" s="35" t="str">
        <v>本人邮箱未提供</v>
      </c>
      <c r="L81" s="34">
        <v>100</v>
      </c>
      <c r="M81" s="5"/>
    </row>
    <row r="82">
      <c r="A82" s="5">
        <v>56</v>
      </c>
      <c r="B82" t="str">
        <v>曾倩雯</v>
      </c>
      <c r="C82" t="str">
        <v>TV1N1663189874926059520</v>
      </c>
      <c r="D82" s="5" t="str">
        <v>中国</v>
      </c>
      <c r="E82" s="5" t="str">
        <v>北京</v>
      </c>
      <c r="F82" s="5" t="str" xml:space="preserve">
        <v> 印尼-落地签</v>
      </c>
      <c r="G82" s="5" t="str">
        <v>商务</v>
      </c>
      <c r="H82" s="5" t="str">
        <v>已出签</v>
      </c>
      <c r="I82" s="5">
        <v>245.28</v>
      </c>
      <c r="L82" s="34">
        <v>100</v>
      </c>
      <c r="M82" s="5"/>
    </row>
    <row r="83">
      <c r="A83" s="5">
        <v>57</v>
      </c>
      <c r="B83" s="35" t="str">
        <v>陈妮</v>
      </c>
      <c r="C83" t="str" xml:space="preserve">
        <v> TV1N1663368011584413696</v>
      </c>
      <c r="D83" s="5" t="str">
        <v>中国</v>
      </c>
      <c r="E83" s="5" t="str">
        <v>北京</v>
      </c>
      <c r="F83" s="5" t="str" xml:space="preserve">
        <v> 印尼-落地签</v>
      </c>
      <c r="G83" s="5" t="str">
        <v>商务</v>
      </c>
      <c r="H83" s="5" t="str">
        <v>已出签</v>
      </c>
      <c r="I83" s="5">
        <v>245.28</v>
      </c>
      <c r="L83" s="34">
        <v>100</v>
      </c>
      <c r="M83" s="5"/>
    </row>
    <row r="84">
      <c r="A84" s="5">
        <v>58</v>
      </c>
      <c r="B84" s="35" t="str">
        <v>张鹏飞</v>
      </c>
      <c r="C84" t="str" xml:space="preserve">
        <v> TV1N1663849544971821056</v>
      </c>
      <c r="D84" s="5" t="str">
        <v>中国</v>
      </c>
      <c r="E84" s="5" t="str">
        <v>北京</v>
      </c>
      <c r="F84" s="5" t="str" xml:space="preserve">
        <v> 印尼-落地签</v>
      </c>
      <c r="G84" s="5" t="str">
        <v>商务</v>
      </c>
      <c r="H84" s="5" t="str">
        <v>已出签</v>
      </c>
      <c r="I84" s="5">
        <v>245.28</v>
      </c>
      <c r="L84" s="34">
        <v>100</v>
      </c>
      <c r="M84" s="5"/>
    </row>
    <row r="85">
      <c r="A85" s="5">
        <v>59</v>
      </c>
      <c r="B85" t="str">
        <v>毛梦颖</v>
      </c>
      <c r="C85" s="35" t="str">
        <v>TV1N1663897534956662784</v>
      </c>
      <c r="D85" s="5" t="str">
        <v>中国</v>
      </c>
      <c r="E85" s="5" t="str">
        <v>北京</v>
      </c>
      <c r="F85" s="5" t="str" xml:space="preserve">
        <v> 印尼-落地签</v>
      </c>
      <c r="G85" s="5" t="str">
        <v>商务</v>
      </c>
      <c r="H85" s="5" t="str">
        <v>已出签</v>
      </c>
      <c r="I85" s="5">
        <v>245.28</v>
      </c>
      <c r="L85" s="34">
        <v>100</v>
      </c>
      <c r="M85" s="5"/>
    </row>
    <row r="86">
      <c r="B86" s="35" t="str">
        <v>许嘉仪</v>
      </c>
      <c r="D86" s="35" t="str">
        <v>中国</v>
      </c>
      <c r="E86" s="5" t="str" xml:space="preserve">
        <v>       北京</v>
      </c>
      <c r="F86" s="5" t="str">
        <v>巴西</v>
      </c>
      <c r="G86" s="5" t="str">
        <v>商务</v>
      </c>
      <c r="H86" s="5" t="str">
        <v>已出签</v>
      </c>
      <c r="I86" s="5"/>
      <c r="L86" s="5">
        <v>400</v>
      </c>
      <c r="M86" s="5"/>
      <c r="P86" s="5" t="str">
        <v>250加急费</v>
      </c>
    </row>
    <row r="87">
      <c r="B87" s="35" t="str">
        <v>蔺楠</v>
      </c>
      <c r="D87" s="35" t="str">
        <v>中国</v>
      </c>
      <c r="E87" s="5" t="str" xml:space="preserve">
        <v>       北京</v>
      </c>
      <c r="F87" s="5" t="str">
        <v>巴西</v>
      </c>
      <c r="G87" s="5" t="str">
        <v>商务</v>
      </c>
      <c r="H87" s="5" t="str">
        <v>已出签</v>
      </c>
      <c r="I87" s="5"/>
      <c r="L87" s="5">
        <v>400</v>
      </c>
      <c r="M87" s="5"/>
      <c r="P87" s="5" t="str">
        <v>250加急费</v>
      </c>
    </row>
    <row r="88">
      <c r="B88" s="35" t="str">
        <v>罗坤虎</v>
      </c>
      <c r="D88" s="35" t="str">
        <v>中国</v>
      </c>
      <c r="E88" s="5" t="str" xml:space="preserve">
        <v>       北京</v>
      </c>
      <c r="F88" s="5" t="str">
        <v>巴西</v>
      </c>
      <c r="G88" s="5" t="str">
        <v>商务</v>
      </c>
      <c r="H88" s="5" t="str">
        <v>已出签</v>
      </c>
      <c r="I88" s="5"/>
      <c r="L88" s="5">
        <v>400</v>
      </c>
      <c r="M88" s="5"/>
      <c r="P88" s="5" t="str">
        <v>250加急费</v>
      </c>
    </row>
    <row r="89">
      <c r="A89" s="5">
        <v>60</v>
      </c>
      <c r="B89" t="str" xml:space="preserve">
        <v> 唐松巧</v>
      </c>
      <c r="C89" t="str" xml:space="preserve">
        <v> TV1N1664175603491872768</v>
      </c>
      <c r="D89" s="5" t="str">
        <v>中国</v>
      </c>
      <c r="E89" s="5" t="str">
        <v>北京</v>
      </c>
      <c r="F89" s="5" t="str" xml:space="preserve">
        <v> 印尼-落地签</v>
      </c>
      <c r="G89" s="5" t="str">
        <v>商务</v>
      </c>
      <c r="H89" s="5" t="str">
        <v>已出签</v>
      </c>
      <c r="I89" s="5">
        <v>245.28</v>
      </c>
      <c r="L89" s="34">
        <v>100</v>
      </c>
      <c r="M89" s="5"/>
    </row>
    <row r="90">
      <c r="A90" s="5">
        <v>61</v>
      </c>
      <c r="B90" s="35" t="str">
        <v>陆俊男</v>
      </c>
      <c r="C90" t="str">
        <v>TV1N1663929803897434112</v>
      </c>
      <c r="D90" s="5" t="str">
        <v>中国</v>
      </c>
      <c r="E90" s="5" t="str">
        <v>北京</v>
      </c>
      <c r="F90" s="5" t="str" xml:space="preserve">
        <v> 印尼-落地签</v>
      </c>
      <c r="G90" s="5" t="str">
        <v>商务</v>
      </c>
      <c r="H90" s="5" t="str">
        <v>已出签</v>
      </c>
      <c r="I90" s="5">
        <v>245.28</v>
      </c>
      <c r="L90" s="34">
        <v>100</v>
      </c>
      <c r="M90" s="5"/>
    </row>
    <row r="91">
      <c r="A91" s="5">
        <v>62</v>
      </c>
      <c r="B91" t="str">
        <v>陈俊宏</v>
      </c>
      <c r="C91" t="str">
        <v>TV1N1660955427325435904</v>
      </c>
      <c r="D91" s="5" t="str">
        <v>中国</v>
      </c>
      <c r="E91" s="5" t="str">
        <v>北京</v>
      </c>
      <c r="F91" s="5" t="str" xml:space="preserve">
        <v> 印尼-落地签</v>
      </c>
      <c r="G91" s="5" t="str">
        <v>商务</v>
      </c>
      <c r="H91" s="5" t="str">
        <v>已出签</v>
      </c>
      <c r="I91" s="5">
        <v>245.28</v>
      </c>
      <c r="L91" s="34">
        <v>100</v>
      </c>
      <c r="M91" s="5"/>
    </row>
    <row r="92">
      <c r="B92" s="35" t="str">
        <v>张涵</v>
      </c>
      <c r="C92" s="35" t="str">
        <v>TV1N1660862097254137856</v>
      </c>
      <c r="D92" s="6" t="str">
        <v>中国</v>
      </c>
      <c r="E92" s="5" t="str">
        <v>沈阳</v>
      </c>
      <c r="F92" s="5" t="str">
        <v>美国</v>
      </c>
      <c r="G92" s="5" t="str">
        <v>商务</v>
      </c>
      <c r="H92" s="5" t="str">
        <v>已出签</v>
      </c>
      <c r="I92" s="5">
        <v>1152</v>
      </c>
      <c r="L92" s="5">
        <v>300</v>
      </c>
      <c r="M92" s="5"/>
      <c r="N92" s="35" t="str">
        <v>沈阳普通</v>
      </c>
      <c r="P92" s="5">
        <v>0</v>
      </c>
    </row>
    <row r="93">
      <c r="B93" s="35" t="str">
        <v>陈晨</v>
      </c>
      <c r="C93" s="35" t="str">
        <v>TV1N1661922727511826432</v>
      </c>
      <c r="D93" s="6" t="str">
        <v>中国</v>
      </c>
      <c r="E93" s="5" t="str">
        <v>沈阳</v>
      </c>
      <c r="F93" s="5" t="str">
        <v>美国</v>
      </c>
      <c r="G93" s="5" t="str">
        <v>商务</v>
      </c>
      <c r="H93" s="5" t="str">
        <v>已出签</v>
      </c>
      <c r="I93" s="5">
        <v>1152</v>
      </c>
      <c r="L93" s="5">
        <v>300</v>
      </c>
      <c r="M93" s="5"/>
      <c r="N93" s="35" t="str">
        <v>沈阳加急6-7月</v>
      </c>
      <c r="P93" s="5">
        <v>900</v>
      </c>
    </row>
    <row r="94">
      <c r="B94" s="35" t="str">
        <v>巩洪楼</v>
      </c>
      <c r="D94" s="6" t="str">
        <v>中国</v>
      </c>
      <c r="E94" s="5" t="str">
        <v>北京</v>
      </c>
      <c r="F94" s="5" t="str">
        <v>美国</v>
      </c>
      <c r="G94" s="5" t="str">
        <v>商务</v>
      </c>
      <c r="H94" s="5" t="str">
        <v>已出签</v>
      </c>
      <c r="I94" s="5">
        <v>1152</v>
      </c>
      <c r="L94" s="5">
        <v>300</v>
      </c>
      <c r="M94" s="5"/>
      <c r="N94" s="35" t="str">
        <v>北京加急6-7月</v>
      </c>
      <c r="P94" s="5">
        <v>900</v>
      </c>
    </row>
    <row r="95">
      <c r="B95" s="35" t="str">
        <v>苏晓佳</v>
      </c>
      <c r="D95" s="6" t="str">
        <v>中国</v>
      </c>
      <c r="E95" s="5" t="str">
        <v>上海</v>
      </c>
      <c r="F95" s="5" t="str">
        <v>美国</v>
      </c>
      <c r="G95" s="5" t="str">
        <v>商务</v>
      </c>
      <c r="H95" s="5" t="str">
        <v>已出签</v>
      </c>
      <c r="I95" s="5">
        <v>1152</v>
      </c>
      <c r="L95" s="5">
        <v>300</v>
      </c>
      <c r="M95" s="5"/>
      <c r="N95" s="35" t="str">
        <v>上海加急6-8月</v>
      </c>
      <c r="P95" s="5">
        <v>900</v>
      </c>
    </row>
    <row r="96">
      <c r="B96" s="35" t="str">
        <v>陈鹤</v>
      </c>
      <c r="C96" t="str">
        <v>TV1N1657959305262583808</v>
      </c>
      <c r="D96" s="6" t="str">
        <v>中国</v>
      </c>
      <c r="E96" s="5" t="str">
        <v>沈阳</v>
      </c>
      <c r="F96" s="5" t="str">
        <v>美国</v>
      </c>
      <c r="G96" s="5" t="str">
        <v>商务</v>
      </c>
      <c r="H96" s="5" t="str">
        <v>已出签</v>
      </c>
      <c r="I96" s="5">
        <v>1152</v>
      </c>
      <c r="L96" s="5">
        <v>300</v>
      </c>
      <c r="M96" s="5"/>
      <c r="N96" s="35" t="str">
        <v>沈阳加急6-7月</v>
      </c>
      <c r="P96" s="5">
        <v>900</v>
      </c>
    </row>
    <row r="97">
      <c r="B97" s="35" t="str">
        <v>宁海</v>
      </c>
      <c r="D97" s="6" t="str">
        <v>中国</v>
      </c>
      <c r="E97" s="5" t="str">
        <v>北京</v>
      </c>
      <c r="F97" s="5" t="str">
        <v>美国</v>
      </c>
      <c r="G97" s="5" t="str">
        <v>商务</v>
      </c>
      <c r="H97" s="5" t="str">
        <v>已出签</v>
      </c>
      <c r="I97" s="5">
        <v>1152</v>
      </c>
      <c r="L97" s="5">
        <v>300</v>
      </c>
      <c r="M97" s="5"/>
      <c r="N97" s="35" t="str">
        <v>北京普通9-10月</v>
      </c>
      <c r="P97" s="5">
        <v>0</v>
      </c>
    </row>
    <row r="98">
      <c r="B98" s="35" t="str">
        <v>张鸣飞</v>
      </c>
      <c r="D98" s="6" t="str">
        <v>中国</v>
      </c>
      <c r="E98" s="5" t="str">
        <v>北京</v>
      </c>
      <c r="F98" s="5" t="str">
        <v>美国</v>
      </c>
      <c r="G98" s="5" t="str">
        <v>商务</v>
      </c>
      <c r="H98" s="5" t="str">
        <v>已出签</v>
      </c>
      <c r="I98" s="5">
        <v>1152</v>
      </c>
      <c r="L98" s="5">
        <v>300</v>
      </c>
      <c r="M98" s="5"/>
      <c r="N98" s="35" t="str">
        <v>北京加急7月</v>
      </c>
      <c r="P98" s="5">
        <v>900</v>
      </c>
    </row>
    <row r="99">
      <c r="B99" s="35" t="str">
        <v>朱兆楠</v>
      </c>
      <c r="D99" s="6" t="str">
        <v>中国</v>
      </c>
      <c r="E99" s="5" t="str">
        <v>北京</v>
      </c>
      <c r="F99" s="5" t="str">
        <v>美国</v>
      </c>
      <c r="G99" s="5" t="str">
        <v>商务</v>
      </c>
      <c r="H99" s="5" t="str">
        <v>已出签</v>
      </c>
      <c r="I99" s="5">
        <v>1152</v>
      </c>
      <c r="L99" s="5">
        <v>300</v>
      </c>
      <c r="M99" s="5"/>
      <c r="N99" s="35" t="str">
        <v>北京普通9-10月</v>
      </c>
      <c r="P99" s="5">
        <v>0</v>
      </c>
    </row>
    <row r="100">
      <c r="B100" s="35" t="str">
        <v>李大成</v>
      </c>
      <c r="D100" s="6" t="str">
        <v>中国</v>
      </c>
      <c r="E100" s="5" t="str">
        <v>北京</v>
      </c>
      <c r="F100" s="5" t="str">
        <v>美国</v>
      </c>
      <c r="G100" s="5" t="str">
        <v>商务</v>
      </c>
      <c r="H100" s="5" t="str">
        <v>已出签</v>
      </c>
      <c r="I100" s="5">
        <v>1152</v>
      </c>
      <c r="L100" s="5">
        <v>300</v>
      </c>
      <c r="M100" s="5"/>
      <c r="N100" s="35" t="str">
        <v>北京正常9-10月</v>
      </c>
      <c r="P100" s="5">
        <v>0</v>
      </c>
    </row>
    <row r="101">
      <c r="B101" s="35" t="str">
        <v>戴俊毅</v>
      </c>
      <c r="C101" t="str">
        <v>TV1N1663372015601295360</v>
      </c>
      <c r="D101" s="6" t="str">
        <v>中国</v>
      </c>
      <c r="E101" s="5" t="str">
        <v>北京</v>
      </c>
      <c r="F101" s="5" t="str">
        <v>美国</v>
      </c>
      <c r="G101" s="5" t="str">
        <v>商务</v>
      </c>
      <c r="H101" s="5" t="str">
        <v>已出签</v>
      </c>
      <c r="I101" s="5">
        <v>1152</v>
      </c>
      <c r="L101" s="5">
        <v>300</v>
      </c>
      <c r="M101" s="5"/>
      <c r="N101" s="35" t="str">
        <v>代传递</v>
      </c>
      <c r="P101" s="5">
        <v>0</v>
      </c>
    </row>
    <row r="102">
      <c r="B102" s="35" t="str">
        <v>陈娇娇</v>
      </c>
      <c r="C102" t="str">
        <v>TV1N1650467414799122432</v>
      </c>
      <c r="D102" s="6" t="str">
        <v>中国</v>
      </c>
      <c r="E102" s="5" t="str">
        <v>沈阳</v>
      </c>
      <c r="F102" s="5" t="str">
        <v>美国</v>
      </c>
      <c r="G102" s="5" t="str">
        <v>商务</v>
      </c>
      <c r="H102" s="5" t="str">
        <v>已出签</v>
      </c>
      <c r="I102" s="5">
        <v>1152</v>
      </c>
      <c r="L102" s="5">
        <v>300</v>
      </c>
      <c r="M102" s="5"/>
      <c r="N102" s="35" t="str">
        <v>沈阳普通8月</v>
      </c>
      <c r="P102" s="5">
        <v>0</v>
      </c>
    </row>
    <row r="103">
      <c r="B103" s="35" t="str">
        <v>张含笑</v>
      </c>
      <c r="D103" s="35" t="str">
        <v>中国</v>
      </c>
      <c r="E103" s="5" t="str" xml:space="preserve">
        <v>       北京</v>
      </c>
      <c r="F103" s="5" t="str">
        <v>巴西</v>
      </c>
      <c r="G103" s="5" t="str">
        <v>商务</v>
      </c>
      <c r="H103" s="5" t="str">
        <v>已出签</v>
      </c>
      <c r="I103" s="5"/>
      <c r="L103" s="5"/>
      <c r="M103" s="5"/>
      <c r="P103" s="5" t="str">
        <v>250加急费</v>
      </c>
    </row>
    <row r="104">
      <c r="B104" s="35" t="str">
        <v>张白丁</v>
      </c>
      <c r="D104" s="35" t="str">
        <v>中国</v>
      </c>
      <c r="E104" s="5" t="str" xml:space="preserve">
        <v>       北京</v>
      </c>
      <c r="F104" s="5" t="str">
        <v>巴西</v>
      </c>
      <c r="G104" s="5" t="str">
        <v>商务</v>
      </c>
      <c r="H104" s="5" t="str">
        <v>已出签</v>
      </c>
      <c r="I104" s="5"/>
      <c r="L104" s="5"/>
      <c r="M104" s="5"/>
      <c r="P104" s="5" t="str">
        <v>250加急费</v>
      </c>
    </row>
    <row r="105">
      <c r="B105" s="35" t="str">
        <v>崔津源</v>
      </c>
      <c r="D105" s="35" t="str">
        <v>中国</v>
      </c>
      <c r="E105" s="5" t="str" xml:space="preserve">
        <v>       北京</v>
      </c>
      <c r="F105" s="5" t="str">
        <v>巴西</v>
      </c>
      <c r="G105" s="5" t="str">
        <v>商务</v>
      </c>
      <c r="H105" s="5" t="str">
        <v>已出签</v>
      </c>
      <c r="I105" s="5"/>
      <c r="L105" s="5"/>
      <c r="M105" s="5"/>
      <c r="P105" s="5" t="str">
        <v>250加急费</v>
      </c>
    </row>
    <row r="106">
      <c r="B106" s="35" t="str">
        <v>李弥</v>
      </c>
      <c r="D106" s="35" t="str">
        <v>中国</v>
      </c>
      <c r="E106" s="5" t="str" xml:space="preserve">
        <v>       北京</v>
      </c>
      <c r="F106" s="5" t="str">
        <v>巴西</v>
      </c>
      <c r="G106" s="5" t="str">
        <v>商务</v>
      </c>
      <c r="H106" s="5" t="str">
        <v>已出签</v>
      </c>
      <c r="I106" s="5"/>
      <c r="L106" s="5"/>
      <c r="M106" s="5"/>
      <c r="P106" s="5" t="str">
        <v>250加急费</v>
      </c>
    </row>
    <row r="107">
      <c r="B107" s="35" t="str">
        <v>姜之睿</v>
      </c>
      <c r="D107" s="6" t="str">
        <v>中国</v>
      </c>
      <c r="E107" s="5" t="str">
        <v>沈阳</v>
      </c>
      <c r="F107" s="5" t="str">
        <v>美国</v>
      </c>
      <c r="G107" s="5" t="str">
        <v>商务</v>
      </c>
      <c r="H107" s="5" t="str">
        <v>已出签</v>
      </c>
      <c r="I107" s="5">
        <v>1152</v>
      </c>
      <c r="L107" s="5">
        <v>300</v>
      </c>
      <c r="M107" s="5"/>
      <c r="N107" s="35" t="str">
        <v>沈阳加急6-7月</v>
      </c>
      <c r="P107" s="5">
        <v>900</v>
      </c>
    </row>
    <row r="108">
      <c r="B108" s="35" t="str">
        <v>吴中原</v>
      </c>
      <c r="D108" s="6" t="str">
        <v>中国</v>
      </c>
      <c r="E108" s="5" t="str">
        <v>北京</v>
      </c>
      <c r="F108" s="5" t="str">
        <v>美国</v>
      </c>
      <c r="G108" s="5" t="str">
        <v>商务</v>
      </c>
      <c r="H108" s="5" t="str">
        <v>已出签</v>
      </c>
      <c r="I108" s="5">
        <v>1152</v>
      </c>
      <c r="L108" s="5">
        <v>300</v>
      </c>
      <c r="M108" s="5"/>
      <c r="N108" s="35" t="str">
        <v>北京约9-10月普通</v>
      </c>
      <c r="P108" s="5">
        <v>900</v>
      </c>
    </row>
    <row r="109">
      <c r="B109" s="35" t="str">
        <v>郭乾乐</v>
      </c>
      <c r="D109" s="6" t="str">
        <v>中国</v>
      </c>
      <c r="E109" s="5" t="str">
        <v>上海</v>
      </c>
      <c r="F109" s="5" t="str">
        <v>美国</v>
      </c>
      <c r="G109" s="5" t="str">
        <v>商务</v>
      </c>
      <c r="H109" s="5" t="str">
        <v>已出签</v>
      </c>
      <c r="I109" s="5">
        <v>1152</v>
      </c>
      <c r="L109" s="5">
        <v>300</v>
      </c>
      <c r="M109" s="5"/>
      <c r="N109" s="35" t="str">
        <v>上海加急6-7月</v>
      </c>
      <c r="P109" s="5">
        <v>900</v>
      </c>
    </row>
    <row r="110">
      <c r="B110" s="35" t="str">
        <v>王博</v>
      </c>
      <c r="D110" s="6" t="str">
        <v>中国</v>
      </c>
      <c r="E110" s="5" t="str">
        <v>沈阳</v>
      </c>
      <c r="F110" s="5" t="str">
        <v>美国</v>
      </c>
      <c r="G110" s="5" t="str">
        <v>商务</v>
      </c>
      <c r="H110" s="5" t="str">
        <v>已出签</v>
      </c>
      <c r="I110" s="5">
        <v>1152</v>
      </c>
      <c r="L110" s="5">
        <v>300</v>
      </c>
      <c r="M110" s="5"/>
      <c r="N110" s="35" t="str">
        <v>沈阳普通7-8月</v>
      </c>
      <c r="P110" s="5">
        <v>0</v>
      </c>
    </row>
    <row r="111">
      <c r="B111" s="35" t="str">
        <v>陈若雯</v>
      </c>
      <c r="D111" s="6" t="str">
        <v>中国</v>
      </c>
      <c r="E111" s="5" t="str">
        <v>沈阳</v>
      </c>
      <c r="F111" s="5" t="str">
        <v>美国</v>
      </c>
      <c r="G111" s="5" t="str">
        <v>商务</v>
      </c>
      <c r="H111" s="5" t="str">
        <v>已出签</v>
      </c>
      <c r="I111" s="5">
        <v>1152</v>
      </c>
      <c r="L111" s="5">
        <v>300</v>
      </c>
      <c r="M111" s="5"/>
      <c r="N111" s="35" t="str">
        <v>沈阳普通7-8月</v>
      </c>
      <c r="P111" s="5">
        <v>0</v>
      </c>
    </row>
    <row r="112">
      <c r="A112" s="5">
        <v>63</v>
      </c>
      <c r="B112" s="35" t="str">
        <v>刘璇</v>
      </c>
      <c r="C112" t="str">
        <v>TV1N1658717478932144128</v>
      </c>
      <c r="D112" s="5" t="str">
        <v>中国</v>
      </c>
      <c r="E112" s="5" t="str">
        <v>北京</v>
      </c>
      <c r="F112" s="5" t="str" xml:space="preserve">
        <v> 印尼-落地签</v>
      </c>
      <c r="G112" s="5" t="str">
        <v>商务</v>
      </c>
      <c r="H112" s="5" t="str">
        <v>已出签</v>
      </c>
      <c r="I112" s="5">
        <v>245.28</v>
      </c>
      <c r="L112" s="34">
        <v>100</v>
      </c>
      <c r="M112" s="5"/>
      <c r="P112" s="5"/>
    </row>
    <row r="113">
      <c r="A113" s="5">
        <v>64</v>
      </c>
      <c r="B113" t="str">
        <v>周帆</v>
      </c>
      <c r="C113" t="str">
        <v>TV1N1665009571992793088</v>
      </c>
      <c r="D113" s="5" t="str">
        <v>中国</v>
      </c>
      <c r="E113" s="5" t="str">
        <v>北京</v>
      </c>
      <c r="F113" s="5" t="str" xml:space="preserve">
        <v> 印尼-落地签</v>
      </c>
      <c r="G113" s="5" t="str">
        <v>商务</v>
      </c>
      <c r="H113" s="5" t="str">
        <v>已出签</v>
      </c>
      <c r="I113" s="5">
        <v>245.28</v>
      </c>
      <c r="L113" s="34">
        <v>100</v>
      </c>
      <c r="M113" s="5"/>
      <c r="P113" s="5"/>
    </row>
    <row r="114">
      <c r="B114" s="35" t="str">
        <v>黄文君</v>
      </c>
      <c r="D114" s="35" t="str">
        <v>中国</v>
      </c>
      <c r="E114" s="5" t="str" xml:space="preserve">
        <v>       北京</v>
      </c>
      <c r="F114" s="5" t="str">
        <v>巴西</v>
      </c>
      <c r="G114" s="5" t="str">
        <v>商务</v>
      </c>
      <c r="H114" s="5" t="str">
        <v>已出签</v>
      </c>
      <c r="I114" s="5"/>
      <c r="L114" s="5"/>
      <c r="M114" s="5"/>
      <c r="P114" s="5" t="str">
        <v>250加急费</v>
      </c>
    </row>
    <row r="115">
      <c r="A115" s="5">
        <v>65</v>
      </c>
      <c r="B115" t="str" xml:space="preserve">
        <v> 徐梦琦</v>
      </c>
      <c r="C115" t="str">
        <v>TV1N1665538863839481856</v>
      </c>
      <c r="D115" s="5" t="str">
        <v>中国</v>
      </c>
      <c r="E115" s="5" t="str">
        <v>北京</v>
      </c>
      <c r="F115" s="5" t="str" xml:space="preserve">
        <v> 印尼-落地签</v>
      </c>
      <c r="G115" s="5" t="str">
        <v>商务</v>
      </c>
      <c r="H115" s="5" t="str">
        <v>已出签</v>
      </c>
      <c r="I115" s="5">
        <v>245.28</v>
      </c>
      <c r="L115" s="34">
        <v>100</v>
      </c>
      <c r="M115" s="5"/>
      <c r="P115" s="5"/>
    </row>
    <row r="116">
      <c r="A116" s="5">
        <v>66</v>
      </c>
      <c r="B116" t="str">
        <v>朱华</v>
      </c>
      <c r="C116" t="str">
        <v>TV1N1664914166030364672</v>
      </c>
      <c r="D116" s="5" t="str">
        <v>中国</v>
      </c>
      <c r="E116" s="5" t="str">
        <v>北京</v>
      </c>
      <c r="F116" s="5" t="str" xml:space="preserve">
        <v> 印尼-落地签</v>
      </c>
      <c r="G116" s="5" t="str">
        <v>商务</v>
      </c>
      <c r="H116" s="5" t="str">
        <v>已出签</v>
      </c>
      <c r="I116" s="5">
        <v>245.28</v>
      </c>
      <c r="L116" s="34">
        <v>100</v>
      </c>
      <c r="M116" s="5"/>
      <c r="P116" s="5"/>
    </row>
    <row r="117">
      <c r="A117" s="5">
        <v>67</v>
      </c>
      <c r="B117" s="35" t="str">
        <v>陈耀阳</v>
      </c>
      <c r="C117" t="str">
        <v>TV1N1665029961184067584</v>
      </c>
      <c r="D117" s="5" t="str">
        <v>中国</v>
      </c>
      <c r="E117" s="5" t="str">
        <v>北京</v>
      </c>
      <c r="F117" s="5" t="str" xml:space="preserve">
        <v> 印尼-落地签</v>
      </c>
      <c r="G117" s="5" t="str">
        <v>商务</v>
      </c>
      <c r="H117" s="5" t="str">
        <v>已出签</v>
      </c>
      <c r="I117" s="5">
        <v>245.28</v>
      </c>
      <c r="L117" s="34">
        <v>100</v>
      </c>
      <c r="M117" s="5"/>
      <c r="P117" s="5"/>
    </row>
    <row r="118">
      <c r="A118" s="5">
        <v>68</v>
      </c>
      <c r="B118" t="str">
        <v>Helena Lersch</v>
      </c>
      <c r="C118" t="str">
        <v>TV1N1663110203844763648</v>
      </c>
      <c r="D118" s="5" t="str">
        <v>中国</v>
      </c>
      <c r="E118" s="5" t="str">
        <v>北京</v>
      </c>
      <c r="F118" s="5" t="str" xml:space="preserve">
        <v> 印尼-落地签</v>
      </c>
      <c r="G118" s="5" t="str">
        <v>商务</v>
      </c>
      <c r="H118" s="5" t="str">
        <v>已出签</v>
      </c>
      <c r="I118" s="5">
        <v>0</v>
      </c>
      <c r="L118" s="34">
        <v>100</v>
      </c>
      <c r="M118" s="5"/>
      <c r="P118" s="5"/>
    </row>
    <row r="119">
      <c r="A119" s="5">
        <v>69</v>
      </c>
      <c r="B119" t="str">
        <v>李帅</v>
      </c>
      <c r="C119" t="str" xml:space="preserve">
        <v> TV1N1664176994121752576</v>
      </c>
      <c r="D119" s="5" t="str">
        <v>中国</v>
      </c>
      <c r="E119" s="5" t="str">
        <v>北京</v>
      </c>
      <c r="F119" s="5" t="str" xml:space="preserve">
        <v> 印尼-落地签</v>
      </c>
      <c r="G119" s="5" t="str">
        <v>商务</v>
      </c>
      <c r="H119" s="5" t="str">
        <v>已出签</v>
      </c>
      <c r="I119" s="5">
        <v>245.28</v>
      </c>
      <c r="L119" s="34">
        <v>100</v>
      </c>
      <c r="M119" s="5"/>
      <c r="P119" s="5"/>
    </row>
    <row r="120">
      <c r="A120" s="5">
        <v>70</v>
      </c>
      <c r="B120" t="str">
        <v>曾鸣</v>
      </c>
      <c r="C120" t="str" xml:space="preserve">
        <v> TV1N1665571075490201600</v>
      </c>
      <c r="D120" s="5" t="str">
        <v>中国</v>
      </c>
      <c r="E120" s="5" t="str">
        <v>北京</v>
      </c>
      <c r="F120" s="5" t="str" xml:space="preserve">
        <v> 印尼-落地签</v>
      </c>
      <c r="G120" s="5" t="str">
        <v>商务</v>
      </c>
      <c r="H120" s="5" t="str">
        <v>已出签</v>
      </c>
      <c r="I120" s="5">
        <v>0</v>
      </c>
      <c r="L120" s="34">
        <v>100</v>
      </c>
      <c r="M120" s="5"/>
      <c r="P120" s="5"/>
    </row>
    <row r="121">
      <c r="B121" s="35" t="str">
        <v>曾绍瑞</v>
      </c>
      <c r="C121" t="str">
        <v>TV1N1660164008318767104</v>
      </c>
      <c r="D121" s="6" t="str">
        <v>中国</v>
      </c>
      <c r="E121" s="5" t="str">
        <v>沈阳</v>
      </c>
      <c r="F121" s="5" t="str">
        <v>美国</v>
      </c>
      <c r="G121" s="5" t="str">
        <v>商务</v>
      </c>
      <c r="H121" s="5" t="str">
        <v>已出签</v>
      </c>
      <c r="I121" s="5">
        <v>1152</v>
      </c>
      <c r="L121" s="5">
        <v>300</v>
      </c>
      <c r="M121" s="5"/>
      <c r="N121" s="35" t="str">
        <v>沈阳普通7-8月</v>
      </c>
      <c r="P121" s="5">
        <v>0</v>
      </c>
    </row>
    <row r="122">
      <c r="B122" s="35" t="str">
        <v>李德龙</v>
      </c>
      <c r="D122" s="6" t="str">
        <v>中国</v>
      </c>
      <c r="E122" s="5" t="str">
        <v>沈阳</v>
      </c>
      <c r="F122" s="5" t="str">
        <v>美国</v>
      </c>
      <c r="G122" s="5" t="str">
        <v>商务</v>
      </c>
      <c r="H122" s="5" t="str">
        <v>已出签</v>
      </c>
      <c r="I122" s="5">
        <v>1152</v>
      </c>
      <c r="L122" s="5">
        <v>300</v>
      </c>
      <c r="M122" s="5"/>
      <c r="N122" s="35" t="str">
        <v>沈阳加急6-7月</v>
      </c>
      <c r="P122" s="5">
        <v>900</v>
      </c>
    </row>
    <row r="123">
      <c r="B123" s="98" t="str">
        <v>雒志炜</v>
      </c>
      <c r="C123" s="35" t="str">
        <v>TV1N1656160019449233408</v>
      </c>
      <c r="D123" s="6" t="str">
        <v>中国</v>
      </c>
      <c r="E123" s="5" t="str">
        <v>沈阳</v>
      </c>
      <c r="F123" s="5" t="str">
        <v>美国</v>
      </c>
      <c r="G123" s="5" t="str">
        <v>商务</v>
      </c>
      <c r="H123" s="5" t="str">
        <v>已出签</v>
      </c>
      <c r="I123" s="5">
        <v>1152</v>
      </c>
      <c r="L123" s="5">
        <v>300</v>
      </c>
      <c r="M123" s="5"/>
      <c r="N123" s="35" t="str">
        <v>沈阳加急6-7月</v>
      </c>
      <c r="P123" s="5">
        <v>900</v>
      </c>
    </row>
    <row r="124">
      <c r="B124" s="35" t="str">
        <v>陈一鸣</v>
      </c>
      <c r="D124" s="6" t="str">
        <v>中国</v>
      </c>
      <c r="E124" s="5" t="str">
        <v>沈阳</v>
      </c>
      <c r="F124" s="5" t="str">
        <v>美国</v>
      </c>
      <c r="G124" s="5" t="str">
        <v>商务</v>
      </c>
      <c r="H124" s="5" t="str">
        <v>已出签</v>
      </c>
      <c r="I124" s="5">
        <v>1152</v>
      </c>
      <c r="L124" s="5">
        <v>300</v>
      </c>
      <c r="M124" s="5"/>
      <c r="N124" s="35" t="str">
        <v>上海加急6-8月</v>
      </c>
      <c r="P124" s="5">
        <v>900</v>
      </c>
    </row>
    <row r="125">
      <c r="B125" s="100" t="str">
        <v>邓睿强</v>
      </c>
      <c r="D125" s="6" t="str">
        <v>中国</v>
      </c>
      <c r="E125" s="5" t="str">
        <v>北京</v>
      </c>
      <c r="F125" s="5" t="str">
        <v>美国</v>
      </c>
      <c r="G125" s="5" t="str">
        <v>商务</v>
      </c>
      <c r="H125" s="5" t="str">
        <v>已出签</v>
      </c>
      <c r="I125" s="5">
        <v>1152</v>
      </c>
      <c r="L125" s="5">
        <v>300</v>
      </c>
      <c r="M125" s="5"/>
      <c r="N125" s="35" t="str">
        <v>北京加急9月中</v>
      </c>
      <c r="P125" s="5">
        <v>900</v>
      </c>
    </row>
    <row r="126">
      <c r="B126" s="98" t="str">
        <v>王宇皓</v>
      </c>
      <c r="D126" s="35" t="str">
        <v>中国</v>
      </c>
      <c r="E126" s="5"/>
      <c r="F126" s="5" t="str">
        <v>美国EVUS</v>
      </c>
      <c r="G126" s="5" t="str">
        <v>商务</v>
      </c>
      <c r="H126" s="5" t="str">
        <v>已出签</v>
      </c>
      <c r="I126" s="5"/>
      <c r="L126" s="5">
        <v>100</v>
      </c>
      <c r="M126" s="5"/>
      <c r="P126" s="5"/>
    </row>
    <row r="127">
      <c r="B127" s="98" t="str">
        <v>孙溪悦</v>
      </c>
      <c r="D127" s="6" t="str">
        <v>中国</v>
      </c>
      <c r="E127" s="5" t="str">
        <v>沈阳</v>
      </c>
      <c r="F127" s="5" t="str">
        <v>美国</v>
      </c>
      <c r="G127" s="5" t="str">
        <v>商务</v>
      </c>
      <c r="H127" s="5" t="str">
        <v>已出签</v>
      </c>
      <c r="I127" s="5">
        <v>1152</v>
      </c>
      <c r="L127" s="5">
        <v>300</v>
      </c>
      <c r="M127" s="5"/>
      <c r="N127" s="35" t="str">
        <v>沈阳加急6-7月</v>
      </c>
      <c r="P127" s="5">
        <v>900</v>
      </c>
    </row>
    <row r="128">
      <c r="B128" s="98" t="str">
        <v>于潇潇</v>
      </c>
      <c r="D128" s="6" t="str">
        <v>中国</v>
      </c>
      <c r="E128" s="5" t="str">
        <v>广州</v>
      </c>
      <c r="F128" s="5" t="str">
        <v>美国</v>
      </c>
      <c r="G128" s="5" t="str">
        <v>商务</v>
      </c>
      <c r="H128" s="5" t="str">
        <v>已出签</v>
      </c>
      <c r="I128" s="5">
        <v>1152</v>
      </c>
      <c r="L128" s="5">
        <v>300</v>
      </c>
      <c r="M128" s="5"/>
      <c r="N128" s="35" t="str">
        <v>广州加急6-8月</v>
      </c>
      <c r="P128" s="5">
        <v>900</v>
      </c>
    </row>
    <row r="129">
      <c r="B129" s="98" t="str">
        <v>林曦彤</v>
      </c>
      <c r="C129" t="str">
        <v>TV1N1663071651236728832</v>
      </c>
      <c r="D129" s="6" t="str">
        <v>中国</v>
      </c>
      <c r="E129" s="5" t="str">
        <v>沈阳</v>
      </c>
      <c r="F129" s="5" t="str">
        <v>美国</v>
      </c>
      <c r="G129" s="5" t="str">
        <v>商务</v>
      </c>
      <c r="H129" s="5" t="str">
        <v>已出签</v>
      </c>
      <c r="I129" s="5">
        <v>1152</v>
      </c>
      <c r="L129" s="5">
        <v>300</v>
      </c>
      <c r="M129" s="5"/>
      <c r="N129" s="35" t="str">
        <v>沈阳加急6-7月</v>
      </c>
      <c r="P129" s="5">
        <v>900</v>
      </c>
    </row>
    <row r="130">
      <c r="B130" s="98" t="str">
        <v>李鹏宇</v>
      </c>
      <c r="D130" s="6" t="str">
        <v>中国</v>
      </c>
      <c r="E130" s="5" t="str">
        <v>沈阳</v>
      </c>
      <c r="F130" s="5" t="str">
        <v>美国</v>
      </c>
      <c r="G130" s="5" t="str">
        <v>商务</v>
      </c>
      <c r="H130" s="5" t="str">
        <v>已出签</v>
      </c>
      <c r="I130" s="5">
        <v>1152</v>
      </c>
      <c r="L130" s="5">
        <v>300</v>
      </c>
      <c r="M130" s="5"/>
      <c r="N130" s="35" t="str">
        <v>沈阳加急6-7月</v>
      </c>
      <c r="P130" s="5">
        <v>900</v>
      </c>
    </row>
    <row r="131">
      <c r="B131" s="98" t="str">
        <v>汪冰蟾</v>
      </c>
      <c r="D131" s="6" t="str">
        <v>中国</v>
      </c>
      <c r="E131" s="5" t="str">
        <v>沈阳</v>
      </c>
      <c r="F131" s="5" t="str">
        <v>美国</v>
      </c>
      <c r="G131" s="5" t="str">
        <v>商务</v>
      </c>
      <c r="H131" s="5" t="str">
        <v>已出签</v>
      </c>
      <c r="I131" s="5">
        <v>1152</v>
      </c>
      <c r="L131" s="5">
        <v>300</v>
      </c>
      <c r="M131" s="5"/>
      <c r="N131" s="35" t="str">
        <v>沈阳普通8月中</v>
      </c>
      <c r="P131" s="5">
        <v>0</v>
      </c>
    </row>
    <row r="132">
      <c r="B132" s="35" t="str">
        <v>上官宗杰</v>
      </c>
      <c r="D132" s="6" t="str">
        <v>中国</v>
      </c>
      <c r="E132" s="5" t="str">
        <v>沈阳</v>
      </c>
      <c r="F132" s="5" t="str">
        <v>美国</v>
      </c>
      <c r="G132" s="5" t="str">
        <v>商务</v>
      </c>
      <c r="H132" s="5" t="str">
        <v>已出签</v>
      </c>
      <c r="I132" s="5">
        <v>1152</v>
      </c>
      <c r="L132" s="5">
        <v>300</v>
      </c>
      <c r="M132" s="5"/>
      <c r="N132" s="35" t="str">
        <v>沈阳加急7月20前</v>
      </c>
      <c r="P132" s="5">
        <v>900</v>
      </c>
    </row>
    <row r="133">
      <c r="B133" s="35" t="str">
        <v>康祺珘</v>
      </c>
      <c r="D133" s="35" t="str">
        <v>中国</v>
      </c>
      <c r="E133" s="5"/>
      <c r="F133" s="5" t="str">
        <v>护照邮寄</v>
      </c>
      <c r="G133" s="5" t="str">
        <v>商务</v>
      </c>
      <c r="H133" s="5" t="str">
        <v>已出签</v>
      </c>
      <c r="I133" s="5"/>
      <c r="L133" s="5"/>
      <c r="M133" s="5"/>
      <c r="P133" s="5">
        <v>13</v>
      </c>
    </row>
    <row r="134">
      <c r="B134" t="str">
        <v>冯琳</v>
      </c>
      <c r="D134" s="35" t="str">
        <v>中国</v>
      </c>
      <c r="E134" s="5"/>
      <c r="F134" s="5" t="str">
        <v>护照邮寄</v>
      </c>
      <c r="G134" s="5" t="str">
        <v>商务</v>
      </c>
      <c r="H134" s="5" t="str">
        <v>已出签</v>
      </c>
      <c r="I134" s="5"/>
      <c r="L134" s="5"/>
      <c r="M134" s="5"/>
      <c r="P134" s="5">
        <v>13</v>
      </c>
    </row>
    <row r="135">
      <c r="B135" t="str">
        <v>吴雯君</v>
      </c>
      <c r="D135" s="35" t="str">
        <v>中国</v>
      </c>
      <c r="E135" s="5"/>
      <c r="F135" s="5" t="str">
        <v>护照邮寄</v>
      </c>
      <c r="G135" s="5" t="str">
        <v>商务</v>
      </c>
      <c r="H135" s="5" t="str">
        <v>已出签</v>
      </c>
      <c r="I135" s="5"/>
      <c r="L135" s="5"/>
      <c r="M135" s="5"/>
      <c r="P135" s="5">
        <v>18</v>
      </c>
    </row>
    <row r="136">
      <c r="B136" s="35" t="str">
        <v>郑鹏程</v>
      </c>
      <c r="D136" s="35" t="str">
        <v>中国</v>
      </c>
      <c r="E136" s="5"/>
      <c r="F136" s="5" t="str">
        <v>护照邮寄</v>
      </c>
      <c r="G136" s="5" t="str">
        <v>商务</v>
      </c>
      <c r="H136" s="5" t="str">
        <v>已出签</v>
      </c>
      <c r="I136" s="5"/>
      <c r="L136" s="5"/>
      <c r="M136" s="5"/>
      <c r="P136" s="5">
        <v>13</v>
      </c>
    </row>
    <row r="137">
      <c r="B137" s="35" t="str">
        <v>丁亮</v>
      </c>
      <c r="D137" s="6" t="str">
        <v>中国</v>
      </c>
      <c r="E137" s="5" t="str">
        <v>沈阳</v>
      </c>
      <c r="F137" s="5" t="str">
        <v>美国</v>
      </c>
      <c r="G137" s="5" t="str">
        <v>商务</v>
      </c>
      <c r="H137" s="5" t="str">
        <v>已出签</v>
      </c>
      <c r="I137" s="5">
        <v>1152</v>
      </c>
      <c r="L137" s="5">
        <v>300</v>
      </c>
      <c r="M137" s="5"/>
      <c r="N137" s="35" t="str">
        <v>沈阳加急6-7月面试</v>
      </c>
      <c r="P137" s="5">
        <v>900</v>
      </c>
    </row>
    <row r="138">
      <c r="B138" s="35" t="str">
        <v>周小</v>
      </c>
      <c r="C138" s="35" t="str">
        <v>TV1N1664216656781676544</v>
      </c>
      <c r="D138" s="6" t="str">
        <v>中国</v>
      </c>
      <c r="E138" s="5" t="str">
        <v>沈阳</v>
      </c>
      <c r="F138" s="5" t="str">
        <v>美国</v>
      </c>
      <c r="G138" s="5" t="str">
        <v>商务</v>
      </c>
      <c r="H138" s="5" t="str">
        <v>已出签</v>
      </c>
      <c r="I138" s="5">
        <v>1152</v>
      </c>
      <c r="L138" s="5">
        <v>300</v>
      </c>
      <c r="M138" s="5"/>
      <c r="N138" s="35" t="str">
        <v>沈阳加急7.21前</v>
      </c>
      <c r="P138" s="5">
        <v>900</v>
      </c>
    </row>
    <row r="139">
      <c r="B139" s="35" t="str">
        <v>程梦琪 二次加急</v>
      </c>
      <c r="D139" s="6" t="str">
        <v>中国</v>
      </c>
      <c r="E139" s="5" t="str">
        <v>沈阳</v>
      </c>
      <c r="F139" s="5" t="str">
        <v>美国</v>
      </c>
      <c r="G139" s="5" t="str">
        <v>商务</v>
      </c>
      <c r="H139" s="5" t="str">
        <v>已出签</v>
      </c>
      <c r="I139" s="5">
        <v>0</v>
      </c>
      <c r="L139" s="5">
        <v>300</v>
      </c>
      <c r="M139" s="5"/>
      <c r="N139" s="35" t="str">
        <v>加急已预约北京6.14改沈阳7月中</v>
      </c>
      <c r="P139" s="5">
        <v>900</v>
      </c>
    </row>
    <row r="140">
      <c r="A140" s="5">
        <v>71</v>
      </c>
      <c r="B140" t="str" xml:space="preserve">
        <v> 刘梦璇</v>
      </c>
      <c r="C140" t="str" xml:space="preserve">
        <v> TV1N1662683474848276480</v>
      </c>
      <c r="D140" s="5" t="str">
        <v>中国</v>
      </c>
      <c r="E140" s="5" t="str">
        <v>北京</v>
      </c>
      <c r="F140" s="5" t="str" xml:space="preserve">
        <v> 印尼-落地签</v>
      </c>
      <c r="G140" s="5" t="str">
        <v>商务</v>
      </c>
      <c r="H140" s="5" t="str">
        <v>已出签</v>
      </c>
      <c r="I140" s="5"/>
      <c r="L140" s="34">
        <v>100</v>
      </c>
      <c r="M140" s="5"/>
      <c r="P140" s="5"/>
    </row>
    <row r="141">
      <c r="A141" s="5">
        <v>72</v>
      </c>
      <c r="B141" s="35" t="str">
        <v>Alan</v>
      </c>
      <c r="C141" s="35" t="str">
        <v>TV1N1666714034789163008</v>
      </c>
      <c r="D141" s="5" t="str">
        <v>中国</v>
      </c>
      <c r="E141" s="5" t="str">
        <v>北京</v>
      </c>
      <c r="F141" s="5" t="str" xml:space="preserve">
        <v> 印尼-落地签</v>
      </c>
      <c r="G141" s="5" t="str">
        <v>商务</v>
      </c>
      <c r="H141" s="5" t="str">
        <v>已出签</v>
      </c>
      <c r="I141" s="5"/>
      <c r="L141" s="34">
        <v>100</v>
      </c>
      <c r="M141" s="5"/>
      <c r="P141" s="5"/>
    </row>
    <row r="142">
      <c r="A142" s="5">
        <v>73</v>
      </c>
      <c r="B142" t="str">
        <v>吕富超</v>
      </c>
      <c r="C142" t="str" xml:space="preserve">
        <v> TV1N1656220552705654784</v>
      </c>
      <c r="D142" s="5" t="str">
        <v>中国</v>
      </c>
      <c r="E142" s="5" t="str">
        <v>北京</v>
      </c>
      <c r="F142" s="5" t="str" xml:space="preserve">
        <v> 印尼-落地签</v>
      </c>
      <c r="G142" s="5" t="str">
        <v>商务</v>
      </c>
      <c r="H142" s="5" t="str">
        <v>已出签</v>
      </c>
      <c r="I142" s="5"/>
      <c r="L142" s="34">
        <v>100</v>
      </c>
      <c r="M142" s="5"/>
      <c r="P142" s="5"/>
    </row>
    <row r="143">
      <c r="B143" t="str">
        <v>吴林峰</v>
      </c>
      <c r="C143" t="str">
        <v>TV1N1666716116418027520</v>
      </c>
      <c r="D143" s="5" t="str">
        <v>中国</v>
      </c>
      <c r="E143" s="5" t="str">
        <v>北京</v>
      </c>
      <c r="F143" s="5" t="str" xml:space="preserve">
        <v> 印尼-落地签</v>
      </c>
      <c r="G143" s="5" t="str">
        <v>商务</v>
      </c>
      <c r="H143" s="5" t="str">
        <v>已出签</v>
      </c>
      <c r="I143" s="5"/>
      <c r="L143" s="34">
        <v>100</v>
      </c>
      <c r="M143" s="5"/>
      <c r="P143" s="5"/>
    </row>
    <row r="144">
      <c r="B144" s="35" t="str">
        <v>何若华</v>
      </c>
      <c r="C144" t="str" xml:space="preserve">
        <v> TV1N1667000892597358592</v>
      </c>
      <c r="D144" s="5" t="str">
        <v>中国</v>
      </c>
      <c r="E144" s="5" t="str">
        <v>北京</v>
      </c>
      <c r="F144" s="5" t="str" xml:space="preserve">
        <v> 印尼-落地签</v>
      </c>
      <c r="G144" s="5" t="str">
        <v>商务</v>
      </c>
      <c r="H144" s="5" t="str">
        <v>已出签</v>
      </c>
      <c r="I144" s="5"/>
      <c r="L144" s="34">
        <v>100</v>
      </c>
      <c r="M144" s="5"/>
      <c r="P144" s="5"/>
    </row>
    <row r="145">
      <c r="B145" s="35" t="str">
        <v>王婧颖</v>
      </c>
      <c r="D145" s="6" t="str">
        <v>中国</v>
      </c>
      <c r="E145" s="5" t="str">
        <v>沈阳</v>
      </c>
      <c r="F145" s="5" t="str">
        <v>美国</v>
      </c>
      <c r="G145" s="5" t="str">
        <v>商务</v>
      </c>
      <c r="H145" s="5" t="str">
        <v>已出签</v>
      </c>
      <c r="I145" s="5">
        <v>1152</v>
      </c>
      <c r="L145" s="5">
        <v>300</v>
      </c>
      <c r="M145" s="5"/>
      <c r="N145" s="35" t="str">
        <v>沈阳加急7月21前</v>
      </c>
      <c r="P145" s="5">
        <v>900</v>
      </c>
    </row>
    <row r="146">
      <c r="B146" s="35" t="str">
        <v>温嘉春</v>
      </c>
      <c r="C146" t="str">
        <v>TV1N1663778070550388736</v>
      </c>
      <c r="D146" s="6" t="str">
        <v>中国</v>
      </c>
      <c r="E146" s="5" t="str">
        <v>沈阳</v>
      </c>
      <c r="F146" s="5" t="str">
        <v>美国</v>
      </c>
      <c r="G146" s="5" t="str">
        <v>商务</v>
      </c>
      <c r="H146" s="5" t="str">
        <v>已出签</v>
      </c>
      <c r="I146" s="5">
        <v>1152</v>
      </c>
      <c r="L146" s="5">
        <v>300</v>
      </c>
      <c r="M146" s="5"/>
      <c r="N146" s="35" t="str">
        <v>沈阳加急7月</v>
      </c>
      <c r="P146" s="5">
        <v>900</v>
      </c>
    </row>
    <row r="147">
      <c r="B147" s="35" t="str">
        <v>侯俊杰</v>
      </c>
      <c r="C147" t="str">
        <v>TV1N1664536783918047232</v>
      </c>
      <c r="D147" s="6" t="str">
        <v>中国</v>
      </c>
      <c r="E147" s="5" t="str">
        <v>北京</v>
      </c>
      <c r="F147" s="5" t="str">
        <v>美国</v>
      </c>
      <c r="G147" s="5" t="str">
        <v>商务</v>
      </c>
      <c r="H147" s="5" t="str">
        <v>已出签</v>
      </c>
      <c r="I147" s="5">
        <v>1152</v>
      </c>
      <c r="L147" s="5">
        <v>300</v>
      </c>
      <c r="M147" s="5"/>
      <c r="N147" s="35" t="str">
        <v>北京普通9-10月</v>
      </c>
      <c r="P147" s="5">
        <v>0</v>
      </c>
    </row>
    <row r="148">
      <c r="B148" s="35" t="str">
        <v>高伟</v>
      </c>
      <c r="C148" t="str">
        <v>TV1N1664505257734004736</v>
      </c>
      <c r="D148" s="6" t="str">
        <v>中国</v>
      </c>
      <c r="E148" s="5" t="str">
        <v>沈阳</v>
      </c>
      <c r="F148" s="5" t="str">
        <v>美国</v>
      </c>
      <c r="G148" s="5" t="str">
        <v>商务</v>
      </c>
      <c r="H148" s="5" t="str">
        <v>已出签</v>
      </c>
      <c r="I148" s="5">
        <v>1152</v>
      </c>
      <c r="L148" s="5">
        <v>300</v>
      </c>
      <c r="M148" s="5"/>
      <c r="N148" s="35" t="str">
        <v>沈阳加急7月</v>
      </c>
      <c r="P148" s="5">
        <v>900</v>
      </c>
    </row>
    <row r="149">
      <c r="B149" s="35" t="str">
        <v>张颖</v>
      </c>
      <c r="C149" s="35" t="str">
        <v>TV1N1640354550239010816</v>
      </c>
      <c r="D149" s="6" t="str">
        <v>中国</v>
      </c>
      <c r="E149" s="5" t="str">
        <v>沈阳</v>
      </c>
      <c r="F149" s="5" t="str">
        <v>美国</v>
      </c>
      <c r="G149" s="5" t="str">
        <v>商务</v>
      </c>
      <c r="H149" s="5" t="str">
        <v>已出签</v>
      </c>
      <c r="I149" s="5">
        <v>1152</v>
      </c>
      <c r="L149" s="5">
        <v>300</v>
      </c>
      <c r="M149" s="5"/>
      <c r="N149" s="35" t="str">
        <v>沈阳普通8-9月</v>
      </c>
      <c r="P149" s="5">
        <v>900</v>
      </c>
    </row>
    <row r="150">
      <c r="B150" t="str">
        <v>魏君</v>
      </c>
      <c r="C150" t="str">
        <v>TV1N1665565485321867264</v>
      </c>
      <c r="D150" s="5" t="str">
        <v>中国</v>
      </c>
      <c r="E150" s="5" t="str">
        <v>北京</v>
      </c>
      <c r="F150" s="5" t="str" xml:space="preserve">
        <v> 印尼-落地签</v>
      </c>
      <c r="G150" s="5" t="str">
        <v>商务</v>
      </c>
      <c r="H150" s="5" t="str">
        <v>已出签</v>
      </c>
      <c r="I150" s="5"/>
      <c r="L150" s="34">
        <v>100</v>
      </c>
      <c r="M150" s="5"/>
      <c r="P150" s="5"/>
    </row>
    <row r="151">
      <c r="B151" s="35" t="str">
        <v>胡柳</v>
      </c>
      <c r="C151" t="str">
        <v>TV1N1666333537902620672</v>
      </c>
      <c r="D151" s="5" t="str">
        <v>中国</v>
      </c>
      <c r="E151" s="5" t="str">
        <v>北京</v>
      </c>
      <c r="F151" s="5" t="str" xml:space="preserve">
        <v> 印尼-落地签</v>
      </c>
      <c r="G151" s="5" t="str">
        <v>商务</v>
      </c>
      <c r="H151" s="5" t="str">
        <v>已出签</v>
      </c>
      <c r="I151" s="5"/>
      <c r="L151" s="34">
        <v>100</v>
      </c>
      <c r="M151" s="5"/>
      <c r="P151" s="5"/>
    </row>
    <row r="152">
      <c r="B152" t="str">
        <v>宋梓豪</v>
      </c>
      <c r="D152" s="35" t="str">
        <v>中国</v>
      </c>
      <c r="E152" s="5" t="str" xml:space="preserve">
        <v>       北京</v>
      </c>
      <c r="F152" s="5" t="str">
        <v>巴西</v>
      </c>
      <c r="G152" s="5" t="str">
        <v>商务</v>
      </c>
      <c r="H152" s="5" t="str">
        <v>已出签</v>
      </c>
      <c r="I152" s="5"/>
      <c r="L152" s="5"/>
      <c r="M152" s="5"/>
      <c r="P152" s="5"/>
    </row>
    <row r="153">
      <c r="B153" t="str">
        <v>冯志云</v>
      </c>
      <c r="D153" s="35" t="str">
        <v>中国</v>
      </c>
      <c r="E153" s="5" t="str" xml:space="preserve">
        <v>       北京</v>
      </c>
      <c r="F153" s="5" t="str">
        <v>巴西</v>
      </c>
      <c r="G153" s="5" t="str">
        <v>商务</v>
      </c>
      <c r="H153" s="5" t="str">
        <v>已出签</v>
      </c>
      <c r="I153" s="5"/>
      <c r="L153" s="5"/>
      <c r="M153" s="5"/>
      <c r="P153" s="5"/>
    </row>
    <row r="154">
      <c r="B154" t="str">
        <v>李洪川</v>
      </c>
      <c r="D154" s="35" t="str">
        <v>中国</v>
      </c>
      <c r="E154" s="5" t="str" xml:space="preserve">
        <v>       北京</v>
      </c>
      <c r="F154" s="5" t="str">
        <v>巴西</v>
      </c>
      <c r="G154" s="5" t="str">
        <v>商务</v>
      </c>
      <c r="H154" s="5" t="str">
        <v>已出签</v>
      </c>
      <c r="I154" s="5"/>
      <c r="L154" s="5"/>
      <c r="M154" s="5"/>
      <c r="P154" s="5"/>
    </row>
    <row r="155">
      <c r="B155" s="35" t="str">
        <v>孟子钰</v>
      </c>
      <c r="D155" s="6" t="str">
        <v>中国</v>
      </c>
      <c r="E155" s="5" t="str">
        <v>沈阳</v>
      </c>
      <c r="F155" s="5" t="str">
        <v>美国</v>
      </c>
      <c r="G155" s="5" t="str">
        <v>商务</v>
      </c>
      <c r="H155" s="5" t="str">
        <v>已出签</v>
      </c>
      <c r="I155" s="5"/>
      <c r="L155" s="5">
        <v>300</v>
      </c>
      <c r="M155" s="5"/>
      <c r="N155" s="35" t="str">
        <v>沈阳加急7月份</v>
      </c>
      <c r="P155" s="5">
        <v>900</v>
      </c>
    </row>
    <row r="156">
      <c r="B156" s="35" t="str">
        <v>田光前</v>
      </c>
      <c r="D156" s="6" t="str">
        <v>中国</v>
      </c>
      <c r="E156" s="5" t="str">
        <v>沈阳</v>
      </c>
      <c r="F156" s="5" t="str">
        <v>美国</v>
      </c>
      <c r="G156" s="5" t="str">
        <v>商务</v>
      </c>
      <c r="H156" s="5" t="str">
        <v>已出签</v>
      </c>
      <c r="I156" s="5"/>
      <c r="L156" s="5">
        <v>300</v>
      </c>
      <c r="M156" s="5"/>
      <c r="N156" s="35" t="str">
        <v>沈阳加急6月-7月初</v>
      </c>
      <c r="P156" s="5">
        <v>900</v>
      </c>
    </row>
    <row r="157">
      <c r="B157" t="str">
        <v>Cathie Gou</v>
      </c>
      <c r="C157" t="str" xml:space="preserve">
        <v> TV1N1668205182322192384</v>
      </c>
      <c r="D157" s="5" t="str">
        <v>中国</v>
      </c>
      <c r="E157" s="5" t="str">
        <v>北京</v>
      </c>
      <c r="F157" s="5" t="str" xml:space="preserve">
        <v> 印尼-落地签</v>
      </c>
      <c r="G157" s="5" t="str">
        <v>商务</v>
      </c>
      <c r="H157" s="5" t="str">
        <v>已出签</v>
      </c>
      <c r="I157" s="5"/>
      <c r="L157" s="34">
        <v>100</v>
      </c>
      <c r="M157" s="5"/>
      <c r="P157" s="5"/>
    </row>
    <row r="158">
      <c r="B158" s="35" t="str">
        <v>张烨</v>
      </c>
      <c r="D158" s="6" t="str">
        <v>中国</v>
      </c>
      <c r="E158" s="5" t="str">
        <v>上海</v>
      </c>
      <c r="F158" s="5" t="str">
        <v>美国</v>
      </c>
      <c r="G158" s="5" t="str">
        <v>商务</v>
      </c>
      <c r="H158" s="5" t="str">
        <v>已出签</v>
      </c>
      <c r="I158" s="5"/>
      <c r="L158" s="5">
        <v>300</v>
      </c>
      <c r="M158" s="5"/>
      <c r="N158" s="35" t="str">
        <v>上海加急6-7月</v>
      </c>
      <c r="P158" s="5">
        <v>900</v>
      </c>
    </row>
    <row r="159">
      <c r="A159" s="35"/>
      <c r="B159" s="35" t="str">
        <v>崔贤师</v>
      </c>
      <c r="C159" t="str" xml:space="preserve">
        <v> TV1N1665598228999098368</v>
      </c>
      <c r="D159" s="5" t="str">
        <v>中国</v>
      </c>
      <c r="E159" s="5" t="str">
        <v>北京</v>
      </c>
      <c r="F159" s="5" t="str" xml:space="preserve">
        <v> 印尼-落地签</v>
      </c>
      <c r="G159" s="5" t="str">
        <v>商务</v>
      </c>
      <c r="H159" s="5" t="str">
        <v>已出签</v>
      </c>
      <c r="I159" s="5"/>
      <c r="L159" s="5"/>
      <c r="M159" s="5"/>
      <c r="P159" s="5"/>
    </row>
    <row r="160">
      <c r="B160" s="35" t="str">
        <v>陆玮婧</v>
      </c>
      <c r="C160" s="35" t="str">
        <v>TV1N1668270149671055360</v>
      </c>
      <c r="D160" s="5" t="str">
        <v>中国</v>
      </c>
      <c r="E160" s="5" t="str">
        <v>北京</v>
      </c>
      <c r="F160" s="5" t="str" xml:space="preserve">
        <v> 印尼-落地签</v>
      </c>
      <c r="G160" s="5" t="str">
        <v>商务</v>
      </c>
      <c r="H160" s="5" t="str">
        <v>已出签</v>
      </c>
      <c r="I160" s="5"/>
      <c r="L160" s="5"/>
      <c r="M160" s="5"/>
      <c r="P160" s="5"/>
    </row>
    <row r="161">
      <c r="B161" s="35" t="str">
        <v>陈欧婷</v>
      </c>
      <c r="C161" s="35" t="str">
        <v>TV1N1668522285793107968</v>
      </c>
      <c r="D161" s="5" t="str">
        <v>中国</v>
      </c>
      <c r="E161" s="5" t="str">
        <v>北京</v>
      </c>
      <c r="F161" s="5" t="str" xml:space="preserve">
        <v> 印尼-落地签</v>
      </c>
      <c r="G161" s="5" t="str">
        <v>商务</v>
      </c>
      <c r="H161" s="5" t="str">
        <v>已出签</v>
      </c>
      <c r="I161" s="5"/>
      <c r="L161" s="5"/>
      <c r="M161" s="5"/>
      <c r="P161" s="5"/>
    </row>
    <row r="162">
      <c r="B162" t="str">
        <v>赵建澎</v>
      </c>
      <c r="C162" t="str" xml:space="preserve">
        <v> TV1N1668513743287758848</v>
      </c>
      <c r="D162" s="5" t="str">
        <v>中国</v>
      </c>
      <c r="E162" s="5" t="str">
        <v>北京</v>
      </c>
      <c r="F162" s="5" t="str" xml:space="preserve">
        <v> 印尼-落地签</v>
      </c>
      <c r="G162" s="5" t="str">
        <v>商务</v>
      </c>
      <c r="H162" s="5" t="str">
        <v>已出签</v>
      </c>
      <c r="I162" s="5"/>
      <c r="L162" s="5"/>
      <c r="M162" s="5"/>
      <c r="P162" s="5"/>
    </row>
    <row r="163">
      <c r="B163" t="str" xml:space="preserve">
        <v> 肖慕佳</v>
      </c>
      <c r="C163" s="35" t="str">
        <v>TV1N1666846020585361408</v>
      </c>
      <c r="D163" s="5" t="str">
        <v>中国</v>
      </c>
      <c r="E163" s="5" t="str">
        <v>北京</v>
      </c>
      <c r="F163" s="5" t="str" xml:space="preserve">
        <v> 印尼-落地签</v>
      </c>
      <c r="G163" s="5" t="str">
        <v>商务</v>
      </c>
      <c r="H163" s="5" t="str">
        <v>已出签</v>
      </c>
      <c r="I163" s="5"/>
      <c r="L163" s="5"/>
      <c r="M163" s="5"/>
      <c r="P163" s="5"/>
    </row>
    <row r="164">
      <c r="B164" t="str" xml:space="preserve">
        <v> Angee Xue</v>
      </c>
      <c r="C164" t="str">
        <v>TV1N1668181540498554880</v>
      </c>
      <c r="D164" s="5" t="str">
        <v>中国</v>
      </c>
      <c r="E164" s="5" t="str">
        <v>北京</v>
      </c>
      <c r="F164" s="5" t="str" xml:space="preserve">
        <v> 印尼-落地签</v>
      </c>
      <c r="G164" s="5" t="str">
        <v>商务</v>
      </c>
      <c r="H164" s="5" t="str">
        <v>已出签</v>
      </c>
      <c r="I164" s="5"/>
      <c r="L164" s="5"/>
      <c r="M164" s="5"/>
      <c r="P164" s="5"/>
    </row>
    <row r="165">
      <c r="B165" t="str">
        <v>左龙</v>
      </c>
      <c r="C165" t="str">
        <v>TV1N1666734351825743872</v>
      </c>
      <c r="D165" s="5" t="str">
        <v>中国</v>
      </c>
      <c r="E165" s="5" t="str">
        <v>北京</v>
      </c>
      <c r="F165" s="5" t="str" xml:space="preserve">
        <v> 印尼-落地签</v>
      </c>
      <c r="G165" s="5" t="str">
        <v>商务</v>
      </c>
      <c r="H165" s="5" t="str">
        <v>已出签</v>
      </c>
      <c r="I165" s="5"/>
      <c r="L165" s="5"/>
      <c r="M165" s="5"/>
      <c r="P165" s="5"/>
    </row>
    <row r="166">
      <c r="B166" t="str">
        <v>宋衡</v>
      </c>
      <c r="C166" s="35" t="str">
        <v>TV1N1668423972762918912</v>
      </c>
      <c r="D166" s="5" t="str">
        <v>中国</v>
      </c>
      <c r="E166" s="5" t="str">
        <v>北京</v>
      </c>
      <c r="F166" s="5" t="str" xml:space="preserve">
        <v> 印尼-落地签</v>
      </c>
      <c r="G166" s="5" t="str">
        <v>商务</v>
      </c>
      <c r="H166" s="5" t="str">
        <v>已出签</v>
      </c>
      <c r="I166" s="5"/>
      <c r="L166" s="5"/>
      <c r="M166" s="5"/>
      <c r="P166" s="5"/>
    </row>
    <row r="167">
      <c r="B167" s="35" t="str">
        <v>刘婧璐</v>
      </c>
      <c r="D167" s="6" t="str">
        <v>中国</v>
      </c>
      <c r="E167" s="5" t="str">
        <v>沈阳</v>
      </c>
      <c r="F167" s="5" t="str">
        <v>美国</v>
      </c>
      <c r="G167" s="5" t="str">
        <v>商务</v>
      </c>
      <c r="H167" s="5" t="str">
        <v>已出签</v>
      </c>
      <c r="I167" s="5"/>
      <c r="L167" s="5">
        <v>300</v>
      </c>
      <c r="M167" s="5"/>
      <c r="N167" s="35" t="str">
        <v>沈阳加急7月</v>
      </c>
      <c r="P167" s="5"/>
    </row>
    <row r="168">
      <c r="B168" s="35" t="str">
        <v>张灵芳</v>
      </c>
      <c r="D168" s="6" t="str">
        <v>中国</v>
      </c>
      <c r="E168" s="5" t="str">
        <v>沈阳</v>
      </c>
      <c r="F168" s="5" t="str">
        <v>美国</v>
      </c>
      <c r="G168" s="5" t="str">
        <v>商务</v>
      </c>
      <c r="H168" s="5" t="str">
        <v>已出签</v>
      </c>
      <c r="I168" s="5"/>
      <c r="L168" s="5">
        <v>300</v>
      </c>
      <c r="M168" s="5"/>
      <c r="N168" s="35" t="str">
        <v>沈阳加急-7月</v>
      </c>
      <c r="P168" s="5"/>
    </row>
    <row r="169">
      <c r="B169" s="35" t="str">
        <v>高诛雅</v>
      </c>
      <c r="D169" s="6" t="str">
        <v>中国</v>
      </c>
      <c r="E169" s="5" t="str">
        <v>北京</v>
      </c>
      <c r="F169" s="5" t="str">
        <v>美国</v>
      </c>
      <c r="G169" s="5" t="str">
        <v>商务</v>
      </c>
      <c r="H169" s="5" t="str">
        <v>已出签</v>
      </c>
      <c r="I169" s="5"/>
      <c r="L169" s="5">
        <v>300</v>
      </c>
      <c r="M169" s="5"/>
      <c r="N169" s="35" t="str">
        <v>北京加急7月</v>
      </c>
      <c r="P169" s="5"/>
    </row>
    <row r="170">
      <c r="B170" s="35" t="str">
        <v>周科宇</v>
      </c>
      <c r="D170" s="6" t="str">
        <v>中国</v>
      </c>
      <c r="E170" s="5" t="str">
        <v>北京</v>
      </c>
      <c r="F170" s="5" t="str">
        <v>美国</v>
      </c>
      <c r="G170" s="5" t="str">
        <v>商务</v>
      </c>
      <c r="H170" s="5" t="str">
        <v>已出签</v>
      </c>
      <c r="I170" s="5"/>
      <c r="L170" s="5">
        <v>300</v>
      </c>
      <c r="M170" s="5"/>
      <c r="N170" s="35" t="str">
        <v>北京普通</v>
      </c>
      <c r="P170" s="5"/>
    </row>
    <row r="171">
      <c r="B171" s="35" t="str">
        <v>李佳璇</v>
      </c>
      <c r="D171" s="6" t="str">
        <v>中国</v>
      </c>
      <c r="E171" s="5" t="str">
        <v>沈阳</v>
      </c>
      <c r="F171" s="5" t="str">
        <v>美国</v>
      </c>
      <c r="G171" s="5" t="str">
        <v>商务</v>
      </c>
      <c r="H171" s="5" t="str">
        <v>已出签</v>
      </c>
      <c r="I171" s="5"/>
      <c r="L171" s="5">
        <v>300</v>
      </c>
      <c r="M171" s="5"/>
      <c r="N171" s="35" t="str">
        <v>沈阳加急7月</v>
      </c>
      <c r="P171" s="5"/>
    </row>
    <row r="172">
      <c r="B172" s="35" t="str">
        <v>吴天星</v>
      </c>
      <c r="D172" s="6" t="str">
        <v>中国</v>
      </c>
      <c r="E172" s="5" t="str">
        <v>北京</v>
      </c>
      <c r="F172" s="5" t="str">
        <v>美国</v>
      </c>
      <c r="G172" s="5" t="str">
        <v>商务</v>
      </c>
      <c r="H172" s="5" t="str">
        <v>已出签</v>
      </c>
      <c r="I172" s="5"/>
      <c r="L172" s="5">
        <v>300</v>
      </c>
      <c r="M172" s="5"/>
      <c r="N172" s="35" t="str">
        <v>北京普通</v>
      </c>
      <c r="P172" s="5"/>
    </row>
    <row r="173">
      <c r="B173" s="35" t="str">
        <v>徐超</v>
      </c>
      <c r="D173" s="6" t="str">
        <v>中国</v>
      </c>
      <c r="E173" s="5" t="str">
        <v>北京</v>
      </c>
      <c r="F173" s="5" t="str">
        <v>美国</v>
      </c>
      <c r="G173" s="5" t="str">
        <v>商务</v>
      </c>
      <c r="H173" s="5" t="str">
        <v>已出签</v>
      </c>
      <c r="I173" s="5"/>
      <c r="L173" s="5">
        <v>300</v>
      </c>
      <c r="M173" s="5"/>
      <c r="N173" s="35" t="str">
        <v>北京普通</v>
      </c>
      <c r="P173" s="5"/>
    </row>
    <row r="174">
      <c r="B174" s="35" t="str">
        <v>吴睿鸣</v>
      </c>
      <c r="D174" s="6" t="str">
        <v>中国</v>
      </c>
      <c r="E174" s="5" t="str">
        <v>北京</v>
      </c>
      <c r="F174" s="5" t="str">
        <v>美国</v>
      </c>
      <c r="G174" s="5" t="str">
        <v>商务</v>
      </c>
      <c r="H174" s="5" t="str">
        <v>已出签</v>
      </c>
      <c r="I174" s="5"/>
      <c r="L174" s="5">
        <v>300</v>
      </c>
      <c r="M174" s="5"/>
      <c r="N174" s="35" t="str">
        <v>北京普通</v>
      </c>
      <c r="P174" s="5"/>
    </row>
    <row r="175">
      <c r="B175" s="35" t="str">
        <v>张鹏</v>
      </c>
      <c r="D175" s="6" t="str">
        <v>中国</v>
      </c>
      <c r="E175" s="5" t="str">
        <v>北京</v>
      </c>
      <c r="F175" s="5" t="str">
        <v>美国</v>
      </c>
      <c r="G175" s="5" t="str">
        <v>商务</v>
      </c>
      <c r="H175" s="5" t="str">
        <v>已出签</v>
      </c>
      <c r="I175" s="5"/>
      <c r="L175" s="5">
        <v>300</v>
      </c>
      <c r="M175" s="5"/>
      <c r="N175" s="35" t="str">
        <v>北京普通</v>
      </c>
      <c r="P175" s="5"/>
    </row>
    <row r="176">
      <c r="B176" s="35" t="str">
        <v>张俊</v>
      </c>
      <c r="D176" s="6" t="str">
        <v>中国</v>
      </c>
      <c r="E176" s="5" t="str">
        <v>北京</v>
      </c>
      <c r="F176" s="5" t="str">
        <v>美国</v>
      </c>
      <c r="G176" s="5" t="str">
        <v>商务</v>
      </c>
      <c r="H176" s="5" t="str">
        <v>已出签</v>
      </c>
      <c r="I176" s="5"/>
      <c r="L176" s="5">
        <v>300</v>
      </c>
      <c r="M176" s="5"/>
      <c r="N176" s="35" t="str">
        <v>北京普通</v>
      </c>
      <c r="P176" s="5"/>
    </row>
    <row r="177">
      <c r="B177" s="35" t="str">
        <v>王腾迪</v>
      </c>
      <c r="D177" s="6" t="str">
        <v>中国</v>
      </c>
      <c r="E177" s="5" t="str">
        <v>沈阳</v>
      </c>
      <c r="F177" s="5" t="str">
        <v>美国</v>
      </c>
      <c r="G177" s="5" t="str">
        <v>商务</v>
      </c>
      <c r="H177" s="5" t="str">
        <v>已出签</v>
      </c>
      <c r="I177" s="5"/>
      <c r="L177" s="5">
        <v>300</v>
      </c>
      <c r="M177" s="5"/>
      <c r="N177" s="35" t="str">
        <v>沈阳普通</v>
      </c>
      <c r="P177" s="5"/>
    </row>
    <row r="178">
      <c r="B178" s="35" t="str">
        <v>陈峰杰</v>
      </c>
      <c r="D178" s="6" t="str">
        <v>中国</v>
      </c>
      <c r="E178" s="5" t="str">
        <v>沈阳</v>
      </c>
      <c r="F178" s="5" t="str">
        <v>美国</v>
      </c>
      <c r="G178" s="5" t="str">
        <v>商务</v>
      </c>
      <c r="H178" s="5" t="str">
        <v>已出签</v>
      </c>
      <c r="I178" s="5"/>
      <c r="L178" s="5">
        <v>300</v>
      </c>
      <c r="M178" s="5"/>
      <c r="N178" s="35" t="str">
        <v>沈阳加急</v>
      </c>
      <c r="P178" s="5"/>
    </row>
    <row r="179">
      <c r="B179" s="35" t="str">
        <v>王薪宇</v>
      </c>
      <c r="D179" s="6" t="str">
        <v>中国</v>
      </c>
      <c r="E179" s="5" t="str">
        <v>北京</v>
      </c>
      <c r="F179" s="5" t="str">
        <v>美国</v>
      </c>
      <c r="G179" s="5" t="str">
        <v>商务</v>
      </c>
      <c r="H179" s="5" t="str">
        <v>已出签</v>
      </c>
      <c r="I179" s="5"/>
      <c r="L179" s="5">
        <v>300</v>
      </c>
      <c r="M179" s="5"/>
      <c r="N179" s="35" t="str">
        <v>北京普通</v>
      </c>
      <c r="P179" s="5"/>
    </row>
    <row r="180">
      <c r="B180" s="35" t="str">
        <v>王伟其</v>
      </c>
      <c r="D180" s="6" t="str">
        <v>中国</v>
      </c>
      <c r="E180" s="5"/>
      <c r="F180" s="5" t="str">
        <v>美国EVUS</v>
      </c>
      <c r="G180" s="5" t="str">
        <v>商务</v>
      </c>
      <c r="H180" s="5" t="str">
        <v>已出签</v>
      </c>
      <c r="I180" s="5"/>
      <c r="L180" s="5">
        <v>300</v>
      </c>
      <c r="M180" s="5"/>
      <c r="P180" s="5"/>
    </row>
    <row r="181">
      <c r="B181" s="35" t="str">
        <v>王敬惠</v>
      </c>
      <c r="D181" s="6" t="str">
        <v>中国</v>
      </c>
      <c r="E181" s="5" t="str">
        <v>沈阳</v>
      </c>
      <c r="F181" s="5" t="str">
        <v>美国</v>
      </c>
      <c r="G181" s="5" t="str">
        <v>商务</v>
      </c>
      <c r="H181" s="5" t="str">
        <v>已出签</v>
      </c>
      <c r="I181" s="5"/>
      <c r="L181" s="5">
        <v>300</v>
      </c>
      <c r="M181" s="5"/>
      <c r="N181" s="35" t="str">
        <v>沈阳普通</v>
      </c>
      <c r="P181" s="5"/>
    </row>
    <row r="182">
      <c r="B182" s="35" t="str">
        <v>王语嫣</v>
      </c>
      <c r="D182" s="6" t="str">
        <v>中国</v>
      </c>
      <c r="E182" s="5"/>
      <c r="F182" s="5" t="str">
        <v>美国EVUS</v>
      </c>
      <c r="G182" s="5" t="str">
        <v>商务</v>
      </c>
      <c r="H182" s="5" t="str">
        <v>已出签</v>
      </c>
      <c r="I182" s="5"/>
      <c r="L182" s="5">
        <v>300</v>
      </c>
      <c r="M182" s="5"/>
      <c r="P182" s="5"/>
    </row>
    <row r="183">
      <c r="B183" s="35" t="str">
        <v>郑思南</v>
      </c>
      <c r="D183" s="6" t="str">
        <v>中国</v>
      </c>
      <c r="E183" s="5" t="str">
        <v>沈阳</v>
      </c>
      <c r="F183" s="5" t="str">
        <v>美国</v>
      </c>
      <c r="G183" s="5" t="str">
        <v>商务</v>
      </c>
      <c r="H183" s="5" t="str">
        <v>已出签</v>
      </c>
      <c r="I183" s="5"/>
      <c r="L183" s="5">
        <v>300</v>
      </c>
      <c r="M183" s="5"/>
      <c r="N183" s="35" t="str">
        <v>沈阳加急</v>
      </c>
      <c r="P183" s="5"/>
    </row>
    <row r="184">
      <c r="B184" s="35" t="str">
        <v>吴子项</v>
      </c>
      <c r="D184" s="6" t="str">
        <v>中国</v>
      </c>
      <c r="E184" s="5" t="str">
        <v>沈阳</v>
      </c>
      <c r="F184" s="5" t="str">
        <v>美国</v>
      </c>
      <c r="G184" s="5" t="str">
        <v>商务</v>
      </c>
      <c r="H184" s="5" t="str">
        <v>已出签</v>
      </c>
      <c r="I184" s="5"/>
      <c r="L184" s="5">
        <v>300</v>
      </c>
      <c r="M184" s="5"/>
      <c r="N184" s="35" t="str">
        <v>沈阳加急</v>
      </c>
      <c r="P184" s="5"/>
    </row>
    <row r="185">
      <c r="B185" s="35" t="str">
        <v>陆瀚陶</v>
      </c>
      <c r="D185" s="6" t="str">
        <v>中国</v>
      </c>
      <c r="E185" s="5" t="str">
        <v>北京</v>
      </c>
      <c r="F185" s="5" t="str">
        <v>美国</v>
      </c>
      <c r="G185" s="5" t="str">
        <v>商务</v>
      </c>
      <c r="H185" s="5" t="str">
        <v>已出签</v>
      </c>
      <c r="I185" s="5"/>
      <c r="L185" s="5">
        <v>300</v>
      </c>
      <c r="M185" s="5"/>
      <c r="N185" s="35" t="str">
        <v>北京普通</v>
      </c>
      <c r="P185" s="5"/>
    </row>
    <row r="186">
      <c r="B186" s="35" t="str">
        <v>张蓓</v>
      </c>
      <c r="C186" t="str">
        <v>TV1N1669383934007926784</v>
      </c>
      <c r="D186" s="5" t="str">
        <v>中国</v>
      </c>
      <c r="E186" s="5" t="str">
        <v>北京</v>
      </c>
      <c r="F186" s="5" t="str" xml:space="preserve">
        <v> 印尼-落地签</v>
      </c>
      <c r="G186" s="5" t="str">
        <v>商务</v>
      </c>
      <c r="H186" s="5" t="str">
        <v>已出签</v>
      </c>
      <c r="I186" s="5"/>
      <c r="L186" s="5"/>
      <c r="M186" s="5"/>
      <c r="P186" s="5"/>
    </row>
    <row r="187">
      <c r="B187" t="str">
        <v>夏晶晶</v>
      </c>
      <c r="C187" t="str">
        <v>TV1N1669548612961038336</v>
      </c>
      <c r="D187" s="5" t="str">
        <v>中国</v>
      </c>
      <c r="E187" s="5" t="str">
        <v>北京</v>
      </c>
      <c r="F187" s="5" t="str" xml:space="preserve">
        <v> 印尼-落地签</v>
      </c>
      <c r="G187" s="5" t="str">
        <v>商务</v>
      </c>
      <c r="H187" s="5" t="str">
        <v>已出签</v>
      </c>
      <c r="I187" s="5"/>
      <c r="L187" s="5"/>
      <c r="M187" s="5"/>
      <c r="P187" s="5"/>
    </row>
    <row r="188">
      <c r="B188" t="str">
        <v>黄苏惠</v>
      </c>
      <c r="C188" s="35" t="str">
        <v>TV1N1669222786763685888</v>
      </c>
      <c r="D188" s="5" t="str">
        <v>中国</v>
      </c>
      <c r="E188" s="5" t="str">
        <v>北京</v>
      </c>
      <c r="F188" s="5" t="str" xml:space="preserve">
        <v> 印尼-落地签</v>
      </c>
      <c r="G188" s="5" t="str">
        <v>商务</v>
      </c>
      <c r="H188" s="5" t="str">
        <v>已出签</v>
      </c>
      <c r="I188" s="5"/>
      <c r="L188" s="5"/>
      <c r="M188" s="5"/>
      <c r="P188" s="5"/>
    </row>
    <row r="189">
      <c r="B189" s="35" t="str">
        <v>李怡萱</v>
      </c>
      <c r="C189" s="35" t="str">
        <v>TV1N1668511237161869312</v>
      </c>
      <c r="D189" s="5" t="str">
        <v>中国</v>
      </c>
      <c r="E189" s="5" t="str">
        <v>北京</v>
      </c>
      <c r="F189" s="5" t="str" xml:space="preserve">
        <v> 印尼-落地签</v>
      </c>
      <c r="G189" s="5" t="str">
        <v>商务</v>
      </c>
      <c r="H189" s="5" t="str">
        <v>已出签</v>
      </c>
      <c r="I189" s="5"/>
      <c r="L189" s="5"/>
      <c r="M189" s="5"/>
      <c r="P189" s="5"/>
    </row>
    <row r="190">
      <c r="B190" s="35" t="str">
        <v>Xin Yi Wua</v>
      </c>
      <c r="C190" t="str" xml:space="preserve">
        <v> TV1N1669541808034160640</v>
      </c>
      <c r="D190" s="5" t="str">
        <v>中国</v>
      </c>
      <c r="E190" s="5" t="str">
        <v>北京</v>
      </c>
      <c r="F190" s="5" t="str" xml:space="preserve">
        <v> 印尼-落地签</v>
      </c>
      <c r="G190" s="5" t="str">
        <v>商务</v>
      </c>
      <c r="H190" s="5" t="str">
        <v>已出签</v>
      </c>
      <c r="I190" s="5"/>
      <c r="L190" s="5"/>
      <c r="M190" s="5"/>
      <c r="P190" s="5"/>
    </row>
    <row r="191">
      <c r="B191" s="35" t="str" xml:space="preserve">
        <v> Namit Arora</v>
      </c>
      <c r="C191" t="str">
        <v>TV1N1668850444682117120</v>
      </c>
      <c r="D191" s="5" t="str">
        <v>中国</v>
      </c>
      <c r="E191" s="5" t="str">
        <v>北京</v>
      </c>
      <c r="F191" s="5" t="str" xml:space="preserve">
        <v> 印尼-落地签</v>
      </c>
      <c r="G191" s="5" t="str">
        <v>商务</v>
      </c>
      <c r="H191" s="5" t="str">
        <v>已出签</v>
      </c>
      <c r="I191" s="5"/>
      <c r="L191" s="5"/>
      <c r="M191" s="5"/>
      <c r="P191" s="5"/>
    </row>
    <row r="192">
      <c r="B192" s="35" t="str">
        <v>Christina Jih</v>
      </c>
      <c r="D192" s="5" t="str">
        <v>中国</v>
      </c>
      <c r="E192" s="5" t="str">
        <v>北京</v>
      </c>
      <c r="F192" s="5" t="str" xml:space="preserve">
        <v> 印尼-落地签</v>
      </c>
      <c r="G192" s="5" t="str">
        <v>商务</v>
      </c>
      <c r="H192" s="5" t="str">
        <v>已出签</v>
      </c>
      <c r="I192" s="5"/>
      <c r="L192" s="5"/>
      <c r="M192" s="5"/>
      <c r="P192" s="5"/>
    </row>
    <row r="193">
      <c r="B193" s="35" t="str">
        <v>葡萄牙翻译</v>
      </c>
      <c r="D193" s="6" t="str">
        <v>中国</v>
      </c>
      <c r="E193" s="5" t="str">
        <v>北京</v>
      </c>
      <c r="F193" s="5" t="str">
        <v>翻译</v>
      </c>
      <c r="G193" s="5" t="str">
        <v>商务</v>
      </c>
      <c r="H193" s="5" t="str">
        <v>已完成</v>
      </c>
      <c r="I193" s="5">
        <v>0</v>
      </c>
      <c r="L193" s="5"/>
      <c r="M193" s="5">
        <v>600</v>
      </c>
      <c r="N193" s="35" t="str">
        <v>翻译费用</v>
      </c>
      <c r="P193" s="5">
        <v>300</v>
      </c>
    </row>
    <row r="194">
      <c r="B194" s="35" t="str">
        <v>尹潇潇</v>
      </c>
      <c r="D194" s="6" t="str">
        <v>中国</v>
      </c>
      <c r="E194" s="5" t="str">
        <v>北京</v>
      </c>
      <c r="F194" s="5" t="str">
        <v>美国</v>
      </c>
      <c r="G194" s="5" t="str">
        <v>商务</v>
      </c>
      <c r="H194" s="5" t="str">
        <v>已出签</v>
      </c>
      <c r="I194" s="5"/>
      <c r="L194" s="5">
        <v>300</v>
      </c>
      <c r="M194" s="5"/>
      <c r="N194" s="35" t="str">
        <v>北京普通</v>
      </c>
      <c r="P194" s="5"/>
    </row>
    <row r="195">
      <c r="B195" s="35" t="str">
        <v>李知亦</v>
      </c>
      <c r="D195" s="6" t="str">
        <v>中国</v>
      </c>
      <c r="E195" s="5" t="str">
        <v>北京</v>
      </c>
      <c r="F195" s="5" t="str">
        <v>美国</v>
      </c>
      <c r="G195" s="5" t="str">
        <v>商务</v>
      </c>
      <c r="H195" s="5" t="str">
        <v>已出签</v>
      </c>
      <c r="I195" s="5"/>
      <c r="L195" s="5">
        <v>300</v>
      </c>
      <c r="M195" s="5"/>
      <c r="N195" s="35" t="str">
        <v>北京普通</v>
      </c>
      <c r="P195" s="5"/>
    </row>
    <row r="196">
      <c r="B196" s="35" t="str">
        <v>张翻</v>
      </c>
      <c r="D196" s="6" t="str">
        <v>中国</v>
      </c>
      <c r="E196" s="5" t="str">
        <v>沈阳</v>
      </c>
      <c r="F196" s="5" t="str">
        <v>美国</v>
      </c>
      <c r="G196" s="5" t="str">
        <v>商务</v>
      </c>
      <c r="H196" s="5" t="str">
        <v>已出签</v>
      </c>
      <c r="I196" s="5"/>
      <c r="L196" s="5">
        <v>300</v>
      </c>
      <c r="M196" s="5"/>
      <c r="N196" s="35" t="str">
        <v>沈阳普通</v>
      </c>
      <c r="P196" s="5"/>
    </row>
    <row r="197">
      <c r="B197" s="35" t="str">
        <v>王紫璇</v>
      </c>
      <c r="D197" s="6" t="str">
        <v>中国</v>
      </c>
      <c r="E197" s="5"/>
      <c r="F197" s="5" t="str">
        <v>美国EVUS</v>
      </c>
      <c r="G197" s="5" t="str">
        <v>商务</v>
      </c>
      <c r="H197" s="5" t="str">
        <v>已出签</v>
      </c>
      <c r="I197" s="5"/>
      <c r="L197" s="5">
        <v>300</v>
      </c>
      <c r="M197" s="5"/>
      <c r="N197" s="35"/>
      <c r="P197" s="5"/>
    </row>
    <row r="198">
      <c r="B198" s="35" t="str">
        <v>王伟其</v>
      </c>
      <c r="D198" s="6" t="str">
        <v>中国</v>
      </c>
      <c r="E198" s="5" t="str">
        <v>北京</v>
      </c>
      <c r="F198" s="5" t="str">
        <v>美国</v>
      </c>
      <c r="G198" s="5" t="str">
        <v>商务</v>
      </c>
      <c r="H198" s="5" t="str">
        <v>已出签</v>
      </c>
      <c r="I198" s="5"/>
      <c r="L198" s="5">
        <v>300</v>
      </c>
      <c r="M198" s="5"/>
      <c r="N198" s="35" t="str">
        <v>北京普通</v>
      </c>
      <c r="P198" s="5"/>
    </row>
    <row r="199">
      <c r="B199" s="35" t="str">
        <v>黄健</v>
      </c>
      <c r="D199" s="6" t="str">
        <v>中国</v>
      </c>
      <c r="E199" s="5"/>
      <c r="F199" s="5" t="str">
        <v>美国EVUS</v>
      </c>
      <c r="G199" s="5" t="str">
        <v>商务</v>
      </c>
      <c r="H199" s="5" t="str">
        <v>已出签</v>
      </c>
      <c r="I199" s="5"/>
      <c r="L199" s="5">
        <v>300</v>
      </c>
      <c r="M199" s="5"/>
      <c r="P199" s="5"/>
    </row>
    <row r="200">
      <c r="B200" t="str">
        <v>缪卓延</v>
      </c>
      <c r="D200" s="6" t="str">
        <v>中国</v>
      </c>
      <c r="E200" s="5"/>
      <c r="F200" s="5" t="str">
        <v>美国EVUS</v>
      </c>
      <c r="G200" s="5" t="str">
        <v>商务</v>
      </c>
      <c r="H200" s="5" t="str">
        <v>已出签</v>
      </c>
      <c r="I200" s="5"/>
      <c r="L200" s="5">
        <v>300</v>
      </c>
      <c r="M200" s="5"/>
      <c r="P200" s="5"/>
    </row>
    <row r="201">
      <c r="D201" s="6"/>
      <c r="E201" s="5"/>
      <c r="F201" s="5"/>
      <c r="G201" s="5"/>
      <c r="H201" s="5"/>
      <c r="I201" s="5"/>
      <c r="L201" s="5"/>
      <c r="M201" s="5"/>
      <c r="P201" s="5"/>
    </row>
    <row r="202">
      <c r="D202" s="6"/>
      <c r="E202" s="5"/>
      <c r="F202" s="5"/>
      <c r="G202" s="5"/>
      <c r="H202" s="5"/>
      <c r="I202" s="5"/>
      <c r="L202" s="5"/>
      <c r="M202" s="5"/>
      <c r="P202" s="5"/>
    </row>
    <row r="203">
      <c r="D203" s="6"/>
      <c r="E203" s="5"/>
      <c r="F203" s="5"/>
      <c r="G203" s="5"/>
      <c r="H203" s="5"/>
      <c r="I203" s="5"/>
      <c r="L203" s="5"/>
      <c r="M203" s="5"/>
      <c r="P203" s="5"/>
    </row>
    <row r="204">
      <c r="D204" s="6"/>
      <c r="E204" s="5"/>
      <c r="F204" s="5"/>
      <c r="G204" s="5"/>
      <c r="H204" s="5"/>
      <c r="I204" s="5"/>
      <c r="L204" s="5"/>
      <c r="M204" s="5"/>
      <c r="P204" s="5"/>
    </row>
    <row r="205">
      <c r="D205" s="6"/>
      <c r="E205" s="5"/>
      <c r="F205" s="5"/>
      <c r="G205" s="5"/>
      <c r="H205" s="5"/>
      <c r="I205" s="5"/>
      <c r="L205" s="5"/>
      <c r="M205" s="5"/>
      <c r="P205" s="5"/>
    </row>
    <row r="206">
      <c r="D206" s="6"/>
      <c r="E206" s="5"/>
      <c r="F206" s="5"/>
      <c r="G206" s="5"/>
      <c r="H206" s="5"/>
      <c r="I206" s="5"/>
      <c r="L206" s="5"/>
      <c r="M206" s="5"/>
      <c r="P206" s="5"/>
    </row>
    <row r="207">
      <c r="D207" s="6"/>
      <c r="E207" s="5"/>
      <c r="F207" s="5"/>
      <c r="G207" s="5"/>
      <c r="H207" s="5"/>
      <c r="I207" s="5"/>
      <c r="L207" s="5"/>
      <c r="M207" s="5"/>
      <c r="P207" s="5"/>
    </row>
    <row r="208">
      <c r="D208" s="6"/>
      <c r="E208" s="5"/>
      <c r="F208" s="5"/>
      <c r="G208" s="5"/>
      <c r="H208" s="5"/>
      <c r="I208" s="5"/>
      <c r="L208" s="5"/>
      <c r="M208" s="5"/>
      <c r="P208" s="5"/>
    </row>
    <row r="209">
      <c r="D209" s="6"/>
      <c r="E209" s="5"/>
      <c r="F209" s="5"/>
      <c r="G209" s="5"/>
      <c r="H209" s="5"/>
      <c r="I209" s="5"/>
      <c r="L209" s="5"/>
      <c r="M209" s="5"/>
      <c r="P209" s="5"/>
    </row>
    <row r="210">
      <c r="D210" s="6"/>
      <c r="E210" s="5"/>
      <c r="F210" s="5"/>
      <c r="G210" s="5"/>
      <c r="H210" s="5"/>
      <c r="I210" s="5"/>
      <c r="L210" s="5"/>
      <c r="M210" s="5"/>
      <c r="P210" s="5"/>
    </row>
    <row r="211">
      <c r="D211" s="6"/>
      <c r="E211" s="5"/>
      <c r="F211" s="5"/>
      <c r="G211" s="5"/>
      <c r="H211" s="5"/>
      <c r="I211" s="5"/>
      <c r="L211" s="5"/>
      <c r="M211" s="5"/>
      <c r="P211" s="5"/>
    </row>
    <row r="212">
      <c r="D212" s="6"/>
      <c r="E212" s="5"/>
      <c r="F212" s="5"/>
      <c r="G212" s="5"/>
      <c r="H212" s="5"/>
      <c r="I212" s="5"/>
      <c r="L212" s="5"/>
      <c r="M212" s="5"/>
      <c r="P212" s="5"/>
    </row>
    <row r="213">
      <c r="D213" s="6"/>
      <c r="E213" s="5"/>
      <c r="F213" s="5"/>
      <c r="G213" s="5"/>
      <c r="H213" s="5"/>
      <c r="I213" s="5"/>
      <c r="L213" s="5"/>
      <c r="M213" s="5"/>
      <c r="P213" s="5"/>
    </row>
    <row r="214">
      <c r="D214" s="6"/>
      <c r="E214" s="5"/>
      <c r="F214" s="5"/>
      <c r="G214" s="5"/>
      <c r="H214" s="5"/>
      <c r="I214" s="5"/>
      <c r="L214" s="5"/>
      <c r="M214" s="5"/>
      <c r="P214" s="5"/>
    </row>
    <row r="215">
      <c r="D215" s="6"/>
      <c r="E215" s="5"/>
      <c r="F215" s="5"/>
      <c r="G215" s="5"/>
      <c r="H215" s="5"/>
      <c r="I215" s="5"/>
      <c r="L215" s="5"/>
      <c r="M215" s="5"/>
      <c r="P215" s="5"/>
    </row>
    <row r="216">
      <c r="D216" s="6"/>
      <c r="E216" s="5"/>
      <c r="F216" s="5"/>
      <c r="G216" s="5"/>
      <c r="H216" s="5"/>
      <c r="I216" s="5"/>
      <c r="L216" s="5"/>
      <c r="M216" s="5"/>
      <c r="P216" s="5"/>
    </row>
    <row r="217">
      <c r="D217" s="6"/>
      <c r="E217" s="5"/>
      <c r="F217" s="5"/>
      <c r="G217" s="5"/>
      <c r="H217" s="5"/>
      <c r="I217" s="5"/>
      <c r="L217" s="5"/>
      <c r="M217" s="5"/>
      <c r="P217" s="5"/>
    </row>
    <row r="218">
      <c r="D218" s="6"/>
      <c r="E218" s="5"/>
      <c r="F218" s="5"/>
      <c r="G218" s="5"/>
      <c r="H218" s="5"/>
      <c r="I218" s="5"/>
      <c r="L218" s="5"/>
      <c r="M218" s="5"/>
      <c r="P218" s="5"/>
    </row>
    <row r="219">
      <c r="D219" s="6"/>
      <c r="E219" s="5"/>
      <c r="F219" s="5"/>
      <c r="G219" s="5"/>
      <c r="H219" s="5"/>
      <c r="I219" s="5"/>
      <c r="L219" s="5"/>
      <c r="M219" s="5"/>
      <c r="P219" s="5"/>
    </row>
    <row r="220">
      <c r="D220" s="6"/>
      <c r="E220" s="5"/>
      <c r="F220" s="5"/>
      <c r="G220" s="5"/>
      <c r="H220" s="5"/>
      <c r="I220" s="5"/>
      <c r="L220" s="5"/>
      <c r="M220" s="5"/>
      <c r="P220" s="5"/>
    </row>
    <row r="221">
      <c r="D221" s="6"/>
      <c r="E221" s="5"/>
      <c r="F221" s="5"/>
      <c r="G221" s="5"/>
      <c r="H221" s="5"/>
      <c r="I221" s="5"/>
      <c r="L221" s="5"/>
      <c r="M221" s="5"/>
      <c r="P221" s="5"/>
    </row>
    <row r="222">
      <c r="D222" s="6"/>
      <c r="E222" s="5"/>
      <c r="F222" s="5"/>
      <c r="G222" s="5"/>
      <c r="H222" s="5"/>
      <c r="I222" s="5"/>
      <c r="L222" s="5"/>
      <c r="M222" s="5"/>
      <c r="P222" s="5"/>
    </row>
    <row r="223">
      <c r="D223" s="6"/>
      <c r="E223" s="5"/>
      <c r="F223" s="5"/>
      <c r="G223" s="5"/>
      <c r="H223" s="5"/>
      <c r="I223" s="5"/>
      <c r="L223" s="5"/>
      <c r="M223" s="5"/>
      <c r="P223" s="5"/>
    </row>
    <row r="224">
      <c r="D224" s="6"/>
      <c r="E224" s="5"/>
      <c r="F224" s="5"/>
      <c r="G224" s="5"/>
      <c r="H224" s="5"/>
      <c r="I224" s="5"/>
      <c r="L224" s="5"/>
      <c r="M224" s="5"/>
      <c r="P224" s="5"/>
    </row>
    <row r="225">
      <c r="D225" s="6"/>
      <c r="E225" s="5"/>
      <c r="F225" s="5"/>
      <c r="G225" s="5"/>
      <c r="H225" s="5"/>
      <c r="I225" s="5"/>
      <c r="L225" s="5"/>
      <c r="M225" s="5"/>
      <c r="P225" s="5"/>
    </row>
    <row r="226">
      <c r="D226" s="6"/>
      <c r="E226" s="5"/>
      <c r="F226" s="5"/>
      <c r="G226" s="5"/>
      <c r="H226" s="5"/>
      <c r="I226" s="5"/>
      <c r="L226" s="5"/>
      <c r="M226" s="5"/>
      <c r="P226" s="5"/>
    </row>
    <row r="227">
      <c r="D227" s="6"/>
      <c r="E227" s="5"/>
      <c r="F227" s="5"/>
      <c r="G227" s="5"/>
      <c r="H227" s="5"/>
      <c r="I227" s="5"/>
      <c r="L227" s="5"/>
      <c r="M227" s="5"/>
      <c r="P227" s="5"/>
    </row>
    <row r="228">
      <c r="D228" s="6"/>
      <c r="E228" s="5"/>
      <c r="F228" s="5"/>
      <c r="G228" s="5"/>
      <c r="H228" s="5"/>
      <c r="I228" s="5"/>
      <c r="L228" s="5"/>
      <c r="M228" s="5"/>
      <c r="P228" s="5"/>
    </row>
    <row r="229">
      <c r="D229" s="6"/>
      <c r="E229" s="5"/>
      <c r="F229" s="5"/>
      <c r="G229" s="5"/>
      <c r="H229" s="5"/>
      <c r="I229" s="5"/>
      <c r="L229" s="5"/>
      <c r="M229" s="5"/>
      <c r="P229" s="5"/>
    </row>
    <row r="230">
      <c r="D230" s="6"/>
      <c r="E230" s="5"/>
      <c r="F230" s="5"/>
      <c r="G230" s="5"/>
      <c r="H230" s="5"/>
      <c r="I230" s="5"/>
      <c r="L230" s="5"/>
      <c r="M230" s="5"/>
      <c r="P230" s="5"/>
    </row>
    <row r="231">
      <c r="D231" s="6"/>
      <c r="E231" s="5"/>
      <c r="F231" s="5"/>
      <c r="G231" s="5"/>
      <c r="H231" s="5"/>
      <c r="I231" s="5"/>
      <c r="L231" s="5"/>
      <c r="M231" s="5"/>
      <c r="P231" s="5"/>
    </row>
    <row r="232">
      <c r="D232" s="6"/>
      <c r="E232" s="5"/>
      <c r="F232" s="5"/>
      <c r="G232" s="5"/>
      <c r="H232" s="5"/>
      <c r="I232" s="5"/>
      <c r="L232" s="5"/>
      <c r="M232" s="5"/>
      <c r="P232" s="5"/>
    </row>
    <row r="233">
      <c r="D233" s="6"/>
      <c r="E233" s="5"/>
      <c r="F233" s="5"/>
      <c r="G233" s="5"/>
      <c r="H233" s="5"/>
      <c r="I233" s="5"/>
      <c r="L233" s="5"/>
      <c r="M233" s="5"/>
      <c r="P233" s="5"/>
    </row>
    <row r="234">
      <c r="D234" s="6"/>
      <c r="E234" s="5"/>
      <c r="F234" s="5"/>
      <c r="G234" s="5"/>
      <c r="H234" s="5"/>
      <c r="I234" s="5"/>
      <c r="L234" s="5"/>
      <c r="M234" s="5"/>
      <c r="P234" s="5"/>
    </row>
    <row r="235">
      <c r="D235" s="6"/>
      <c r="E235" s="5"/>
      <c r="F235" s="5"/>
      <c r="G235" s="5"/>
      <c r="H235" s="5"/>
      <c r="I235" s="5"/>
      <c r="L235" s="5"/>
      <c r="M235" s="5"/>
      <c r="P235" s="5"/>
    </row>
    <row r="236">
      <c r="D236" s="6"/>
      <c r="E236" s="5"/>
      <c r="F236" s="5"/>
      <c r="G236" s="5"/>
      <c r="H236" s="5"/>
      <c r="I236" s="5"/>
      <c r="L236" s="5"/>
      <c r="M236" s="5"/>
      <c r="P236" s="5"/>
    </row>
    <row r="237">
      <c r="D237" s="6"/>
      <c r="E237" s="5"/>
      <c r="F237" s="5"/>
      <c r="G237" s="5"/>
      <c r="H237" s="5"/>
      <c r="I237" s="5"/>
      <c r="L237" s="5"/>
      <c r="M237" s="5"/>
      <c r="P237" s="5"/>
    </row>
    <row r="238">
      <c r="D238" s="6"/>
      <c r="E238" s="5"/>
      <c r="F238" s="5"/>
      <c r="G238" s="5"/>
      <c r="H238" s="5"/>
      <c r="I238" s="5"/>
      <c r="L238" s="5"/>
      <c r="M238" s="5"/>
      <c r="P238" s="5"/>
    </row>
    <row r="239">
      <c r="D239" s="6"/>
      <c r="E239" s="5"/>
      <c r="F239" s="5"/>
      <c r="G239" s="5"/>
      <c r="H239" s="5"/>
      <c r="I239" s="5"/>
      <c r="L239" s="5"/>
      <c r="M239" s="5"/>
      <c r="P239" s="5"/>
    </row>
    <row r="240">
      <c r="D240" s="6"/>
      <c r="E240" s="5"/>
      <c r="F240" s="5"/>
      <c r="G240" s="5"/>
      <c r="H240" s="5"/>
      <c r="I240" s="5"/>
      <c r="L240" s="5"/>
      <c r="M240" s="5"/>
      <c r="P240" s="5"/>
    </row>
    <row r="241">
      <c r="D241" s="6"/>
      <c r="E241" s="5"/>
      <c r="F241" s="5"/>
      <c r="G241" s="5"/>
      <c r="H241" s="5"/>
      <c r="I241" s="5"/>
      <c r="L241" s="5"/>
      <c r="M241" s="5"/>
      <c r="P241" s="5"/>
    </row>
    <row r="242">
      <c r="D242" s="6"/>
      <c r="E242" s="5"/>
      <c r="F242" s="5"/>
      <c r="G242" s="5"/>
      <c r="H242" s="5"/>
      <c r="I242" s="5"/>
      <c r="L242" s="5"/>
      <c r="M242" s="5"/>
      <c r="P242" s="5"/>
    </row>
    <row r="243">
      <c r="D243" s="6"/>
      <c r="E243" s="5"/>
      <c r="F243" s="5"/>
      <c r="G243" s="5"/>
      <c r="H243" s="5"/>
      <c r="I243" s="5"/>
      <c r="L243" s="5"/>
      <c r="M243" s="5"/>
      <c r="P243" s="5"/>
    </row>
    <row r="244">
      <c r="D244" s="6"/>
      <c r="E244" s="5"/>
      <c r="F244" s="5"/>
      <c r="G244" s="5"/>
      <c r="H244" s="5"/>
      <c r="I244" s="5"/>
      <c r="L244" s="5"/>
      <c r="M244" s="5"/>
      <c r="P244" s="5"/>
    </row>
    <row r="245">
      <c r="D245" s="6"/>
      <c r="E245" s="5"/>
      <c r="F245" s="5"/>
      <c r="G245" s="5"/>
      <c r="H245" s="5"/>
      <c r="I245" s="5"/>
      <c r="L245" s="5"/>
      <c r="M245" s="5"/>
      <c r="P245" s="5"/>
    </row>
    <row r="246">
      <c r="D246" s="6"/>
      <c r="E246" s="5"/>
      <c r="F246" s="5"/>
      <c r="G246" s="5"/>
      <c r="H246" s="5"/>
      <c r="I246" s="5"/>
      <c r="L246" s="5"/>
      <c r="M246" s="5"/>
      <c r="P246" s="5"/>
    </row>
    <row r="247">
      <c r="D247" s="6"/>
      <c r="E247" s="5"/>
      <c r="F247" s="5"/>
      <c r="G247" s="5"/>
      <c r="H247" s="5"/>
      <c r="I247" s="5"/>
      <c r="L247" s="5"/>
      <c r="M247" s="5"/>
      <c r="P247" s="5"/>
    </row>
    <row r="248">
      <c r="D248" s="6"/>
      <c r="E248" s="5"/>
      <c r="F248" s="5"/>
      <c r="G248" s="5"/>
      <c r="H248" s="5"/>
      <c r="I248" s="5"/>
      <c r="L248" s="5"/>
      <c r="M248" s="5"/>
      <c r="P248" s="5"/>
    </row>
    <row r="249">
      <c r="D249" s="6"/>
      <c r="E249" s="5"/>
      <c r="F249" s="5"/>
      <c r="G249" s="5"/>
      <c r="H249" s="5"/>
      <c r="I249" s="5"/>
      <c r="L249" s="5"/>
      <c r="M249" s="5"/>
      <c r="P249" s="5"/>
    </row>
  </sheetData>
  <mergeCells>
    <mergeCell ref="Y1:Z1"/>
  </mergeCells>
  <dataValidations count="2">
    <dataValidation allowBlank="true" errorStyle="stop" showErrorMessage="true" sqref="H3:H200" type="list">
      <formula1>"已出签,已送签,受理中,已完成,已预约"</formula1>
    </dataValidation>
    <dataValidation allowBlank="true" errorStyle="stop" showErrorMessage="true" sqref="G3:G200" type="list">
      <formula1>"商务,旅游,包签,转移签,翻译,照片,落地签"</formula1>
    </dataValidation>
  </dataValidation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Go Excelize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