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<sst xmlns="http://schemas.openxmlformats.org/spreadsheetml/2006/main" count="116" uniqueCount="93">
  <si>
    <t>【借款报销单】</t>
  </si>
  <si>
    <t>团号： HMEA-200911-BYK299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</si>
  <si>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</si>
  <si>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</si>
  <si>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</si>
  <si>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</si>
  <si>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</si>
  <si>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</si>
  <si>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</si>
  <si>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</si>
  <si>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</si>
  <si>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</si>
  <si>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</si>
  <si>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</si>
  <si>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</si>
  <si>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</si>
  <si>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</si>
  <si>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</si>
  <si>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</si>
  <si>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</si>
  <si>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</si>
  <si>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</si>
  <si>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</si>
  <si>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</si>
  <si>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</si>
  <si>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</si>
  <si>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</si>
  <si>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</si>
  <si>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</si>
  <si>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</si>
  <si>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</si>
  <si>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</si>
  <si>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</si>
  <si>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</si>
  <si>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</si>
  <si>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</si>
  <si>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</si>
  <si>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</si>
  <si>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</si>
  <si>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</si>
  <si>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</si>
  <si>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</si>
  <si>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</si>
  <si>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</si>
  <si>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</si>
  <si>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</si>
  <si>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</si>
  <si>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</si>
  <si>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</si>
  <si>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</si>
  <si>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</si>
  <si>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</si>
  <si>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</si>
  <si>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</si>
  <si>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</si>
  <si>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</si>
  <si>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</si>
  <si>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</si>
  <si>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</si>
  <si>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</si>
  <si>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</si>
  <si>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</si>
  <si>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</si>
  <si>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9月11-13日</t>
  </si>
  <si>
    <t>报销日期:</t>
  </si>
  <si>
    <t>团号:</t>
  </si>
  <si>
    <t>HMEA-200911-BYK299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</si>
  <si>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</si>
  <si>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</si>
  <si>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</si>
  <si>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</si>
  <si>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</si>
  <si>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</si>
  <si>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</si>
  <si>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</si>
  <si>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</si>
  <si>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</si>
  <si>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</si>
  <si>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</si>
  <si>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2间*2晚</t>
  </si>
  <si>
    <t>餐费</t>
  </si>
  <si>
    <t>安黎欢，杨宗霖12日餐费</t>
  </si>
  <si>
    <t>安黎欢，杨宗霖，仲岚13日餐费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</si>
  <si>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</si>
  <si>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</si>
  <si>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</si>
  <si>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</si>
  <si>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</si>
  <si>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</si>
  <si>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</si>
  <si>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</si>
  <si>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</si>
  <si>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9月12-13日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</si>
</sst>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9" borderId="19" applyNumberFormat="0" applyAlignment="0" applyProtection="0">
      <alignment vertical="center"/>
    </xf>
    <xf numFmtId="0" fontId="21" fillId="29" borderId="17" applyNumberFormat="0" applyAlignment="0" applyProtection="0">
      <alignment vertical="center"/>
    </xf>
    <xf numFmtId="0" fontId="23" fillId="30" borderId="20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25" workbookViewId="0">
      <selection activeCell="G49" sqref="G49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>
        <v>0</v>
      </c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>
        <v>1</v>
      </c>
      <c r="E22" s="65">
        <f>C22*D22</f>
        <v>0</v>
      </c>
      <c r="F22" s="65">
        <v>0</v>
      </c>
      <c r="G22" s="65">
        <v>0</v>
      </c>
      <c r="H22" s="65">
        <f t="shared" ref="H22:H26" si="4">F22+G22</f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4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1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4"/>
        <v>0</v>
      </c>
      <c r="I25" s="86"/>
      <c r="J25" s="87" t="s">
        <v>28</v>
      </c>
    </row>
    <row r="26" customHeight="1" spans="1:10">
      <c r="A26" s="70"/>
      <c r="B26" s="71"/>
      <c r="C26" s="72"/>
      <c r="D26" s="70"/>
      <c r="E26" s="72"/>
      <c r="F26" s="65">
        <v>0</v>
      </c>
      <c r="G26" s="65">
        <v>0</v>
      </c>
      <c r="H26" s="65">
        <f t="shared" si="4"/>
        <v>0</v>
      </c>
      <c r="I26" s="86"/>
      <c r="J26" s="87"/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7">F27+G27</f>
        <v>0</v>
      </c>
      <c r="I27" s="86"/>
      <c r="J27" s="88"/>
    </row>
    <row r="28" s="52" customFormat="1" customHeight="1" spans="1:10">
      <c r="A28" s="67"/>
      <c r="B28" s="68" t="s">
        <v>29</v>
      </c>
      <c r="C28" s="69">
        <f>SUM(C25)</f>
        <v>0</v>
      </c>
      <c r="D28" s="69">
        <f t="shared" ref="D28:E28" si="8">SUM(D25)</f>
        <v>0</v>
      </c>
      <c r="E28" s="69">
        <f t="shared" si="8"/>
        <v>0</v>
      </c>
      <c r="F28" s="69">
        <f>SUM(F25:F27)</f>
        <v>0</v>
      </c>
      <c r="G28" s="69">
        <f>SUM(G25:G27)</f>
        <v>0</v>
      </c>
      <c r="H28" s="69">
        <f>SUM(H25:H27)</f>
        <v>0</v>
      </c>
      <c r="I28" s="89"/>
      <c r="J28" s="90"/>
    </row>
    <row r="29" customHeight="1" spans="1:10">
      <c r="A29" s="63">
        <v>6</v>
      </c>
      <c r="B29" s="64" t="s">
        <v>30</v>
      </c>
      <c r="C29" s="65">
        <v>0</v>
      </c>
      <c r="D29" s="66"/>
      <c r="E29" s="65">
        <f t="shared" ref="E27:E46" si="9">C29*D29</f>
        <v>0</v>
      </c>
      <c r="F29" s="65">
        <v>0</v>
      </c>
      <c r="G29" s="65">
        <v>0</v>
      </c>
      <c r="H29" s="65">
        <f t="shared" ref="H27:H46" si="10">F29+G29</f>
        <v>0</v>
      </c>
      <c r="I29" s="86"/>
      <c r="J29" s="87" t="s">
        <v>31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1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10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10"/>
        <v>0</v>
      </c>
      <c r="I32" s="86"/>
      <c r="J32" s="92"/>
    </row>
    <row r="33" s="52" customFormat="1" customHeight="1" spans="1:10">
      <c r="A33" s="67"/>
      <c r="B33" s="68" t="s">
        <v>32</v>
      </c>
      <c r="C33" s="69">
        <f>SUM(C29)</f>
        <v>0</v>
      </c>
      <c r="D33" s="69">
        <f t="shared" ref="D33:E33" si="11">SUM(D29)</f>
        <v>0</v>
      </c>
      <c r="E33" s="69">
        <f t="shared" si="11"/>
        <v>0</v>
      </c>
      <c r="F33" s="69">
        <f>SUM(F29:F32)</f>
        <v>0</v>
      </c>
      <c r="G33" s="69">
        <f t="shared" ref="G33:H33" si="12">SUM(G29:G32)</f>
        <v>0</v>
      </c>
      <c r="H33" s="69">
        <f t="shared" si="12"/>
        <v>0</v>
      </c>
      <c r="I33" s="89"/>
      <c r="J33" s="93"/>
    </row>
    <row r="34" customHeight="1" spans="1:10">
      <c r="A34" s="63">
        <v>7</v>
      </c>
      <c r="B34" s="64" t="s">
        <v>33</v>
      </c>
      <c r="C34" s="65">
        <v>0</v>
      </c>
      <c r="D34" s="66"/>
      <c r="E34" s="65">
        <f t="shared" si="9"/>
        <v>0</v>
      </c>
      <c r="F34" s="65">
        <v>0</v>
      </c>
      <c r="G34" s="65">
        <v>0</v>
      </c>
      <c r="H34" s="65">
        <f t="shared" si="10"/>
        <v>0</v>
      </c>
      <c r="I34" s="86"/>
      <c r="J34" s="94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1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10"/>
        <v>0</v>
      </c>
      <c r="I36" s="86"/>
      <c r="J36" s="95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10"/>
        <v>0</v>
      </c>
      <c r="I37" s="86"/>
      <c r="J37" s="95"/>
    </row>
    <row r="38" s="52" customFormat="1" customHeight="1" spans="1:10">
      <c r="A38" s="67"/>
      <c r="B38" s="68" t="s">
        <v>34</v>
      </c>
      <c r="C38" s="69">
        <f>SUM(C34)</f>
        <v>0</v>
      </c>
      <c r="D38" s="69">
        <f t="shared" ref="D38:E38" si="13">SUM(D34)</f>
        <v>0</v>
      </c>
      <c r="E38" s="69">
        <f t="shared" si="13"/>
        <v>0</v>
      </c>
      <c r="F38" s="69">
        <f>SUM(F34:F37)</f>
        <v>0</v>
      </c>
      <c r="G38" s="69">
        <f t="shared" ref="G38:H38" si="14">SUM(G34:G37)</f>
        <v>0</v>
      </c>
      <c r="H38" s="69">
        <f t="shared" si="14"/>
        <v>0</v>
      </c>
      <c r="I38" s="89"/>
      <c r="J38" s="96"/>
    </row>
    <row r="39" customHeight="1" spans="1:10">
      <c r="A39" s="63">
        <v>8</v>
      </c>
      <c r="B39" s="64" t="s">
        <v>35</v>
      </c>
      <c r="C39" s="65">
        <v>0</v>
      </c>
      <c r="D39" s="66"/>
      <c r="E39" s="65">
        <f t="shared" si="9"/>
        <v>0</v>
      </c>
      <c r="F39" s="65">
        <v>0</v>
      </c>
      <c r="G39" s="65">
        <v>0</v>
      </c>
      <c r="H39" s="65">
        <f t="shared" si="10"/>
        <v>0</v>
      </c>
      <c r="I39" s="86"/>
      <c r="J39" s="91" t="s">
        <v>36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10"/>
        <v>0</v>
      </c>
      <c r="I40" s="86"/>
      <c r="J40" s="92"/>
    </row>
    <row r="41" s="52" customFormat="1" customHeight="1" spans="1:10">
      <c r="A41" s="67"/>
      <c r="B41" s="68" t="s">
        <v>37</v>
      </c>
      <c r="C41" s="69">
        <f>SUM(C39)</f>
        <v>0</v>
      </c>
      <c r="D41" s="69">
        <f t="shared" ref="D41:E41" si="15">SUM(D39)</f>
        <v>0</v>
      </c>
      <c r="E41" s="69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89"/>
      <c r="J41" s="93"/>
    </row>
    <row r="42" customHeight="1" spans="1:10">
      <c r="A42" s="63">
        <v>9</v>
      </c>
      <c r="B42" s="64" t="s">
        <v>38</v>
      </c>
      <c r="C42" s="65">
        <v>0</v>
      </c>
      <c r="D42" s="66"/>
      <c r="E42" s="65">
        <f t="shared" si="9"/>
        <v>0</v>
      </c>
      <c r="F42" s="65">
        <v>0</v>
      </c>
      <c r="G42" s="65">
        <v>0</v>
      </c>
      <c r="H42" s="65">
        <f t="shared" si="10"/>
        <v>0</v>
      </c>
      <c r="I42" s="86"/>
      <c r="J42" s="87" t="s">
        <v>39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10"/>
        <v>0</v>
      </c>
      <c r="I43" s="86"/>
      <c r="J43" s="8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10"/>
        <v>0</v>
      </c>
      <c r="I44" s="86"/>
      <c r="J44" s="88"/>
    </row>
    <row r="45" s="52" customFormat="1" customHeight="1" spans="1:10">
      <c r="A45" s="67"/>
      <c r="B45" s="68" t="s">
        <v>40</v>
      </c>
      <c r="C45" s="69">
        <f>SUM(C42)</f>
        <v>0</v>
      </c>
      <c r="D45" s="69">
        <f t="shared" ref="D45:E45" si="17">SUM(D42)</f>
        <v>0</v>
      </c>
      <c r="E45" s="69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89"/>
      <c r="J45" s="90"/>
    </row>
    <row r="46" customHeight="1" spans="1:10">
      <c r="A46" s="70">
        <v>10</v>
      </c>
      <c r="B46" s="64" t="s">
        <v>41</v>
      </c>
      <c r="C46" s="65">
        <v>0</v>
      </c>
      <c r="D46" s="66"/>
      <c r="E46" s="65">
        <f t="shared" si="9"/>
        <v>0</v>
      </c>
      <c r="F46" s="65">
        <v>2130</v>
      </c>
      <c r="G46" s="65">
        <v>0</v>
      </c>
      <c r="H46" s="65">
        <f t="shared" si="10"/>
        <v>2130</v>
      </c>
      <c r="I46" s="86"/>
      <c r="J46" s="94"/>
    </row>
    <row r="47" customHeight="1" spans="1:10">
      <c r="A47" s="76"/>
      <c r="B47" s="64"/>
      <c r="C47" s="65"/>
      <c r="D47" s="66"/>
      <c r="E47" s="65"/>
      <c r="F47" s="65">
        <v>1290</v>
      </c>
      <c r="G47" s="65">
        <v>0</v>
      </c>
      <c r="H47" s="65">
        <f t="shared" ref="H47:H52" si="19">F47+G47</f>
        <v>1290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9"/>
        <v>0</v>
      </c>
      <c r="I52" s="86"/>
      <c r="J52" s="95"/>
    </row>
    <row r="53" s="52" customFormat="1" customHeight="1" spans="1:10">
      <c r="A53" s="67"/>
      <c r="B53" s="68" t="s">
        <v>42</v>
      </c>
      <c r="C53" s="69">
        <f>SUM(C46)</f>
        <v>0</v>
      </c>
      <c r="D53" s="69">
        <f t="shared" ref="D53:E53" si="20">SUM(D46)</f>
        <v>0</v>
      </c>
      <c r="E53" s="69">
        <f t="shared" si="20"/>
        <v>0</v>
      </c>
      <c r="F53" s="69">
        <f>SUM(F46:F52)</f>
        <v>3420</v>
      </c>
      <c r="G53" s="69">
        <f t="shared" ref="G53:H53" si="21">SUM(G46:G52)</f>
        <v>0</v>
      </c>
      <c r="H53" s="69">
        <f t="shared" si="21"/>
        <v>3420</v>
      </c>
      <c r="I53" s="89"/>
      <c r="J53" s="96"/>
    </row>
    <row r="54" customHeight="1" spans="1:10">
      <c r="A54" s="67"/>
      <c r="B54" s="68" t="s">
        <v>43</v>
      </c>
      <c r="C54" s="69">
        <f>SUM(C53,C45,C41,C38,C33,C28,C24,C21,C16,C13)</f>
        <v>0</v>
      </c>
      <c r="D54" s="69">
        <f t="shared" ref="D54:H54" si="22">SUM(D53,D45,D41,D38,D33,D28,D24,D21,D16,D13)</f>
        <v>3</v>
      </c>
      <c r="E54" s="69">
        <f t="shared" si="22"/>
        <v>0</v>
      </c>
      <c r="F54" s="69">
        <f t="shared" si="22"/>
        <v>3420</v>
      </c>
      <c r="G54" s="69">
        <f t="shared" si="22"/>
        <v>0</v>
      </c>
      <c r="H54" s="69">
        <f t="shared" si="22"/>
        <v>3420</v>
      </c>
      <c r="I54" s="89"/>
      <c r="J54" s="97"/>
    </row>
    <row r="58" customHeight="1" spans="1:9">
      <c r="A58" s="77" t="s">
        <v>44</v>
      </c>
      <c r="B58" s="78"/>
      <c r="C58" s="79" t="s">
        <v>45</v>
      </c>
      <c r="D58" s="79"/>
      <c r="E58" s="79" t="s">
        <v>46</v>
      </c>
      <c r="F58" s="79"/>
      <c r="G58" s="79" t="s">
        <v>47</v>
      </c>
      <c r="H58" s="79"/>
      <c r="I58" s="98" t="s">
        <v>48</v>
      </c>
    </row>
    <row r="59" customHeight="1" spans="1:9">
      <c r="A59" s="80">
        <f>E54</f>
        <v>0</v>
      </c>
      <c r="B59" s="81"/>
      <c r="C59" s="81">
        <f>H54</f>
        <v>3420</v>
      </c>
      <c r="D59" s="81"/>
      <c r="E59" s="81">
        <f>F54</f>
        <v>3420</v>
      </c>
      <c r="F59" s="81"/>
      <c r="G59" s="81">
        <f>G54</f>
        <v>0</v>
      </c>
      <c r="H59" s="81"/>
      <c r="I59" s="99">
        <f>A59-C59</f>
        <v>-3420</v>
      </c>
    </row>
    <row r="61" customHeight="1" spans="1:9">
      <c r="A61" s="82" t="s">
        <v>49</v>
      </c>
      <c r="B61" s="83"/>
      <c r="C61" s="84" t="s">
        <v>50</v>
      </c>
      <c r="D61" s="82"/>
      <c r="E61" s="82" t="s">
        <v>51</v>
      </c>
      <c r="F61" s="82"/>
      <c r="G61" s="82" t="s">
        <v>52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topLeftCell="A20"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39">
        <v>44088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>
        <v>1382</v>
      </c>
      <c r="I13" s="42"/>
      <c r="J13" s="43"/>
      <c r="K13" s="44" t="s">
        <v>79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>
        <v>130</v>
      </c>
      <c r="I14" s="42"/>
      <c r="J14" s="43"/>
      <c r="K14" s="44" t="s">
        <v>81</v>
      </c>
    </row>
    <row r="15" ht="20.1" customHeight="1" spans="2:11">
      <c r="B15" s="22">
        <v>4</v>
      </c>
      <c r="C15" s="23"/>
      <c r="D15" s="26"/>
      <c r="E15" s="22" t="s">
        <v>80</v>
      </c>
      <c r="F15" s="23"/>
      <c r="G15" s="25">
        <v>0</v>
      </c>
      <c r="H15" s="25">
        <v>244</v>
      </c>
      <c r="I15" s="42"/>
      <c r="J15" s="43"/>
      <c r="K15" s="44" t="s">
        <v>82</v>
      </c>
    </row>
    <row r="16" ht="20.1" customHeight="1" spans="2:11">
      <c r="B16" s="22">
        <v>5</v>
      </c>
      <c r="C16" s="23"/>
      <c r="D16" s="24" t="s">
        <v>41</v>
      </c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19" t="s">
        <v>43</v>
      </c>
      <c r="C19" s="29"/>
      <c r="D19" s="29"/>
      <c r="E19" s="29"/>
      <c r="F19" s="20"/>
      <c r="G19" s="30">
        <f>SUM(G11:G18)</f>
        <v>0</v>
      </c>
      <c r="H19" s="30">
        <f>SUM(H11:H18)</f>
        <v>1756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70</v>
      </c>
      <c r="C21" s="21"/>
      <c r="D21" s="21"/>
      <c r="E21" s="21"/>
      <c r="F21" s="21"/>
      <c r="G21" s="21" t="s">
        <v>83</v>
      </c>
      <c r="H21" s="21"/>
      <c r="I21" s="21"/>
      <c r="J21" s="21"/>
      <c r="K21" s="21" t="s">
        <v>84</v>
      </c>
    </row>
    <row r="22" ht="20.1" customHeight="1" spans="2:11">
      <c r="B22" s="31">
        <f>H19</f>
        <v>1756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9">
        <f>SUM(B22:J22)</f>
        <v>1756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85</v>
      </c>
      <c r="C24" s="16"/>
      <c r="D24" s="16"/>
      <c r="E24" s="16"/>
      <c r="F24" s="16" t="s">
        <v>50</v>
      </c>
      <c r="G24" s="16" t="s">
        <v>86</v>
      </c>
      <c r="H24" s="16"/>
      <c r="I24" s="16"/>
      <c r="J24" s="16" t="s">
        <v>52</v>
      </c>
      <c r="K24" s="16"/>
    </row>
    <row r="27" ht="18.75" spans="1:11">
      <c r="A27" s="2" t="s">
        <v>87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安黎欢</v>
      </c>
      <c r="G29" s="7"/>
      <c r="H29" s="6" t="s">
        <v>56</v>
      </c>
      <c r="I29" s="5"/>
      <c r="J29" s="7" t="str">
        <f>J5</f>
        <v>项目经理</v>
      </c>
      <c r="K29" s="36"/>
    </row>
    <row r="30" ht="20.1" customHeight="1" spans="2:11">
      <c r="B30" s="8"/>
      <c r="C30" s="9"/>
      <c r="D30" s="10" t="s">
        <v>58</v>
      </c>
      <c r="E30" s="10"/>
      <c r="F30" s="11" t="str">
        <f>F6</f>
        <v>北京</v>
      </c>
      <c r="G30" s="11"/>
      <c r="H30" s="10" t="s">
        <v>60</v>
      </c>
      <c r="I30" s="9"/>
      <c r="J30" s="11" t="str">
        <f>J6</f>
        <v>业务6组</v>
      </c>
      <c r="K30" s="37"/>
    </row>
    <row r="31" ht="20.1" customHeight="1" spans="2:11">
      <c r="B31" s="8"/>
      <c r="C31" s="9"/>
      <c r="D31" s="10" t="s">
        <v>62</v>
      </c>
      <c r="E31" s="10"/>
      <c r="F31" s="11" t="str">
        <f>F7</f>
        <v>9月11-13日</v>
      </c>
      <c r="G31" s="11"/>
      <c r="H31" s="10" t="s">
        <v>64</v>
      </c>
      <c r="I31" s="38"/>
      <c r="J31" s="11">
        <f>J7</f>
        <v>44088</v>
      </c>
      <c r="K31" s="37"/>
    </row>
    <row r="32" ht="20.1" customHeight="1" spans="2:11">
      <c r="B32" s="12"/>
      <c r="C32" s="13"/>
      <c r="D32" s="14"/>
      <c r="E32" s="14"/>
      <c r="F32" s="15"/>
      <c r="G32" s="15"/>
      <c r="H32" s="14" t="s">
        <v>65</v>
      </c>
      <c r="I32" s="40"/>
      <c r="J32" s="15" t="str">
        <f>J8</f>
        <v>HMEA-200911-BYK299</v>
      </c>
      <c r="K32" s="41"/>
    </row>
    <row r="33" ht="20.1" customHeight="1"/>
    <row r="34" ht="20.1" customHeight="1" spans="2:11">
      <c r="B34" s="27"/>
      <c r="C34" s="27"/>
      <c r="D34" s="32" t="s">
        <v>88</v>
      </c>
      <c r="E34" s="27" t="s">
        <v>89</v>
      </c>
      <c r="F34" s="27"/>
      <c r="G34" s="25" t="s">
        <v>90</v>
      </c>
      <c r="H34" s="25" t="s">
        <v>91</v>
      </c>
      <c r="I34" s="25" t="s">
        <v>43</v>
      </c>
      <c r="J34" s="25"/>
      <c r="K34" s="50" t="s">
        <v>72</v>
      </c>
    </row>
    <row r="35" ht="20.1" customHeight="1" spans="2:11">
      <c r="B35" s="27">
        <v>1</v>
      </c>
      <c r="C35" s="27"/>
      <c r="D35" s="33" t="s">
        <v>59</v>
      </c>
      <c r="E35" s="34">
        <v>44085</v>
      </c>
      <c r="F35" s="27"/>
      <c r="G35" s="25">
        <v>100</v>
      </c>
      <c r="H35" s="25">
        <v>1</v>
      </c>
      <c r="I35" s="42">
        <f>G35*H35</f>
        <v>100</v>
      </c>
      <c r="J35" s="43"/>
      <c r="K35" s="51"/>
    </row>
    <row r="36" ht="20.1" customHeight="1" spans="2:11">
      <c r="B36" s="27">
        <v>2</v>
      </c>
      <c r="C36" s="27"/>
      <c r="D36" s="33" t="s">
        <v>59</v>
      </c>
      <c r="E36" s="27" t="s">
        <v>92</v>
      </c>
      <c r="F36" s="27"/>
      <c r="G36" s="25">
        <v>200</v>
      </c>
      <c r="H36" s="25">
        <v>2</v>
      </c>
      <c r="I36" s="42">
        <f t="shared" ref="I36:I37" si="0">G36*H36</f>
        <v>400</v>
      </c>
      <c r="J36" s="43"/>
      <c r="K36" s="51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2">
        <f t="shared" si="0"/>
        <v>0</v>
      </c>
      <c r="J37" s="43"/>
      <c r="K37" s="51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f>SUM(H20:H37)</f>
        <v>3</v>
      </c>
      <c r="I38" s="45">
        <f>SUM(I35:J37)</f>
        <v>500</v>
      </c>
      <c r="J38" s="46"/>
      <c r="K38" s="47"/>
    </row>
    <row r="39" ht="20.1" customHeight="1" spans="2:11">
      <c r="B39" s="16" t="s">
        <v>85</v>
      </c>
      <c r="C39" s="16"/>
      <c r="D39" s="16"/>
      <c r="E39" s="16"/>
      <c r="F39" s="16" t="s">
        <v>50</v>
      </c>
      <c r="G39" s="16" t="s">
        <v>86</v>
      </c>
      <c r="H39" s="16"/>
      <c r="I39" s="16"/>
      <c r="J39" s="16" t="s">
        <v>52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2020-09-17T06:10:15Z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