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filterPrivacy="1"/>
  <xr:revisionPtr revIDLastSave="0" documentId="13_ncr:1_{00A167F1-C9D2-49C5-8ADE-D8555FEBE7C4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报价单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2" l="1"/>
  <c r="F24" i="2"/>
  <c r="F25" i="2"/>
  <c r="F21" i="2"/>
  <c r="F22" i="2"/>
  <c r="F20" i="2"/>
  <c r="F19" i="2"/>
  <c r="F18" i="2"/>
  <c r="F17" i="2"/>
  <c r="G28" i="2"/>
  <c r="F23" i="2" l="1"/>
  <c r="G29" i="2"/>
  <c r="G30" i="2" s="1"/>
  <c r="F15" i="2"/>
  <c r="F14" i="2"/>
  <c r="F12" i="2"/>
  <c r="F11" i="2"/>
  <c r="F9" i="2"/>
  <c r="F6" i="2"/>
  <c r="F16" i="2" l="1"/>
  <c r="F13" i="2"/>
  <c r="F8" i="2"/>
  <c r="F10" i="2" s="1"/>
  <c r="F5" i="2" l="1"/>
  <c r="F7" i="2" s="1"/>
  <c r="F3" i="2"/>
  <c r="F2" i="2"/>
  <c r="F4" i="2" l="1"/>
  <c r="F27" i="2" s="1"/>
  <c r="F28" i="2" s="1"/>
  <c r="F29" i="2" l="1"/>
  <c r="F30" i="2" s="1"/>
</calcChain>
</file>

<file path=xl/sharedStrings.xml><?xml version="1.0" encoding="utf-8"?>
<sst xmlns="http://schemas.openxmlformats.org/spreadsheetml/2006/main" count="69" uniqueCount="47">
  <si>
    <t>项目</t>
    <phoneticPr fontId="1" type="noConversion"/>
  </si>
  <si>
    <t>会议室</t>
    <phoneticPr fontId="1" type="noConversion"/>
  </si>
  <si>
    <t>数量</t>
    <phoneticPr fontId="1" type="noConversion"/>
  </si>
  <si>
    <t>备注</t>
    <phoneticPr fontId="1" type="noConversion"/>
  </si>
  <si>
    <t>单价</t>
    <phoneticPr fontId="1" type="noConversion"/>
  </si>
  <si>
    <t>总价</t>
    <phoneticPr fontId="1" type="noConversion"/>
  </si>
  <si>
    <t>城市</t>
    <phoneticPr fontId="1" type="noConversion"/>
  </si>
  <si>
    <t>酒店</t>
    <phoneticPr fontId="1" type="noConversion"/>
  </si>
  <si>
    <t>汇总</t>
    <phoneticPr fontId="1" type="noConversion"/>
  </si>
  <si>
    <t>武汉</t>
    <phoneticPr fontId="1" type="noConversion"/>
  </si>
  <si>
    <t>服务费8%</t>
    <phoneticPr fontId="1" type="noConversion"/>
  </si>
  <si>
    <t>增值税专票6%</t>
    <phoneticPr fontId="1" type="noConversion"/>
  </si>
  <si>
    <t>上海</t>
    <phoneticPr fontId="1" type="noConversion"/>
  </si>
  <si>
    <t xml:space="preserve">午餐 </t>
    <phoneticPr fontId="1" type="noConversion"/>
  </si>
  <si>
    <t>总价（含增值税6%）</t>
    <phoneticPr fontId="1" type="noConversion"/>
  </si>
  <si>
    <t>总价（不含增值税6%）</t>
    <phoneticPr fontId="1" type="noConversion"/>
  </si>
  <si>
    <t>成都</t>
    <phoneticPr fontId="1" type="noConversion"/>
  </si>
  <si>
    <t>上海美豪酒店</t>
    <phoneticPr fontId="1" type="noConversion"/>
  </si>
  <si>
    <t>成都锦江铂韵酒店</t>
    <phoneticPr fontId="1" type="noConversion"/>
  </si>
  <si>
    <t>杭州</t>
    <phoneticPr fontId="1" type="noConversion"/>
  </si>
  <si>
    <t>深圳</t>
    <phoneticPr fontId="1" type="noConversion"/>
  </si>
  <si>
    <t>北京</t>
    <phoneticPr fontId="1" type="noConversion"/>
  </si>
  <si>
    <t>北京临空皇冠假日</t>
    <phoneticPr fontId="1" type="noConversion"/>
  </si>
  <si>
    <t>每天预计70人</t>
    <phoneticPr fontId="1" type="noConversion"/>
  </si>
  <si>
    <t>深圳深航酒店</t>
    <phoneticPr fontId="1" type="noConversion"/>
  </si>
  <si>
    <t>5月15-17日</t>
    <phoneticPr fontId="1" type="noConversion"/>
  </si>
  <si>
    <t>5月10-12日</t>
    <phoneticPr fontId="1" type="noConversion"/>
  </si>
  <si>
    <t>5月8-11日，5月9-12日</t>
    <phoneticPr fontId="1" type="noConversion"/>
  </si>
  <si>
    <t>杭州福朋喜来登酒店</t>
    <phoneticPr fontId="1" type="noConversion"/>
  </si>
  <si>
    <t>5月6-7日</t>
    <phoneticPr fontId="1" type="noConversion"/>
  </si>
  <si>
    <t>每天35人</t>
    <phoneticPr fontId="1" type="noConversion"/>
  </si>
  <si>
    <t>10号54人，11号61人，12号60人</t>
    <phoneticPr fontId="1" type="noConversion"/>
  </si>
  <si>
    <t>10号61人，11号58人，12号57人</t>
    <phoneticPr fontId="1" type="noConversion"/>
  </si>
  <si>
    <t>15号42人，16号41人，17号36人</t>
    <phoneticPr fontId="1" type="noConversion"/>
  </si>
  <si>
    <t>武汉</t>
    <phoneticPr fontId="1" type="noConversion"/>
  </si>
  <si>
    <t>上海</t>
    <phoneticPr fontId="1" type="noConversion"/>
  </si>
  <si>
    <t>武汉会客厅</t>
    <phoneticPr fontId="1" type="noConversion"/>
  </si>
  <si>
    <t>5月已收料</t>
    <phoneticPr fontId="1" type="noConversion"/>
  </si>
  <si>
    <t>会议室</t>
    <phoneticPr fontId="1" type="noConversion"/>
  </si>
  <si>
    <t>5月29，30，6月4日</t>
    <phoneticPr fontId="1" type="noConversion"/>
  </si>
  <si>
    <t>5月31，6月1，6月2日</t>
    <phoneticPr fontId="1" type="noConversion"/>
  </si>
  <si>
    <t>6月1日-2日</t>
    <phoneticPr fontId="1" type="noConversion"/>
  </si>
  <si>
    <t>会员卡</t>
    <phoneticPr fontId="1" type="noConversion"/>
  </si>
  <si>
    <t>停车费</t>
    <phoneticPr fontId="1" type="noConversion"/>
  </si>
  <si>
    <t>汇总</t>
    <phoneticPr fontId="1" type="noConversion"/>
  </si>
  <si>
    <t>5月31，6月1，6月2日每天40人</t>
    <phoneticPr fontId="1" type="noConversion"/>
  </si>
  <si>
    <t>住宿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</si>
</sst>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58" fontId="0" fillId="2" borderId="1" xfId="0" applyNumberFormat="1" applyFill="1" applyBorder="1" applyAlignment="1">
      <alignment horizontal="left"/>
    </xf>
    <xf numFmtId="0" fontId="0" fillId="2" borderId="0" xfId="0" applyFill="1"/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176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1"/>
  <sheetViews>
    <sheetView tabSelected="1" topLeftCell="A19" zoomScaleNormal="100" workbookViewId="0">
      <selection activeCell="G13" sqref="G13"/>
    </sheetView>
  </sheetViews>
  <sheetFormatPr defaultColWidth="8.85546875" defaultRowHeight="14.15" x14ac:dyDescent="0.35"/>
  <cols>
    <col min="2" max="2" width="35.35546875" bestFit="1" customWidth="1"/>
    <col min="3" max="3" width="12.5" bestFit="1" customWidth="1"/>
    <col min="4" max="4" width="8.7109375" customWidth="1"/>
    <col min="6" max="6" width="10.0703125" bestFit="1" customWidth="1"/>
    <col min="7" max="7" width="46.35546875" bestFit="1" customWidth="1"/>
  </cols>
  <sheetData>
    <row r="1" spans="1:7" x14ac:dyDescent="0.35">
      <c r="A1" s="2" t="s">
        <v>6</v>
      </c>
      <c r="B1" s="2" t="s">
        <v>7</v>
      </c>
      <c r="C1" s="2" t="s">
        <v>0</v>
      </c>
      <c r="D1" s="2" t="s">
        <v>2</v>
      </c>
      <c r="E1" s="2" t="s">
        <v>4</v>
      </c>
      <c r="F1" s="2" t="s">
        <v>5</v>
      </c>
      <c r="G1" s="1" t="s">
        <v>3</v>
      </c>
    </row>
    <row r="2" spans="1:7" s="10" customFormat="1" x14ac:dyDescent="0.35">
      <c r="A2" s="14" t="s">
        <v>19</v>
      </c>
      <c r="B2" s="15" t="s">
        <v>28</v>
      </c>
      <c r="C2" s="7" t="s">
        <v>1</v>
      </c>
      <c r="D2" s="8">
        <v>3</v>
      </c>
      <c r="E2" s="7">
        <v>3400</v>
      </c>
      <c r="F2" s="7">
        <f>D2*E2</f>
        <v>10200</v>
      </c>
      <c r="G2" s="9" t="s">
        <v>26</v>
      </c>
    </row>
    <row r="3" spans="1:7" s="10" customFormat="1" x14ac:dyDescent="0.35">
      <c r="A3" s="14" t="s">
        <v>9</v>
      </c>
      <c r="B3" s="16"/>
      <c r="C3" s="7" t="s">
        <v>13</v>
      </c>
      <c r="D3" s="8">
        <v>175</v>
      </c>
      <c r="E3" s="7">
        <v>50</v>
      </c>
      <c r="F3" s="7">
        <f>D3*E3</f>
        <v>8750</v>
      </c>
      <c r="G3" s="11" t="s">
        <v>31</v>
      </c>
    </row>
    <row r="4" spans="1:7" s="10" customFormat="1" x14ac:dyDescent="0.35">
      <c r="A4" s="14"/>
      <c r="B4" s="17"/>
      <c r="C4" s="7" t="s">
        <v>8</v>
      </c>
      <c r="D4" s="7"/>
      <c r="E4" s="7"/>
      <c r="F4" s="7">
        <f>F2+F3</f>
        <v>18950</v>
      </c>
      <c r="G4" s="7"/>
    </row>
    <row r="5" spans="1:7" s="10" customFormat="1" x14ac:dyDescent="0.35">
      <c r="A5" s="14" t="s">
        <v>20</v>
      </c>
      <c r="B5" s="15" t="s">
        <v>24</v>
      </c>
      <c r="C5" s="7" t="s">
        <v>1</v>
      </c>
      <c r="D5" s="8">
        <v>3</v>
      </c>
      <c r="E5" s="7">
        <v>5000</v>
      </c>
      <c r="F5" s="7">
        <f>D5*E5</f>
        <v>15000</v>
      </c>
      <c r="G5" s="9" t="s">
        <v>25</v>
      </c>
    </row>
    <row r="6" spans="1:7" s="10" customFormat="1" x14ac:dyDescent="0.35">
      <c r="A6" s="14" t="s">
        <v>9</v>
      </c>
      <c r="B6" s="16"/>
      <c r="C6" s="7" t="s">
        <v>13</v>
      </c>
      <c r="D6" s="8">
        <v>119</v>
      </c>
      <c r="E6" s="7">
        <v>50</v>
      </c>
      <c r="F6" s="7">
        <f>D6*E6</f>
        <v>5950</v>
      </c>
      <c r="G6" s="7" t="s">
        <v>33</v>
      </c>
    </row>
    <row r="7" spans="1:7" s="10" customFormat="1" x14ac:dyDescent="0.35">
      <c r="A7" s="14"/>
      <c r="B7" s="17"/>
      <c r="C7" s="7" t="s">
        <v>8</v>
      </c>
      <c r="D7" s="7"/>
      <c r="E7" s="7"/>
      <c r="F7" s="7">
        <f>F5+F6</f>
        <v>20950</v>
      </c>
      <c r="G7" s="7"/>
    </row>
    <row r="8" spans="1:7" s="10" customFormat="1" x14ac:dyDescent="0.35">
      <c r="A8" s="14" t="s">
        <v>16</v>
      </c>
      <c r="B8" s="15" t="s">
        <v>18</v>
      </c>
      <c r="C8" s="7" t="s">
        <v>1</v>
      </c>
      <c r="D8" s="8">
        <v>2</v>
      </c>
      <c r="E8" s="7">
        <v>3000</v>
      </c>
      <c r="F8" s="7">
        <f>D8*E8</f>
        <v>6000</v>
      </c>
      <c r="G8" s="9" t="s">
        <v>29</v>
      </c>
    </row>
    <row r="9" spans="1:7" s="10" customFormat="1" x14ac:dyDescent="0.35">
      <c r="A9" s="14" t="s">
        <v>9</v>
      </c>
      <c r="B9" s="16"/>
      <c r="C9" s="7" t="s">
        <v>13</v>
      </c>
      <c r="D9" s="8">
        <v>70</v>
      </c>
      <c r="E9" s="7">
        <v>45</v>
      </c>
      <c r="F9" s="7">
        <f>D9*E9</f>
        <v>3150</v>
      </c>
      <c r="G9" s="11" t="s">
        <v>30</v>
      </c>
    </row>
    <row r="10" spans="1:7" s="10" customFormat="1" x14ac:dyDescent="0.35">
      <c r="A10" s="14"/>
      <c r="B10" s="17"/>
      <c r="C10" s="7" t="s">
        <v>8</v>
      </c>
      <c r="D10" s="7"/>
      <c r="E10" s="7"/>
      <c r="F10" s="7">
        <f>F8+F9</f>
        <v>9150</v>
      </c>
      <c r="G10" s="7"/>
    </row>
    <row r="11" spans="1:7" s="10" customFormat="1" x14ac:dyDescent="0.35">
      <c r="A11" s="15" t="s">
        <v>21</v>
      </c>
      <c r="B11" s="15" t="s">
        <v>22</v>
      </c>
      <c r="C11" s="7" t="s">
        <v>1</v>
      </c>
      <c r="D11" s="8">
        <v>8</v>
      </c>
      <c r="E11" s="7">
        <v>4800</v>
      </c>
      <c r="F11" s="7">
        <f>D11*E11</f>
        <v>38400</v>
      </c>
      <c r="G11" s="9" t="s">
        <v>27</v>
      </c>
    </row>
    <row r="12" spans="1:7" s="10" customFormat="1" x14ac:dyDescent="0.35">
      <c r="A12" s="16"/>
      <c r="B12" s="16"/>
      <c r="C12" s="7" t="s">
        <v>13</v>
      </c>
      <c r="D12" s="8">
        <v>541</v>
      </c>
      <c r="E12" s="7">
        <v>68</v>
      </c>
      <c r="F12" s="7">
        <f>D12*E12</f>
        <v>36788</v>
      </c>
      <c r="G12" s="11" t="s">
        <v>23</v>
      </c>
    </row>
    <row r="13" spans="1:7" s="10" customFormat="1" x14ac:dyDescent="0.35">
      <c r="A13" s="17"/>
      <c r="B13" s="17"/>
      <c r="C13" s="7" t="s">
        <v>8</v>
      </c>
      <c r="D13" s="7"/>
      <c r="E13" s="7"/>
      <c r="F13" s="7">
        <f>F11+F12</f>
        <v>75188</v>
      </c>
      <c r="G13" s="7"/>
    </row>
    <row r="14" spans="1:7" s="10" customFormat="1" x14ac:dyDescent="0.35">
      <c r="A14" s="14" t="s">
        <v>12</v>
      </c>
      <c r="B14" s="15" t="s">
        <v>17</v>
      </c>
      <c r="C14" s="7" t="s">
        <v>1</v>
      </c>
      <c r="D14" s="8">
        <v>3</v>
      </c>
      <c r="E14" s="7">
        <v>2900</v>
      </c>
      <c r="F14" s="7">
        <f>D14*E14</f>
        <v>8700</v>
      </c>
      <c r="G14" s="9" t="s">
        <v>26</v>
      </c>
    </row>
    <row r="15" spans="1:7" s="10" customFormat="1" x14ac:dyDescent="0.35">
      <c r="A15" s="14" t="s">
        <v>9</v>
      </c>
      <c r="B15" s="16"/>
      <c r="C15" s="7" t="s">
        <v>13</v>
      </c>
      <c r="D15" s="8">
        <v>176</v>
      </c>
      <c r="E15" s="7">
        <v>50</v>
      </c>
      <c r="F15" s="7">
        <f>D15*E15</f>
        <v>8800</v>
      </c>
      <c r="G15" s="11" t="s">
        <v>32</v>
      </c>
    </row>
    <row r="16" spans="1:7" s="10" customFormat="1" x14ac:dyDescent="0.35">
      <c r="A16" s="14"/>
      <c r="B16" s="17"/>
      <c r="C16" s="7" t="s">
        <v>8</v>
      </c>
      <c r="D16" s="7"/>
      <c r="E16" s="7"/>
      <c r="F16" s="7">
        <f>F14+F15</f>
        <v>17500</v>
      </c>
      <c r="G16" s="7"/>
    </row>
    <row r="17" spans="1:7" s="10" customFormat="1" x14ac:dyDescent="0.35">
      <c r="A17" s="15" t="s">
        <v>34</v>
      </c>
      <c r="B17" s="15" t="s">
        <v>36</v>
      </c>
      <c r="C17" s="7" t="s">
        <v>38</v>
      </c>
      <c r="D17" s="7">
        <v>3</v>
      </c>
      <c r="E17" s="7">
        <v>1500</v>
      </c>
      <c r="F17" s="7">
        <f>D17*E17</f>
        <v>4500</v>
      </c>
      <c r="G17" s="7" t="s">
        <v>39</v>
      </c>
    </row>
    <row r="18" spans="1:7" s="10" customFormat="1" x14ac:dyDescent="0.35">
      <c r="A18" s="16"/>
      <c r="B18" s="16"/>
      <c r="C18" s="7" t="s">
        <v>38</v>
      </c>
      <c r="D18" s="7">
        <v>3</v>
      </c>
      <c r="E18" s="7">
        <v>2080</v>
      </c>
      <c r="F18" s="7">
        <f>D18*E18</f>
        <v>6240</v>
      </c>
      <c r="G18" s="7" t="s">
        <v>40</v>
      </c>
    </row>
    <row r="19" spans="1:7" s="10" customFormat="1" x14ac:dyDescent="0.35">
      <c r="A19" s="16"/>
      <c r="B19" s="16"/>
      <c r="C19" s="7" t="s">
        <v>38</v>
      </c>
      <c r="D19" s="7">
        <v>2</v>
      </c>
      <c r="E19" s="7">
        <v>238</v>
      </c>
      <c r="F19" s="7">
        <f>D19*E19</f>
        <v>476</v>
      </c>
      <c r="G19" s="7" t="s">
        <v>41</v>
      </c>
    </row>
    <row r="20" spans="1:7" s="10" customFormat="1" x14ac:dyDescent="0.35">
      <c r="A20" s="16"/>
      <c r="B20" s="16"/>
      <c r="C20" s="7" t="s">
        <v>42</v>
      </c>
      <c r="D20" s="7">
        <v>1</v>
      </c>
      <c r="E20" s="7">
        <v>999</v>
      </c>
      <c r="F20" s="7">
        <f>D20*E20</f>
        <v>999</v>
      </c>
      <c r="G20" s="7"/>
    </row>
    <row r="21" spans="1:7" s="10" customFormat="1" x14ac:dyDescent="0.35">
      <c r="A21" s="16"/>
      <c r="B21" s="16"/>
      <c r="C21" s="7" t="s">
        <v>13</v>
      </c>
      <c r="D21" s="7">
        <v>120</v>
      </c>
      <c r="E21" s="7">
        <v>35</v>
      </c>
      <c r="F21" s="7">
        <f t="shared" ref="F21:F22" si="0">D21*E21</f>
        <v>4200</v>
      </c>
      <c r="G21" s="7" t="s">
        <v>45</v>
      </c>
    </row>
    <row r="22" spans="1:7" s="10" customFormat="1" x14ac:dyDescent="0.35">
      <c r="A22" s="16"/>
      <c r="B22" s="16"/>
      <c r="C22" s="7" t="s">
        <v>43</v>
      </c>
      <c r="D22" s="7">
        <v>6</v>
      </c>
      <c r="E22" s="7">
        <v>95</v>
      </c>
      <c r="F22" s="7">
        <f t="shared" si="0"/>
        <v>570</v>
      </c>
      <c r="G22" s="7"/>
    </row>
    <row r="23" spans="1:7" s="10" customFormat="1" x14ac:dyDescent="0.35">
      <c r="A23" s="17"/>
      <c r="B23" s="17"/>
      <c r="C23" s="7" t="s">
        <v>44</v>
      </c>
      <c r="D23" s="7"/>
      <c r="E23" s="7"/>
      <c r="F23" s="7">
        <f>SUM(F17:F22)</f>
        <v>16985</v>
      </c>
      <c r="G23" s="7"/>
    </row>
    <row r="24" spans="1:7" s="10" customFormat="1" x14ac:dyDescent="0.35">
      <c r="A24" s="15" t="s">
        <v>35</v>
      </c>
      <c r="B24" s="15" t="s">
        <v>17</v>
      </c>
      <c r="C24" s="7" t="s">
        <v>46</v>
      </c>
      <c r="D24" s="7">
        <v>350</v>
      </c>
      <c r="E24" s="7">
        <v>3</v>
      </c>
      <c r="F24" s="7">
        <f>350*3</f>
        <v>1050</v>
      </c>
      <c r="G24" s="7"/>
    </row>
    <row r="25" spans="1:7" s="10" customFormat="1" x14ac:dyDescent="0.35">
      <c r="A25" s="16"/>
      <c r="B25" s="16"/>
      <c r="C25" s="7" t="s">
        <v>38</v>
      </c>
      <c r="D25" s="7">
        <v>1</v>
      </c>
      <c r="E25" s="7">
        <v>2900</v>
      </c>
      <c r="F25" s="7">
        <f>D25*E25</f>
        <v>2900</v>
      </c>
      <c r="G25" s="9">
        <v>44347</v>
      </c>
    </row>
    <row r="26" spans="1:7" s="10" customFormat="1" x14ac:dyDescent="0.35">
      <c r="A26" s="17"/>
      <c r="B26" s="16"/>
      <c r="C26" s="7" t="s">
        <v>44</v>
      </c>
      <c r="D26" s="7"/>
      <c r="E26" s="7"/>
      <c r="F26" s="7">
        <f>F24+F25</f>
        <v>3950</v>
      </c>
      <c r="G26" s="7"/>
    </row>
    <row r="27" spans="1:7" x14ac:dyDescent="0.35">
      <c r="A27" s="18" t="s">
        <v>10</v>
      </c>
      <c r="B27" s="18"/>
      <c r="C27" s="18"/>
      <c r="D27" s="3"/>
      <c r="E27" s="3"/>
      <c r="F27" s="5">
        <f>(F4+F16+F13+F10+F7+F23+F26)*0.08</f>
        <v>13013.84</v>
      </c>
    </row>
    <row r="28" spans="1:7" x14ac:dyDescent="0.35">
      <c r="A28" s="19" t="s">
        <v>15</v>
      </c>
      <c r="B28" s="20"/>
      <c r="C28" s="20"/>
      <c r="D28" s="6"/>
      <c r="E28" s="6"/>
      <c r="F28" s="5">
        <f>F27+F4+F16+F13+F10+F7+F23+F26</f>
        <v>175686.84</v>
      </c>
      <c r="G28" s="12">
        <f>93128.4+82533.6</f>
        <v>175662</v>
      </c>
    </row>
    <row r="29" spans="1:7" x14ac:dyDescent="0.35">
      <c r="A29" s="18" t="s">
        <v>11</v>
      </c>
      <c r="B29" s="18"/>
      <c r="C29" s="18"/>
      <c r="D29" s="4"/>
      <c r="E29" s="3"/>
      <c r="F29" s="13">
        <f>F28*0.06</f>
        <v>10541.2104</v>
      </c>
      <c r="G29" s="13">
        <f>G28*0.06</f>
        <v>10539.72</v>
      </c>
    </row>
    <row r="30" spans="1:7" x14ac:dyDescent="0.35">
      <c r="A30" s="18" t="s">
        <v>14</v>
      </c>
      <c r="B30" s="18"/>
      <c r="C30" s="18"/>
      <c r="D30" s="3"/>
      <c r="E30" s="3"/>
      <c r="F30" s="5">
        <f>F28+F29</f>
        <v>186228.05040000001</v>
      </c>
      <c r="G30" s="13">
        <f>G28+G29</f>
        <v>186201.72</v>
      </c>
    </row>
    <row r="31" spans="1:7" x14ac:dyDescent="0.35">
      <c r="G31" t="s">
        <v>37</v>
      </c>
    </row>
  </sheetData>
  <mergeCells count="18">
    <mergeCell ref="A17:A23"/>
    <mergeCell ref="B17:B23"/>
    <mergeCell ref="A24:A26"/>
    <mergeCell ref="B24:B26"/>
    <mergeCell ref="A30:C30"/>
    <mergeCell ref="A27:C27"/>
    <mergeCell ref="A29:C29"/>
    <mergeCell ref="A28:C28"/>
    <mergeCell ref="A2:A4"/>
    <mergeCell ref="B2:B4"/>
    <mergeCell ref="A14:A16"/>
    <mergeCell ref="B14:B16"/>
    <mergeCell ref="A11:A13"/>
    <mergeCell ref="B11:B13"/>
    <mergeCell ref="A5:A7"/>
    <mergeCell ref="B5:B7"/>
    <mergeCell ref="A8:A10"/>
    <mergeCell ref="B8:B10"/>
  </mergeCells>
  <phoneticPr fontId="1" type="noConversion"/>
  <pageMargins left="0.7" right="0.7" top="0.75" bottom="0.75" header="0.3" footer="0.3"/>
  <pageSetup paperSize="9" scale="9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2021-06-08T08:23:38Z</dcterms:modified>
</cp:coreProperties>
</file>