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赵\Desktop\结算初版\0912\"/>
    </mc:Choice>
  </mc:AlternateContent>
  <bookViews>
    <workbookView xWindow="0" yWindow="0" windowWidth="28800" windowHeight="12480" activeTab="1"/>
  </bookViews>
  <sheets>
    <sheet name="会务预算" sheetId="1" r:id="rId1"/>
    <sheet name="会务结算" sheetId="4" r:id="rId2"/>
    <sheet name="酒店发票抵扣" sheetId="3" r:id="rId3"/>
  </sheets>
  <calcPr calcId="152511"/>
</workbook>
</file>

<file path=xl/calcChain.xml><?xml version="1.0" encoding="utf-8"?>
<calcChain xmlns="http://schemas.openxmlformats.org/spreadsheetml/2006/main">
  <c r="I3" i="4" l="1"/>
  <c r="I4" i="4"/>
  <c r="I5" i="4"/>
  <c r="I6" i="4"/>
  <c r="I8" i="4"/>
  <c r="I10" i="4"/>
  <c r="I9" i="4"/>
  <c r="I11" i="4"/>
  <c r="I14" i="4"/>
  <c r="I15" i="4"/>
  <c r="I16" i="4" s="1"/>
  <c r="I17" i="4"/>
  <c r="I18" i="4"/>
  <c r="I20" i="4"/>
  <c r="I21" i="4"/>
  <c r="I22" i="4"/>
  <c r="I23" i="4"/>
  <c r="I24" i="4"/>
  <c r="I35" i="4"/>
  <c r="I3" i="1"/>
  <c r="I4" i="1"/>
  <c r="I5" i="1"/>
  <c r="I6" i="1"/>
  <c r="I7" i="1"/>
  <c r="I8" i="1"/>
  <c r="J8" i="1"/>
  <c r="I9" i="1"/>
  <c r="I10" i="1"/>
  <c r="J10" i="1"/>
  <c r="I11" i="1"/>
  <c r="I14" i="1"/>
  <c r="I15" i="1"/>
  <c r="I16" i="1"/>
  <c r="I17" i="1"/>
  <c r="I18" i="1"/>
  <c r="I19" i="1"/>
  <c r="I20" i="1"/>
  <c r="I21" i="1"/>
  <c r="I22" i="1"/>
  <c r="I23" i="1"/>
  <c r="I24" i="1"/>
  <c r="I25" i="1"/>
  <c r="C27" i="1"/>
  <c r="C28" i="1"/>
  <c r="C29" i="1"/>
  <c r="J29" i="1"/>
  <c r="K29" i="1"/>
  <c r="L29" i="1"/>
  <c r="F30" i="1"/>
  <c r="H30" i="1"/>
  <c r="C31" i="1"/>
  <c r="F34" i="1"/>
  <c r="H34" i="1"/>
  <c r="C35" i="1"/>
  <c r="C37" i="1"/>
  <c r="I7" i="4"/>
  <c r="I19" i="4" l="1"/>
  <c r="I25" i="4"/>
  <c r="C27" i="4" s="1"/>
  <c r="C28" i="4" s="1"/>
  <c r="C29" i="4" l="1"/>
  <c r="F30" i="4"/>
  <c r="I30" i="4" s="1"/>
  <c r="C31" i="4" s="1"/>
  <c r="C36" i="4" s="1"/>
  <c r="F39" i="4"/>
  <c r="H39" i="4" l="1"/>
  <c r="C40" i="4" s="1"/>
</calcChain>
</file>

<file path=xl/sharedStrings.xml><?xml version="1.0" encoding="utf-8"?>
<sst xmlns="http://schemas.openxmlformats.org/spreadsheetml/2006/main" count="254" uniqueCount="140">
  <si>
    <t>服务项目
Service Item</t>
  </si>
  <si>
    <t>工作描述
Job Description</t>
  </si>
  <si>
    <t>收费单位
Unit</t>
  </si>
  <si>
    <t>数量
Quantity</t>
  </si>
  <si>
    <t>天数</t>
  </si>
  <si>
    <t>收费标准
Charging Standard</t>
  </si>
  <si>
    <t>金额
Amount</t>
  </si>
  <si>
    <t>日出东方凯宾斯基酒店</t>
  </si>
  <si>
    <t>住宿费</t>
  </si>
  <si>
    <t>北京观山邸酒店</t>
  </si>
  <si>
    <t>酒店合计：</t>
  </si>
  <si>
    <t>会议安排</t>
    <phoneticPr fontId="3" type="noConversion"/>
  </si>
  <si>
    <t>次</t>
    <phoneticPr fontId="3" type="noConversion"/>
  </si>
  <si>
    <t>车辆安排
（数量预估）</t>
    <phoneticPr fontId="3" type="noConversion"/>
  </si>
  <si>
    <t>接送机用车 53座</t>
  </si>
  <si>
    <t>人/3天</t>
    <phoneticPr fontId="3" type="noConversion"/>
  </si>
  <si>
    <t>班车 53座</t>
  </si>
  <si>
    <t>D2 班车（酒店-会场，包含司机用餐、住宿）</t>
    <phoneticPr fontId="3" type="noConversion"/>
  </si>
  <si>
    <t>用车合计:</t>
  </si>
  <si>
    <t>制作物（预估）</t>
    <phoneticPr fontId="3" type="noConversion"/>
  </si>
  <si>
    <t>背景板</t>
  </si>
  <si>
    <t>块</t>
  </si>
  <si>
    <t>用餐费</t>
  </si>
  <si>
    <t>人</t>
  </si>
  <si>
    <t>用餐合计：</t>
  </si>
  <si>
    <t>前期工作组</t>
  </si>
  <si>
    <t>工资</t>
  </si>
  <si>
    <t xml:space="preserve">前期沟通 </t>
  </si>
  <si>
    <t>人/次</t>
  </si>
  <si>
    <t>劳务费</t>
    <phoneticPr fontId="3" type="noConversion"/>
  </si>
  <si>
    <t>人/天</t>
  </si>
  <si>
    <t>人员合计：</t>
  </si>
  <si>
    <t>房间合计</t>
  </si>
  <si>
    <t>小计  Total</t>
  </si>
  <si>
    <t>服务费（10%）</t>
  </si>
  <si>
    <t>税金
Tax</t>
  </si>
  <si>
    <t>增值税专用发票</t>
  </si>
  <si>
    <t>主酒店服务人员</t>
    <phoneticPr fontId="3" type="noConversion"/>
  </si>
  <si>
    <t>会务人员</t>
    <phoneticPr fontId="3" type="noConversion"/>
  </si>
  <si>
    <t>人/天</t>
    <phoneticPr fontId="3" type="noConversion"/>
  </si>
  <si>
    <t>总计
Total（不含税）</t>
    <phoneticPr fontId="3" type="noConversion"/>
  </si>
  <si>
    <t>如8.6前未收到房间、场地全款收取全款的6%税金</t>
    <phoneticPr fontId="3" type="noConversion"/>
  </si>
  <si>
    <t>全额费用的6%收取</t>
    <phoneticPr fontId="3" type="noConversion"/>
  </si>
  <si>
    <t>D1、D3 机场（火车站）--雁栖会展中心（酒店）</t>
    <phoneticPr fontId="3" type="noConversion"/>
  </si>
  <si>
    <t>包含接送机，酒店内，会场内指引（含住宿、用餐）</t>
    <phoneticPr fontId="3" type="noConversion"/>
  </si>
  <si>
    <t>会务人员（数量预估）</t>
    <phoneticPr fontId="3" type="noConversion"/>
  </si>
  <si>
    <t>住宿</t>
  </si>
  <si>
    <t>3人 （3晚住宿）</t>
  </si>
  <si>
    <t>人/天</t>
    <phoneticPr fontId="13" type="noConversion"/>
  </si>
  <si>
    <t>用餐</t>
  </si>
  <si>
    <t>3人 （15日-18日 午餐+晚餐）</t>
  </si>
  <si>
    <t>房间和场地暂免收6%税金
（部分酒店无法抵扣或只能抵扣3%，最终按照实际收取）</t>
    <phoneticPr fontId="3" type="noConversion"/>
  </si>
  <si>
    <t>序号</t>
    <phoneticPr fontId="15" type="noConversion"/>
  </si>
  <si>
    <t>酒店</t>
    <phoneticPr fontId="15" type="noConversion"/>
  </si>
  <si>
    <t>（房间+会场）开票类型</t>
    <phoneticPr fontId="15" type="noConversion"/>
  </si>
  <si>
    <t>餐费 开票类型</t>
    <phoneticPr fontId="15" type="noConversion"/>
  </si>
  <si>
    <t>北京雁栖酒店</t>
  </si>
  <si>
    <t>6%专票</t>
    <phoneticPr fontId="15" type="noConversion"/>
  </si>
  <si>
    <t>普票</t>
    <phoneticPr fontId="15" type="noConversion"/>
  </si>
  <si>
    <t>雁栖湖国际会展中心酒店</t>
  </si>
  <si>
    <t>普票</t>
    <phoneticPr fontId="15" type="noConversion"/>
  </si>
  <si>
    <t>北京雁栖半岛别墅</t>
  </si>
  <si>
    <t>北京中建雁栖湖景酒店</t>
  </si>
  <si>
    <t>6%专票</t>
    <phoneticPr fontId="15" type="noConversion"/>
  </si>
  <si>
    <t>北京顶秀美泉假日酒店</t>
  </si>
  <si>
    <t>山水时尚酒店(雁栖店)</t>
  </si>
  <si>
    <t>北京红螺园饭店</t>
  </si>
  <si>
    <t>国科大会议中心</t>
  </si>
  <si>
    <t>普票（无抵扣）</t>
    <phoneticPr fontId="15" type="noConversion"/>
  </si>
  <si>
    <t>北京中影大酒店</t>
  </si>
  <si>
    <t>北京唐韵山庄会议中心</t>
  </si>
  <si>
    <t>北京市怀柔宽沟会议中心</t>
  </si>
  <si>
    <t>北京苑林山庄</t>
  </si>
  <si>
    <t>国家法官学院北京分院</t>
  </si>
  <si>
    <t>双阳宾馆</t>
  </si>
  <si>
    <t>宜尚酒店</t>
  </si>
  <si>
    <t>（每间房价-80元早餐价格）后的6%专票</t>
    <phoneticPr fontId="15" type="noConversion"/>
  </si>
  <si>
    <t>将房间+用餐 统一开一张3%会议专票</t>
    <phoneticPr fontId="15" type="noConversion"/>
  </si>
  <si>
    <t>税金合计</t>
    <phoneticPr fontId="3" type="noConversion"/>
  </si>
  <si>
    <t>6%专票</t>
    <phoneticPr fontId="3" type="noConversion"/>
  </si>
  <si>
    <t>酒店双床</t>
    <phoneticPr fontId="3" type="noConversion"/>
  </si>
  <si>
    <t>间/天</t>
    <phoneticPr fontId="3" type="noConversion"/>
  </si>
  <si>
    <t>包车 53座</t>
    <phoneticPr fontId="3" type="noConversion"/>
  </si>
  <si>
    <t>车辆待定</t>
    <phoneticPr fontId="3" type="noConversion"/>
  </si>
  <si>
    <t>制作物合计：</t>
    <phoneticPr fontId="3" type="noConversion"/>
  </si>
  <si>
    <t>总计
Total（含税）</t>
    <phoneticPr fontId="3" type="noConversion"/>
  </si>
  <si>
    <t>会展中心用餐
（数量预估）</t>
    <phoneticPr fontId="3" type="noConversion"/>
  </si>
  <si>
    <t>搭建费</t>
    <phoneticPr fontId="3" type="noConversion"/>
  </si>
  <si>
    <t>18日午自助午餐(简餐）</t>
    <phoneticPr fontId="3" type="noConversion"/>
  </si>
  <si>
    <t xml:space="preserve"> </t>
    <phoneticPr fontId="3" type="noConversion"/>
  </si>
  <si>
    <t>雁栖酒店（别墅）</t>
  </si>
  <si>
    <t>酒店大床</t>
    <phoneticPr fontId="3" type="noConversion"/>
  </si>
  <si>
    <t>普通双床</t>
  </si>
  <si>
    <t>间/天</t>
    <phoneticPr fontId="3" type="noConversion"/>
  </si>
  <si>
    <t>法官进修培训中心</t>
  </si>
  <si>
    <t>法官培训中心</t>
    <phoneticPr fontId="3" type="noConversion"/>
  </si>
  <si>
    <t>法官培训中心（客户自理）</t>
    <phoneticPr fontId="3" type="noConversion"/>
  </si>
  <si>
    <t>报告厅200人，场地费</t>
    <phoneticPr fontId="3" type="noConversion"/>
  </si>
  <si>
    <t>18日晚围桌晚宴（客户自理）</t>
    <phoneticPr fontId="3" type="noConversion"/>
  </si>
  <si>
    <t>普通双床</t>
    <phoneticPr fontId="3" type="noConversion"/>
  </si>
  <si>
    <t>共计：90间，其中标间77间    大床：13间</t>
    <phoneticPr fontId="3" type="noConversion"/>
  </si>
  <si>
    <t>2018用友-全球企业服务大会（会务服务）报价单-（能源）</t>
    <phoneticPr fontId="3" type="noConversion"/>
  </si>
  <si>
    <t>第一款</t>
    <phoneticPr fontId="3" type="noConversion"/>
  </si>
  <si>
    <t>房间</t>
    <phoneticPr fontId="3" type="noConversion"/>
  </si>
  <si>
    <t>服务费</t>
    <phoneticPr fontId="3" type="noConversion"/>
  </si>
  <si>
    <t>合计</t>
    <phoneticPr fontId="3" type="noConversion"/>
  </si>
  <si>
    <t>无配额</t>
    <phoneticPr fontId="3" type="noConversion"/>
  </si>
  <si>
    <t>余款</t>
    <phoneticPr fontId="3" type="noConversion"/>
  </si>
  <si>
    <t>2018用友-全球企业服务大会（会务服务）结算单-（能源）</t>
    <phoneticPr fontId="3" type="noConversion"/>
  </si>
  <si>
    <t>间/天</t>
    <phoneticPr fontId="3" type="noConversion"/>
  </si>
  <si>
    <t>6%专票</t>
    <phoneticPr fontId="3" type="noConversion"/>
  </si>
  <si>
    <t xml:space="preserve">  </t>
    <phoneticPr fontId="3" type="noConversion"/>
  </si>
  <si>
    <t>普通双床</t>
    <phoneticPr fontId="3" type="noConversion"/>
  </si>
  <si>
    <t>会议安排</t>
    <phoneticPr fontId="3" type="noConversion"/>
  </si>
  <si>
    <t>次</t>
    <phoneticPr fontId="3" type="noConversion"/>
  </si>
  <si>
    <t>搭建费</t>
    <phoneticPr fontId="3" type="noConversion"/>
  </si>
  <si>
    <t>车辆安排
（数量预估）</t>
    <phoneticPr fontId="3" type="noConversion"/>
  </si>
  <si>
    <t>D2 班车（酒店-会场，包含司机用餐、住宿）</t>
    <phoneticPr fontId="3" type="noConversion"/>
  </si>
  <si>
    <t>包车 53座</t>
    <phoneticPr fontId="3" type="noConversion"/>
  </si>
  <si>
    <t>车辆待定</t>
    <phoneticPr fontId="3" type="noConversion"/>
  </si>
  <si>
    <t>制作物（预估）</t>
    <phoneticPr fontId="3" type="noConversion"/>
  </si>
  <si>
    <t>18日晚围桌晚宴（客户自理）</t>
    <phoneticPr fontId="3" type="noConversion"/>
  </si>
  <si>
    <t>会务人员（数量预估）</t>
    <phoneticPr fontId="3" type="noConversion"/>
  </si>
  <si>
    <t>会务人员</t>
    <phoneticPr fontId="3" type="noConversion"/>
  </si>
  <si>
    <t>主酒店服务人员</t>
    <phoneticPr fontId="3" type="noConversion"/>
  </si>
  <si>
    <t>费用合计Total（不含税）</t>
    <phoneticPr fontId="3" type="noConversion"/>
  </si>
  <si>
    <t>汇款（8.6前）</t>
    <phoneticPr fontId="3" type="noConversion"/>
  </si>
  <si>
    <t>现场付款</t>
    <phoneticPr fontId="3" type="noConversion"/>
  </si>
  <si>
    <t>雁栖酒店</t>
    <phoneticPr fontId="3" type="noConversion"/>
  </si>
  <si>
    <t>间/天</t>
    <phoneticPr fontId="3" type="noConversion"/>
  </si>
  <si>
    <t>税金 Tax</t>
    <phoneticPr fontId="3" type="noConversion"/>
  </si>
  <si>
    <t>尾款 总计
Total（含税）</t>
    <phoneticPr fontId="3" type="noConversion"/>
  </si>
  <si>
    <t>如8.6前未收到房间、场地全款收取全款的6%税金</t>
    <phoneticPr fontId="3" type="noConversion"/>
  </si>
  <si>
    <t>总计
Total（含税）</t>
    <phoneticPr fontId="3" type="noConversion"/>
  </si>
  <si>
    <t xml:space="preserve"> </t>
    <phoneticPr fontId="3" type="noConversion"/>
  </si>
  <si>
    <t>房间净价+服务费10%</t>
    <phoneticPr fontId="3" type="noConversion"/>
  </si>
  <si>
    <t>未包含房费的6%税金</t>
    <phoneticPr fontId="3" type="noConversion"/>
  </si>
  <si>
    <t>总费用
（含税）</t>
    <phoneticPr fontId="17" type="noConversion"/>
  </si>
  <si>
    <t>会展中心用餐</t>
    <phoneticPr fontId="3" type="noConversion"/>
  </si>
  <si>
    <t>18日午大会午餐(简餐）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</si>
</sst>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\¥#,##0_);[Red]\(\¥#,##0\)"/>
    <numFmt numFmtId="177" formatCode="#,##0_);[Red]\(#,##0\)"/>
    <numFmt numFmtId="178" formatCode="#,##0.00_ ;[Red]\-#,##0.00\ "/>
    <numFmt numFmtId="179" formatCode="#,##0.000_ ;[Red]\-#,##0.000\ "/>
    <numFmt numFmtId="180" formatCode="#,##0.0_);[Red]\(#,##0.0\)"/>
  </numFmts>
  <fonts count="28" x14ac:knownFonts="1">
    <font>
      <sz val="12"/>
      <name val="宋体"/>
      <charset val="134"/>
    </font>
    <font>
      <sz val="12"/>
      <name val="宋体"/>
      <family val="3"/>
      <charset val="134"/>
    </font>
    <font>
      <b/>
      <sz val="18"/>
      <name val="微软雅黑"/>
      <family val="2"/>
      <charset val="134"/>
    </font>
    <font>
      <sz val="9"/>
      <name val="宋体"/>
      <family val="3"/>
      <charset val="134"/>
    </font>
    <font>
      <b/>
      <sz val="10"/>
      <name val="微软雅黑"/>
      <family val="2"/>
      <charset val="134"/>
    </font>
    <font>
      <sz val="11"/>
      <color indexed="8"/>
      <name val="宋体"/>
      <family val="3"/>
      <charset val="134"/>
    </font>
    <font>
      <b/>
      <sz val="10"/>
      <color indexed="8"/>
      <name val="微软雅黑"/>
      <family val="2"/>
      <charset val="134"/>
    </font>
    <font>
      <sz val="12"/>
      <name val="宋体"/>
      <family val="3"/>
      <charset val="134"/>
    </font>
    <font>
      <sz val="18"/>
      <name val="Arial"/>
      <family val="2"/>
    </font>
    <font>
      <b/>
      <sz val="9"/>
      <name val="微软雅黑"/>
      <family val="2"/>
      <charset val="134"/>
    </font>
    <font>
      <b/>
      <sz val="6"/>
      <name val="微软雅黑"/>
      <family val="2"/>
      <charset val="134"/>
    </font>
    <font>
      <sz val="12"/>
      <name val="微软雅黑"/>
      <family val="2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b/>
      <sz val="10"/>
      <color theme="0"/>
      <name val="微软雅黑"/>
      <family val="2"/>
      <charset val="134"/>
    </font>
    <font>
      <sz val="14"/>
      <color rgb="FF000000"/>
      <name val="微软雅黑"/>
      <family val="2"/>
      <charset val="134"/>
    </font>
    <font>
      <b/>
      <sz val="10"/>
      <color rgb="FFFF0000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b/>
      <sz val="11"/>
      <color theme="1"/>
      <name val="微软雅黑"/>
      <family val="2"/>
      <charset val="134"/>
    </font>
    <font>
      <sz val="11"/>
      <color theme="1"/>
      <name val="微软雅黑"/>
      <family val="2"/>
      <charset val="134"/>
    </font>
    <font>
      <b/>
      <sz val="6"/>
      <color rgb="FFFF0000"/>
      <name val="微软雅黑"/>
      <family val="2"/>
      <charset val="134"/>
    </font>
    <font>
      <sz val="12"/>
      <color rgb="FFFF0000"/>
      <name val="微软雅黑"/>
      <family val="2"/>
      <charset val="134"/>
    </font>
    <font>
      <b/>
      <sz val="12"/>
      <color rgb="FFFF0000"/>
      <name val="微软雅黑"/>
      <family val="2"/>
      <charset val="134"/>
    </font>
    <font>
      <b/>
      <sz val="7"/>
      <color rgb="FFFF0000"/>
      <name val="微软雅黑"/>
      <family val="2"/>
      <charset val="134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17918A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120">
    <xf numFmtId="0" fontId="0" fillId="0" borderId="0" xfId="0">
      <alignment vertical="center"/>
    </xf>
    <xf numFmtId="0" fontId="18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6" fillId="0" borderId="1" xfId="1" applyFont="1" applyBorder="1" applyAlignment="1" applyProtection="1">
      <alignment horizontal="center" vertical="center" wrapText="1"/>
    </xf>
    <xf numFmtId="40" fontId="4" fillId="0" borderId="1" xfId="0" applyNumberFormat="1" applyFont="1" applyFill="1" applyBorder="1" applyAlignment="1">
      <alignment horizontal="center" vertical="center"/>
    </xf>
    <xf numFmtId="40" fontId="4" fillId="4" borderId="1" xfId="0" applyNumberFormat="1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40" fontId="4" fillId="4" borderId="2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5" borderId="1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 readingOrder="1"/>
    </xf>
    <xf numFmtId="0" fontId="8" fillId="0" borderId="0" xfId="0" applyFont="1" applyFill="1" applyBorder="1" applyAlignment="1">
      <alignment horizontal="center" vertical="top" wrapText="1"/>
    </xf>
    <xf numFmtId="0" fontId="4" fillId="6" borderId="1" xfId="0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 wrapText="1"/>
    </xf>
    <xf numFmtId="10" fontId="4" fillId="5" borderId="1" xfId="0" applyNumberFormat="1" applyFont="1" applyFill="1" applyBorder="1" applyAlignment="1">
      <alignment horizontal="center" vertical="center" wrapText="1"/>
    </xf>
    <xf numFmtId="40" fontId="4" fillId="0" borderId="1" xfId="0" applyNumberFormat="1" applyFont="1" applyFill="1" applyBorder="1" applyAlignment="1">
      <alignment horizontal="center" vertical="center" wrapText="1"/>
    </xf>
    <xf numFmtId="10" fontId="20" fillId="0" borderId="1" xfId="0" applyNumberFormat="1" applyFont="1" applyFill="1" applyBorder="1" applyAlignment="1">
      <alignment horizontal="center" vertical="center" wrapText="1"/>
    </xf>
    <xf numFmtId="0" fontId="18" fillId="8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0" fontId="21" fillId="0" borderId="1" xfId="0" applyNumberFormat="1" applyFont="1" applyFill="1" applyBorder="1" applyAlignment="1">
      <alignment horizontal="center" vertical="center"/>
    </xf>
    <xf numFmtId="177" fontId="0" fillId="0" borderId="0" xfId="0" applyNumberFormat="1">
      <alignment vertical="center"/>
    </xf>
    <xf numFmtId="40" fontId="7" fillId="0" borderId="0" xfId="0" applyNumberFormat="1" applyFont="1" applyAlignment="1">
      <alignment horizontal="center" vertical="center"/>
    </xf>
    <xf numFmtId="178" fontId="0" fillId="0" borderId="0" xfId="0" applyNumberFormat="1">
      <alignment vertical="center"/>
    </xf>
    <xf numFmtId="179" fontId="0" fillId="0" borderId="0" xfId="0" applyNumberFormat="1">
      <alignment vertical="center"/>
    </xf>
    <xf numFmtId="0" fontId="18" fillId="5" borderId="0" xfId="0" applyFont="1" applyFill="1" applyBorder="1" applyAlignment="1">
      <alignment horizontal="center" vertical="center" wrapText="1"/>
    </xf>
    <xf numFmtId="177" fontId="18" fillId="5" borderId="0" xfId="0" applyNumberFormat="1" applyFont="1" applyFill="1" applyBorder="1" applyAlignment="1">
      <alignment horizontal="center" vertical="center"/>
    </xf>
    <xf numFmtId="0" fontId="6" fillId="5" borderId="1" xfId="1" applyFont="1" applyFill="1" applyBorder="1" applyAlignment="1" applyProtection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23" fillId="4" borderId="1" xfId="0" applyFont="1" applyFill="1" applyBorder="1" applyAlignment="1">
      <alignment horizontal="center" vertical="center"/>
    </xf>
    <xf numFmtId="0" fontId="23" fillId="9" borderId="1" xfId="0" applyFont="1" applyFill="1" applyBorder="1" applyAlignment="1">
      <alignment horizontal="center" vertical="center"/>
    </xf>
    <xf numFmtId="0" fontId="23" fillId="0" borderId="1" xfId="0" applyFont="1" applyFill="1" applyBorder="1" applyAlignment="1">
      <alignment horizontal="center" vertical="center"/>
    </xf>
    <xf numFmtId="40" fontId="20" fillId="0" borderId="3" xfId="0" applyNumberFormat="1" applyFont="1" applyFill="1" applyBorder="1" applyAlignment="1">
      <alignment horizontal="center" vertical="center"/>
    </xf>
    <xf numFmtId="0" fontId="16" fillId="0" borderId="0" xfId="0" applyFont="1" applyAlignment="1">
      <alignment horizontal="right" vertical="center"/>
    </xf>
    <xf numFmtId="0" fontId="11" fillId="0" borderId="0" xfId="0" applyFont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0" fontId="24" fillId="0" borderId="1" xfId="0" applyFont="1" applyFill="1" applyBorder="1" applyAlignment="1">
      <alignment horizontal="center" vertical="center" wrapText="1"/>
    </xf>
    <xf numFmtId="0" fontId="20" fillId="0" borderId="3" xfId="0" applyFont="1" applyFill="1" applyBorder="1" applyAlignment="1">
      <alignment horizontal="center" vertical="center" wrapText="1"/>
    </xf>
    <xf numFmtId="0" fontId="20" fillId="5" borderId="3" xfId="0" applyFont="1" applyFill="1" applyBorder="1" applyAlignment="1">
      <alignment horizontal="center" vertical="center" wrapText="1"/>
    </xf>
    <xf numFmtId="0" fontId="20" fillId="0" borderId="3" xfId="1" applyFont="1" applyBorder="1" applyAlignment="1" applyProtection="1">
      <alignment horizontal="center" vertical="center" wrapText="1"/>
    </xf>
    <xf numFmtId="178" fontId="25" fillId="0" borderId="0" xfId="0" applyNumberFormat="1" applyFont="1" applyAlignment="1">
      <alignment horizontal="center" vertical="center"/>
    </xf>
    <xf numFmtId="178" fontId="11" fillId="0" borderId="0" xfId="0" applyNumberFormat="1" applyFont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4" fillId="10" borderId="1" xfId="0" applyFont="1" applyFill="1" applyBorder="1" applyAlignment="1">
      <alignment horizontal="center" vertical="center" wrapText="1"/>
    </xf>
    <xf numFmtId="0" fontId="6" fillId="10" borderId="1" xfId="1" applyFont="1" applyFill="1" applyBorder="1" applyAlignment="1" applyProtection="1">
      <alignment horizontal="center" vertical="center" wrapText="1"/>
    </xf>
    <xf numFmtId="40" fontId="21" fillId="10" borderId="1" xfId="0" applyNumberFormat="1" applyFont="1" applyFill="1" applyBorder="1" applyAlignment="1">
      <alignment horizontal="center" vertical="center"/>
    </xf>
    <xf numFmtId="40" fontId="4" fillId="10" borderId="1" xfId="0" applyNumberFormat="1" applyFont="1" applyFill="1" applyBorder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179" fontId="0" fillId="0" borderId="0" xfId="0" applyNumberFormat="1" applyAlignment="1">
      <alignment horizontal="center" vertical="center"/>
    </xf>
    <xf numFmtId="0" fontId="11" fillId="0" borderId="0" xfId="0" applyFont="1">
      <alignment vertical="center"/>
    </xf>
    <xf numFmtId="0" fontId="11" fillId="0" borderId="0" xfId="0" applyFont="1" applyAlignment="1">
      <alignment horizontal="right" vertical="center"/>
    </xf>
    <xf numFmtId="0" fontId="26" fillId="0" borderId="0" xfId="0" applyFont="1" applyAlignment="1">
      <alignment horizontal="right" vertical="center"/>
    </xf>
    <xf numFmtId="40" fontId="11" fillId="0" borderId="0" xfId="0" applyNumberFormat="1" applyFont="1" applyAlignment="1">
      <alignment horizontal="center" vertical="center"/>
    </xf>
    <xf numFmtId="176" fontId="25" fillId="0" borderId="0" xfId="0" applyNumberFormat="1" applyFont="1" applyAlignment="1">
      <alignment horizontal="center" vertical="center"/>
    </xf>
    <xf numFmtId="0" fontId="9" fillId="7" borderId="1" xfId="0" applyFont="1" applyFill="1" applyBorder="1" applyAlignment="1">
      <alignment horizontal="center" vertical="center" wrapText="1"/>
    </xf>
    <xf numFmtId="40" fontId="4" fillId="4" borderId="1" xfId="0" applyNumberFormat="1" applyFont="1" applyFill="1" applyBorder="1" applyAlignment="1">
      <alignment horizontal="center" vertical="center"/>
    </xf>
    <xf numFmtId="176" fontId="4" fillId="4" borderId="4" xfId="0" applyNumberFormat="1" applyFont="1" applyFill="1" applyBorder="1" applyAlignment="1">
      <alignment horizontal="center" vertical="center"/>
    </xf>
    <xf numFmtId="176" fontId="4" fillId="4" borderId="5" xfId="0" applyNumberFormat="1" applyFont="1" applyFill="1" applyBorder="1" applyAlignment="1">
      <alignment horizontal="center" vertical="center"/>
    </xf>
    <xf numFmtId="176" fontId="4" fillId="4" borderId="6" xfId="0" applyNumberFormat="1" applyFont="1" applyFill="1" applyBorder="1" applyAlignment="1">
      <alignment horizontal="center" vertical="center"/>
    </xf>
    <xf numFmtId="0" fontId="6" fillId="4" borderId="1" xfId="1" applyFont="1" applyFill="1" applyBorder="1" applyAlignment="1" applyProtection="1">
      <alignment horizontal="center" vertical="center" wrapText="1"/>
    </xf>
    <xf numFmtId="0" fontId="11" fillId="0" borderId="0" xfId="0" applyFont="1" applyBorder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0" fontId="11" fillId="0" borderId="7" xfId="0" applyFont="1" applyBorder="1" applyAlignment="1">
      <alignment vertical="center"/>
    </xf>
    <xf numFmtId="180" fontId="11" fillId="0" borderId="0" xfId="0" applyNumberFormat="1" applyFont="1" applyBorder="1" applyAlignment="1">
      <alignment horizontal="center" vertical="center"/>
    </xf>
    <xf numFmtId="10" fontId="4" fillId="11" borderId="1" xfId="0" applyNumberFormat="1" applyFont="1" applyFill="1" applyBorder="1" applyAlignment="1">
      <alignment horizontal="center" vertical="center" wrapText="1"/>
    </xf>
    <xf numFmtId="0" fontId="4" fillId="11" borderId="1" xfId="0" applyFont="1" applyFill="1" applyBorder="1" applyAlignment="1">
      <alignment horizontal="center" vertical="center" wrapText="1"/>
    </xf>
    <xf numFmtId="40" fontId="4" fillId="11" borderId="1" xfId="0" applyNumberFormat="1" applyFont="1" applyFill="1" applyBorder="1" applyAlignment="1">
      <alignment horizontal="center" vertical="center" wrapText="1"/>
    </xf>
    <xf numFmtId="40" fontId="4" fillId="11" borderId="1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177" fontId="18" fillId="8" borderId="1" xfId="0" applyNumberFormat="1" applyFont="1" applyFill="1" applyBorder="1" applyAlignment="1">
      <alignment horizontal="center" vertical="center"/>
    </xf>
    <xf numFmtId="0" fontId="25" fillId="0" borderId="7" xfId="0" applyFont="1" applyBorder="1" applyAlignment="1">
      <alignment horizontal="center" vertical="center"/>
    </xf>
    <xf numFmtId="0" fontId="25" fillId="0" borderId="0" xfId="0" applyFont="1" applyBorder="1" applyAlignment="1">
      <alignment horizontal="center" vertical="center"/>
    </xf>
    <xf numFmtId="176" fontId="4" fillId="7" borderId="4" xfId="0" applyNumberFormat="1" applyFont="1" applyFill="1" applyBorder="1" applyAlignment="1">
      <alignment horizontal="center" vertical="center"/>
    </xf>
    <xf numFmtId="176" fontId="4" fillId="7" borderId="5" xfId="0" applyNumberFormat="1" applyFont="1" applyFill="1" applyBorder="1" applyAlignment="1">
      <alignment horizontal="center" vertical="center"/>
    </xf>
    <xf numFmtId="176" fontId="4" fillId="7" borderId="6" xfId="0" applyNumberFormat="1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5" borderId="2" xfId="0" applyFont="1" applyFill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0" fontId="6" fillId="0" borderId="2" xfId="1" applyFont="1" applyBorder="1" applyAlignment="1" applyProtection="1">
      <alignment horizontal="center" vertical="center" wrapText="1"/>
    </xf>
    <xf numFmtId="0" fontId="6" fillId="0" borderId="3" xfId="1" applyFont="1" applyBorder="1" applyAlignment="1" applyProtection="1">
      <alignment horizontal="center" vertical="center" wrapText="1"/>
    </xf>
    <xf numFmtId="40" fontId="21" fillId="0" borderId="2" xfId="0" applyNumberFormat="1" applyFont="1" applyFill="1" applyBorder="1" applyAlignment="1">
      <alignment horizontal="center" vertical="center"/>
    </xf>
    <xf numFmtId="40" fontId="21" fillId="0" borderId="3" xfId="0" applyNumberFormat="1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 wrapText="1"/>
    </xf>
    <xf numFmtId="180" fontId="12" fillId="0" borderId="7" xfId="0" applyNumberFormat="1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10" fontId="4" fillId="3" borderId="4" xfId="0" applyNumberFormat="1" applyFont="1" applyFill="1" applyBorder="1" applyAlignment="1">
      <alignment horizontal="center" vertical="center"/>
    </xf>
    <xf numFmtId="10" fontId="4" fillId="3" borderId="6" xfId="0" applyNumberFormat="1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 wrapText="1"/>
    </xf>
    <xf numFmtId="10" fontId="27" fillId="3" borderId="4" xfId="0" applyNumberFormat="1" applyFont="1" applyFill="1" applyBorder="1" applyAlignment="1">
      <alignment horizontal="center" vertical="center" wrapText="1"/>
    </xf>
    <xf numFmtId="10" fontId="27" fillId="3" borderId="6" xfId="0" applyNumberFormat="1" applyFont="1" applyFill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176" fontId="20" fillId="6" borderId="4" xfId="0" applyNumberFormat="1" applyFont="1" applyFill="1" applyBorder="1" applyAlignment="1">
      <alignment horizontal="center" vertical="center"/>
    </xf>
    <xf numFmtId="176" fontId="20" fillId="6" borderId="5" xfId="0" applyNumberFormat="1" applyFont="1" applyFill="1" applyBorder="1" applyAlignment="1">
      <alignment horizontal="center" vertical="center"/>
    </xf>
    <xf numFmtId="176" fontId="20" fillId="6" borderId="6" xfId="0" applyNumberFormat="1" applyFont="1" applyFill="1" applyBorder="1" applyAlignment="1">
      <alignment horizontal="center" vertical="center"/>
    </xf>
    <xf numFmtId="180" fontId="11" fillId="0" borderId="7" xfId="0" applyNumberFormat="1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176" fontId="4" fillId="4" borderId="1" xfId="0" applyNumberFormat="1" applyFont="1" applyFill="1" applyBorder="1" applyAlignment="1">
      <alignment horizontal="center" vertical="center"/>
    </xf>
    <xf numFmtId="10" fontId="20" fillId="11" borderId="4" xfId="0" applyNumberFormat="1" applyFont="1" applyFill="1" applyBorder="1" applyAlignment="1">
      <alignment horizontal="center" vertical="center" wrapText="1"/>
    </xf>
    <xf numFmtId="10" fontId="20" fillId="11" borderId="6" xfId="0" applyNumberFormat="1" applyFont="1" applyFill="1" applyBorder="1" applyAlignment="1">
      <alignment horizontal="center" vertical="center"/>
    </xf>
    <xf numFmtId="10" fontId="20" fillId="11" borderId="6" xfId="0" applyNumberFormat="1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/>
    </xf>
    <xf numFmtId="0" fontId="4" fillId="0" borderId="2" xfId="1" applyFont="1" applyBorder="1" applyAlignment="1" applyProtection="1">
      <alignment horizontal="center" vertical="center" wrapText="1"/>
    </xf>
    <xf numFmtId="40" fontId="4" fillId="0" borderId="2" xfId="0" applyNumberFormat="1" applyFont="1" applyFill="1" applyBorder="1" applyAlignment="1">
      <alignment horizontal="center" vertical="center"/>
    </xf>
    <xf numFmtId="0" fontId="4" fillId="0" borderId="3" xfId="1" applyFont="1" applyBorder="1" applyAlignment="1" applyProtection="1">
      <alignment horizontal="center" vertical="center" wrapText="1"/>
    </xf>
    <xf numFmtId="40" fontId="4" fillId="0" borderId="3" xfId="0" applyNumberFormat="1" applyFont="1" applyFill="1" applyBorder="1" applyAlignment="1">
      <alignment horizontal="center" vertical="center"/>
    </xf>
    <xf numFmtId="0" fontId="4" fillId="0" borderId="3" xfId="1" applyFont="1" applyBorder="1" applyAlignment="1" applyProtection="1">
      <alignment horizontal="center" vertical="center" wrapText="1"/>
    </xf>
    <xf numFmtId="40" fontId="4" fillId="0" borderId="3" xfId="0" applyNumberFormat="1" applyFont="1" applyFill="1" applyBorder="1" applyAlignment="1">
      <alignment horizontal="center" vertical="center"/>
    </xf>
    <xf numFmtId="0" fontId="4" fillId="0" borderId="1" xfId="1" applyFont="1" applyBorder="1" applyAlignment="1" applyProtection="1">
      <alignment horizontal="center" vertical="center" wrapText="1"/>
    </xf>
    <xf numFmtId="0" fontId="4" fillId="0" borderId="1" xfId="1" applyFont="1" applyFill="1" applyBorder="1" applyAlignment="1" applyProtection="1">
      <alignment horizontal="center" vertical="center" wrapText="1"/>
    </xf>
  </cellXfs>
  <cellStyles count="2">
    <cellStyle name="常规" xfId="0" builtinId="0"/>
    <cellStyle name="常规 1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174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175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176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177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178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179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180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181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182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183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184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185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186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187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188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189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190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191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192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193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194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195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196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197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198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199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00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01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02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03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04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05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06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07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08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09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10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11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12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13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14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15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16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17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18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19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20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21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22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23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24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25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26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27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28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29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30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31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32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33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34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35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36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37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38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39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40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41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42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43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44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45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46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47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48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49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50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51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52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53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54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55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56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57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58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59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60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61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62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63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64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65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66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67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68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69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70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71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72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73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74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75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76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77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78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79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80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81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82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83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84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85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86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87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88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89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90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91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92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93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94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95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96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97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98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299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00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01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02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03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04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05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06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07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08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09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10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11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12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13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14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15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16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17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18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19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20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21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22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23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24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25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26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27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28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29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30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31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32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33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34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35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36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37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38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39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40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41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42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43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44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45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46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47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48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49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50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51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52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53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54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55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56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57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58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59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60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61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62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63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64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65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66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67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68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69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70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71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72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73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74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75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76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77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78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79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80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81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82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83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84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85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86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87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88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89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90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91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92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93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94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95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96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97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98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399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00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01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02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03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04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05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06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07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08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09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10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11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12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13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14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15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16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17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18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19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20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21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22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23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24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25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26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27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28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29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30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31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32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33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34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35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36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37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38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39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40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41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42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43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44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45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46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47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48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49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50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51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52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53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54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55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56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57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58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59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60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61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62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63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64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65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66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67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68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69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70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71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72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73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74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75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76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77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78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79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80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81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82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83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84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85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86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87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88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89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90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91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92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93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94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95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96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97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98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499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500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501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502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503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504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505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506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507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508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509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510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511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512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513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514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515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516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517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518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63519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856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857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858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859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860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861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862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863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864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865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866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867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868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869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870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871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872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873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874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875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876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877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878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879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880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881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882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883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884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885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886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887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888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889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890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891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892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893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894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895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896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897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898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899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00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01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02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03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04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05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06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07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08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09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10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11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12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13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14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15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16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17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18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19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20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21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22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23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24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25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26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27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28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29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30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31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32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33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34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35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36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37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38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39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40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41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42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43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44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45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46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47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48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49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50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51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52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53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54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55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56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57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58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59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60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61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62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63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64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65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66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67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68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69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70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71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72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73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74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75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76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77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78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79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80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81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82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83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84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85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86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87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88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89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90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91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92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93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94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95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96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97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98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7999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00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01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02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03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04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05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06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07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08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09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10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11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12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13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14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15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16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17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18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19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20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21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22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23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24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25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26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27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28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29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30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31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32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33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34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35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36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37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38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39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40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41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42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43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44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45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46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47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48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49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50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51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52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53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54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55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56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57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58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59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60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61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62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63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64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65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66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67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68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69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70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71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72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73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74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75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76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77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78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79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80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81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82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83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84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85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86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87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88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89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90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91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92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93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94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95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96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97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98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099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00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01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02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03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04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05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06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07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08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09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10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11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12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13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14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15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16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17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18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19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20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21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22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23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24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25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26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27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28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29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30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31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32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33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34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35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36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37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38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39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40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41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42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43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44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45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46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47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48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49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50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51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52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53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54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55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56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57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58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59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60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61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62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63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64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65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66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67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68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69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70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71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72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73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74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75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76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77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78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79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80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81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82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83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84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85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86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87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88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89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90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91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92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93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94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95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96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97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98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199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00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01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02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03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04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05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06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07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08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09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10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11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12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13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14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15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16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17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18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19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20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21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22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23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24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25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26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27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28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29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30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31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32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33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34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35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36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37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38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39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40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41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42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43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44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45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46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47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48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49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50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51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52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53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54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55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56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57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58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59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60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61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62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63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64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65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66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67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68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69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70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71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72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73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74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75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76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77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78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79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80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81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82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83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84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85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86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87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88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89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90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91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92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93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94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95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96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97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98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299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00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01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02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03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04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05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06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07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08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09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10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11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12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13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14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15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16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17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18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19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20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21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22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23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24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25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26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27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28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29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30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31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32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33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34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35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36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37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38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39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40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41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42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43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44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45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46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47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48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49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50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51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52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53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23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54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55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56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57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58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59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60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61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62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63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64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65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66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67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68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69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70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71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72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73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74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75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76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77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78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79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80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81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82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83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84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85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86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87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88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89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90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91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92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93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94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95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96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97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98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399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00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01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02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03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04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05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06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07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08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09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10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11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12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13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14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15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16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17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18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19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20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21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22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23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24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25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26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27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28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29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30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31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32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33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34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35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36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37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38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39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40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41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42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43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44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45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46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47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48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49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50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51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52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53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54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55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56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57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58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59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60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61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62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63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64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65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66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67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68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69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70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71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72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73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74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75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76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77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78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79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80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81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82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83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84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85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86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87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88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89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90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91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92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93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94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95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96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97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98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499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500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501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502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503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504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505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506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507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508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509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510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511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512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513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514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515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516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517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518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519" name="Text Box 1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520" name="Text Box 2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521" name="Text Box 8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522" name="Text Box 9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104775</xdr:colOff>
      <xdr:row>24</xdr:row>
      <xdr:rowOff>123825</xdr:rowOff>
    </xdr:to>
    <xdr:sp macro="" textlink="">
      <xdr:nvSpPr>
        <xdr:cNvPr id="378523" name="Text Box 14"/>
        <xdr:cNvSpPr txBox="1">
          <a:spLocks noChangeArrowheads="1"/>
        </xdr:cNvSpPr>
      </xdr:nvSpPr>
      <xdr:spPr bwMode="auto">
        <a:xfrm>
          <a:off x="3019425" y="4695825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2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2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2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2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2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2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3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3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3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3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3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3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3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3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3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3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4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4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4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4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4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4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4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4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4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4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5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5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5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5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5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5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5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5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5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5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6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6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6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6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6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6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6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6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6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6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7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7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7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7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7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7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7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7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7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7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8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8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8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8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8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8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8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8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8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8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9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9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9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9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9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9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9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9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9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59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0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0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0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0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0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0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0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0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0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0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1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1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1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1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1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1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1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1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1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1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2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2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2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2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2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2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2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2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2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2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3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3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3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3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3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3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3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3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3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3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4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4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4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4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4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4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4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4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4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4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5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5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5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5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5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5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5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5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5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5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6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6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6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6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6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6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6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6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6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6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7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7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7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7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7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7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7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7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7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7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8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8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8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8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8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8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8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8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8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8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9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9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9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9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9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9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9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9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9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69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0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0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0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0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0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0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0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0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0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0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1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1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1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1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1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1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1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1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1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1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2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2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2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2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2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2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2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2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2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2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3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3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3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3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3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3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3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3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3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3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4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4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4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4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4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4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4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4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4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4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5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5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5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5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5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5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5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5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5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5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6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6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6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6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6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6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6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6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6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6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7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7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7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7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7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7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7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7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7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7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8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8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8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8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8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8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8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8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8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8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9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9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9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9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9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9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9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9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9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79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0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0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0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0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0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0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0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0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0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0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1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1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1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1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1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1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1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1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1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1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2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2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2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2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2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2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2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2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2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2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3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3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3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3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3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3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3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3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3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3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4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4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4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4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4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4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4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4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4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4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5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5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5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5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5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5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5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5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5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5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6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886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862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863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864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865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866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867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868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869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870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871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872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873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874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875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876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877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878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879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880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881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882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883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884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885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886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887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888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889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890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891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892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893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894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895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896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897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898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899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00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01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02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03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04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05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06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07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08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09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10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11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12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13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14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15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16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17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18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19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20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21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22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23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24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25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26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27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28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29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30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31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32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33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34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35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36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37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38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39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40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41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42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43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44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45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46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47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48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49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50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51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52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53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54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55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56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57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58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59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60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61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62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63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64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65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66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67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68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69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70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71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72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73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74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75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76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77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78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79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80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81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82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83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84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85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86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87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88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89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90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91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92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93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94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95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96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97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98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8999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9000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9001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9002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9003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9004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9005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9006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9007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9008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9009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9010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9011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9012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9013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9014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9015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9016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9017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9018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9019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9020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9021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9022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9023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9024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9025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9026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9027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9028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9029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79030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3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3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3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3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3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3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3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3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3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4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4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4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4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4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4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4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4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4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4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5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5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5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5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5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5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5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5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5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5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6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6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6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6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6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6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6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6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6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6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7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7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7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7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7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7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7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7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7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7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8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8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8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8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8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8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8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8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8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8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9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9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9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9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9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9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9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9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9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09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0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0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0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0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0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0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0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0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0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0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1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1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1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1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1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1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1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1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1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1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2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2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2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2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2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2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2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2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2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2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3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3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3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3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3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3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3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3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3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3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4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4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4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4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4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4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4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4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4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4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5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5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5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5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5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5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5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5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5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5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6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6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6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6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6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6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6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6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6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6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7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7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7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7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7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7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7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7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7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7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8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8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8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8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8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8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8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8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8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8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9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9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9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9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9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9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9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9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9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19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00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01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02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03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04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05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06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07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08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09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10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11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12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13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14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15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16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17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18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19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20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21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22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23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24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25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26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27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28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29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30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31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32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33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34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35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36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37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38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39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40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41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42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43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44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45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46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47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48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49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50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51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52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53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54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55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56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57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58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59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60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61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62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63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64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65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66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67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68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69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70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71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72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73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74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75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76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77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78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79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80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81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82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83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84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85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86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87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88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89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90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91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92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93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94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95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96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97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98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299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00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01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02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03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04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05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06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07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08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09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10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11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12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13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14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15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16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17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18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19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20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21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22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23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24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25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26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27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28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29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30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31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32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33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34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35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36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37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38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39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40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41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42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43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44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45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46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47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48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49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50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51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52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53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54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55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56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57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58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59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60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61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62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63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64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65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66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67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79368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36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37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37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37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37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37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37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37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37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37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37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38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38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38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38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38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38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38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38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38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38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39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39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39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39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39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39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39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39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39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39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0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0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0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0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0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0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0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0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0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0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1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1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1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1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1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1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1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1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1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1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2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2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2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2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2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2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2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2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2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2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3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3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3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3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3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3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3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3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3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3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4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4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4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4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4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4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4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4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4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4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5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5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5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5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5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5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5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5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5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5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6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6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6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6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6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6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6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6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6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6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7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7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7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7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7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7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7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7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7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7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8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8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8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8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8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8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8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8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8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8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9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9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9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9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9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9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9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9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9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49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0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0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0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0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0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0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0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0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0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0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1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1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1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1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1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1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1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1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1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1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2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2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2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2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2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2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2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2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2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2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3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3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3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3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3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3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3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3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3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3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4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4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4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4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4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4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4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4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4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4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5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5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5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5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5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5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5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5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5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5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6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6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6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6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6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6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6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6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6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6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7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7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7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7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7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7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7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7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7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7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8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8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8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8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8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8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8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8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8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8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9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9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9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9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9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9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9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9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9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59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0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0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0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0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0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0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0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0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0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0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1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1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1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1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1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1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1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1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1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1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2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2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2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2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2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2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2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2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2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2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3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3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3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3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3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3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3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3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3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3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4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4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4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4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4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4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4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4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4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4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5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5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5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5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5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5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5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5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5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5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6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6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6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6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6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6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6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6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6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6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7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7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7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7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7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7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7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7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7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7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8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8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8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8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8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8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8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8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8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8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9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9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9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9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9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9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9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9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9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69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0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0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0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0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0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0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0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0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0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0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1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1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1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1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1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1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1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1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1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1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2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2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2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2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2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2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2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2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2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2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3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3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3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3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3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3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3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3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3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3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4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4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4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4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4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4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4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4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4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4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5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5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5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5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5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5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5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5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5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5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6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6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6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6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6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6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6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6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6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6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7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7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7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7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7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7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7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7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7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7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8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8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8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8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8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8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8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8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8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8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9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9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9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9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9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9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9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9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9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79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0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0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0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0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0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0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0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0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0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0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1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1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1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1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1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1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1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1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1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1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2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2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2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2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2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2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2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2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2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2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3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3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3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3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3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3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3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3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3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3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4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4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4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4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4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4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4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4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4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4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5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5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5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5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5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5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5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5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5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5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6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6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6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6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6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6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6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6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6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6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7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7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7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7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7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7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7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7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7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7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8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8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8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8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8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8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8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8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8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8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9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9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9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9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9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9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9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9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9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89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0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0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0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0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0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0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0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0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0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0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1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1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1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1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1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1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1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1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1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1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2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2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2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2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2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2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2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2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2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2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3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3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3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3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3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3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3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3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3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3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4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4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4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4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4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4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4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4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4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4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5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5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5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5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5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5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5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5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5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5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6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6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6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6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6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6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6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6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6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6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7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7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7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7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7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7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7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7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7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7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8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8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8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8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8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8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8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8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8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8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9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9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9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9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9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9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9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9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9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7999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0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0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0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0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0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0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0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0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0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0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1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1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1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1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1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1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1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1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1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1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2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2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2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2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2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2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2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2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2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2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3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3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3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3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3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3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3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3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3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3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4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4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4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4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4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4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4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4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4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4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5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5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5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5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5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5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5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5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5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5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6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6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6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6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6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6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6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6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6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6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7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7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7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7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7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7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7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7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7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7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8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8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8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8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8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8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8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8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8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8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9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9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9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9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9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9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9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9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9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09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0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0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0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0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0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0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0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0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0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0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1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1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1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1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1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1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1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1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1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1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2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2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2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2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2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2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2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2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2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2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3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3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3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3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3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3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3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3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3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3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4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4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4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4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4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4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4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4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4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4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5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5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5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5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5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5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5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5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5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5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6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6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6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6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6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6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6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6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6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6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7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7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7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7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7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7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7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7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7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7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8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8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8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8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8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8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8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8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8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8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9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9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9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9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9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9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9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9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9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19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0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0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0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0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0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0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0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0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0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0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1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1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1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1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1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1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1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1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1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1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2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2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2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2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2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2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2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2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2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2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3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3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3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3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3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3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3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3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3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3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4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4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4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4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4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4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4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4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4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4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5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5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5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5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5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5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5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5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5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5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6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6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6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6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6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6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6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6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6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6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7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7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7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7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7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7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7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7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7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7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8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8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8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8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8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8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8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8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8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8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9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9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9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9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9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9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9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9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9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29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0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0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0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0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0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0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0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0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0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0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1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1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1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1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1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1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1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1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1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1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2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2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2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2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2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2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2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2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2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2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3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3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3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3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3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3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3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3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3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3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4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4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4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4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4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4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4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4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4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4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5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5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5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5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5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5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5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5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5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5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6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6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6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6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6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6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6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6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6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6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7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7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7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7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7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7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7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7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7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7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8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8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8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8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8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8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8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8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8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8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9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9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9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9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9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9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9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9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9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39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0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0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0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0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0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0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0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0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0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0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1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1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1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1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1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1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1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1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1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1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2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2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2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2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2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2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2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2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2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2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3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3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3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3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3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3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3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3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3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3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4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4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4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4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4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4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4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4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4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4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5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5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5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5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5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5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5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5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5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5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6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6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6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6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6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6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6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6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6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6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7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7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7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7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7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7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7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7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7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7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8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8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8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8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8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8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8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8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8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8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9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9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9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9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9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9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9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9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9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49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0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0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0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0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0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0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0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0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0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0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1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1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1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1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1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1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1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1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1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1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2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2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2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2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2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2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2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2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2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2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3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3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3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3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3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3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3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3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3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3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4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4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4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4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4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4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4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4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4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4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5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5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5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5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5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5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5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5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5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5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6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6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6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6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6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6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6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6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6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6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7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7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7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7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7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7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7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7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7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7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8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8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8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8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8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8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8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8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8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8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9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9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9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9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9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9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9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9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9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59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0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0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0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0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0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0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0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0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0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0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1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1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1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1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1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1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1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1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1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1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2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2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2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2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2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2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2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2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2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2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3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3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3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3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3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3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3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3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3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3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4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4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4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4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4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4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4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4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4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4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5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5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5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5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5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5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5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5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5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5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6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6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6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6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6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6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6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6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6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6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7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7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7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7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7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7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7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7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7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7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8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8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8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8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8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8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8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8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8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8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9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9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9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9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9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9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9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9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9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69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0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0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0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0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0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0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0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0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0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0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1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1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1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1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1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1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1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1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1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1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2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2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2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2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2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2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2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2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2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2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3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3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3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3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3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3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3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3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3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3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4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4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4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4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4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4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4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4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4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4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5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5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5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5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5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5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5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5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5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5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6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6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6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6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6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6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6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6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6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6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7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7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7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7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7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7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7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7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7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7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8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8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8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8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8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8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8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8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8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8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9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9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9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9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9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9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9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9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9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79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0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0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0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0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0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0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0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0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0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0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1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1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1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1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1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1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1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1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1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1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2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2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2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2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2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2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2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2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2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2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3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3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3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3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3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3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3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3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3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3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4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4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4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4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4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4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4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4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4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4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5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5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5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5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5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5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5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5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5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5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6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6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6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6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6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6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6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6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6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6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7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7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7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7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7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7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7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7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7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7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8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8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8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8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8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8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8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8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8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8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9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9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9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9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9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9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9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9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9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89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0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0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0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0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0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0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0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0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0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0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1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1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1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1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1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1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1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1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1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1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2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2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2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2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2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2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2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2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2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2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3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3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3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3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3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3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3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3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3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3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4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4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4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4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4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4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4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4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4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4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5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5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5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5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5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5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5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5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5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5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6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6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6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6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6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6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6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6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6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6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7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7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7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7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7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7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7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7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7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7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8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8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8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8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8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8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8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8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8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8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9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9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9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9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9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9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9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9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9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099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0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0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0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0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0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0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0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0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0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0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1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1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1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1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1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1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1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1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1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1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2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2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2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2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2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2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2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2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2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2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3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3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3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3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3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3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3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3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3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3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4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4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4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4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4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4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4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4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4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4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5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5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5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5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5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5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5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5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5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5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6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6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6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6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6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6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6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6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6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6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7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7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7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7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7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7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7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7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7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7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8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8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8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8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8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8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8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8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8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8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9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9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9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9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9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9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9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9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9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09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0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0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0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0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0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0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0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0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0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0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1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1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1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1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1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1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1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1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1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1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2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2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2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2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2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2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2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2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2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2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3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3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3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3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3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3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3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3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3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3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4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4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4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4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4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4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4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4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4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4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5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5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5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5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5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5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5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5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5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5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6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6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6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6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6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6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6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6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6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6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7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7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7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7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7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7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7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7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7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7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8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8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8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8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8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8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8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8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8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8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9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9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9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9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9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9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9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9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9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19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0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0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0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0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0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0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0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0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0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0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1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1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1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1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1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1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1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1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1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1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2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2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2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2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2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2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2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2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2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2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3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3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3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3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3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3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3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3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3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3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4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4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4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4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4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4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4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4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4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4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5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5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5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5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5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5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5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5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5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5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6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6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6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6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6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6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6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6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6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6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7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7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7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7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7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7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7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7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7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7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8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8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8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8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8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8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8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8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8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8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9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9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9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9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9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9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9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9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9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29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0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0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0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0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0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0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0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0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0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0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1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1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1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1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1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1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1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1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1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1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2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2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2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2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2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2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2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2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2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2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3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3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3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3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3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3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3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3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3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3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4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4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4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4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4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4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4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4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4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4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5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5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5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5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5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5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5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5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5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5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6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6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6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6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6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6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6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6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6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6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7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7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7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7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7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7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7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7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7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7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8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8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8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8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8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8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8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8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8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8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9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9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9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9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9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9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9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9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9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39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0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0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0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0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0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0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0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0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0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0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1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1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1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1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1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1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1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1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1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1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2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2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2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2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2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2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2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2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2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2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3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3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3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3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3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3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3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3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3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3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4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4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4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4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4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4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4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4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4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4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5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5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5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5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5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5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5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5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5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5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6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6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6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6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6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6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6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6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6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6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7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7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7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7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7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7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7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7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7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7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8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8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8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8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8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8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8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8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8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8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9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9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9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9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9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9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9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9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9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49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0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0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0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0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0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0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0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0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0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0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1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1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1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1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1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1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1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1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1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1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2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2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2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2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2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2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2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2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2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2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3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3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3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3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3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3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3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3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3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3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4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4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4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4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4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4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4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4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4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4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5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5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5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5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5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5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5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5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5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5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6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6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6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6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6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6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6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6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6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6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7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7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7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7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7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7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7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7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7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7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8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8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8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8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8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8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8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8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8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8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9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9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9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9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9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9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9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9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9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59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0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0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0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0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0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0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0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0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0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0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1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1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1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1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1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1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1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1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1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1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2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2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2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2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2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2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2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2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2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2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3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3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3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3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3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3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3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3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3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3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4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4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4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4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4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4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4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4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4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4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5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5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5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5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5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5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5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5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5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5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6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6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6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6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6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6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6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6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6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6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7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7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7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7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7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7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7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7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7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7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8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8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8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8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8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8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8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8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8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8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9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9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9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9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9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9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9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9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9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69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0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0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0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0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0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0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0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0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0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0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1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1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1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1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1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1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1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1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1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1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2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2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2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2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2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2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2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2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2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2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3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3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3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3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3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3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3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3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3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3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4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4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4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4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4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4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4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4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4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4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5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5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5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5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5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5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5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5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5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5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6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6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6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6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6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6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6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6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6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6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7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7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7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7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7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7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7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7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7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7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8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8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8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8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8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8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8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8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8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8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9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9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9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9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9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9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9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9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9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79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0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0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0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0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0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0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0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0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0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0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1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1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1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1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1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1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1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1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1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1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2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2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2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2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2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2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2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2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2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2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3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3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3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3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3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3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3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3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3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3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4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4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4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4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4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4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4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4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4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4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5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5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5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5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5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5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5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5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5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5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6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6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6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6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6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6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6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6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6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6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7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7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7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7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7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7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7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7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7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7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8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8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8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8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8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8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8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8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8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8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9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9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9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9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9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9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9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9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9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89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0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0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0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0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0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0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0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0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0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0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1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1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1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1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1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1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1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1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1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1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2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2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2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2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2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2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2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2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2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2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3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3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3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3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3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3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3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3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3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3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4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4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4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4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4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4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4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4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4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4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5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5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5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5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5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5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5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5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5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5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6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6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6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6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6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6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6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6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6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6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7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7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7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7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7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7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7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7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7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7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8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8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8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8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8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8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8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8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8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8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9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9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9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9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9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9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9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9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9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199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0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0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0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0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0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0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0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0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0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0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1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1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1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1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1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1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1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1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1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1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2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2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2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2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2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2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2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2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2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2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3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3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3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3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3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3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3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3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3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3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4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4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4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4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4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4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4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4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4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4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5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5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5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5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5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5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5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5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5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5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6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6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6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6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6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6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6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6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6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6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7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7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7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7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7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7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7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7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7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7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8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8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8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8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8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8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8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8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8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8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9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9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9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9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9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9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9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9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9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09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0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0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0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0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0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0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0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0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0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0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1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1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1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1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1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1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1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1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1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1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2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2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2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2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2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2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2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2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2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2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3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3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3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3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3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3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3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3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3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3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4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4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4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4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4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4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4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4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4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4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5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5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5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5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5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5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5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5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5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5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6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6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6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6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6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6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6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6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6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6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7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7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7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7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7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7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7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7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7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7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8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8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8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8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8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8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8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8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8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8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9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9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9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9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9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9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9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9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9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19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0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0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0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0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0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0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0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0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0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0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1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1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1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1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1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1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1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1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1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1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2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2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2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2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2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2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2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2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2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2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3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3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3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3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3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3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3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3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3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3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4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4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4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4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4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4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4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4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4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4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5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5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5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5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5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5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5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5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5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5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6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6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6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6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6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6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6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6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6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6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7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7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7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7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7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7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7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7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7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7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8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8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8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8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8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8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8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8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8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8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9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9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9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9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9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9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9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9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9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29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0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0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0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0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0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0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0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0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0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0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1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1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1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1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1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1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1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1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1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1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2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2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2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2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2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2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2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2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2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2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3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3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3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3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3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3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3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3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3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3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4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4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4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4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4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4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4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4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4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4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5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5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5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5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5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5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5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5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5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5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6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6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6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6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6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6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6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6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6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6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7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7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7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7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7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7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7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7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7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7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8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8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8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8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8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8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8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8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8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8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9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9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9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9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9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9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9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9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9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39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0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0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0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0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0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0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0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0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0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0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1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1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1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1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1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1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1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1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1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1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2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2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2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2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2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2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2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2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2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2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3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3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3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3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3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3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3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3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3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3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4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4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4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4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4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4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4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4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4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4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5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5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5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5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5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5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5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5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5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5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6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6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6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6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6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6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6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6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6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6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7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7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7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7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7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7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7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7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7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7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8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8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8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8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8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8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8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8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8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8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9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9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9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9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9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9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9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9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9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49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0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0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0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0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0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0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0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0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0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0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1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1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1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1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1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1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1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1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1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1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2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2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2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2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2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2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2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2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2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2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3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3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3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3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3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3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3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3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3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3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4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4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4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4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4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4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4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4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4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4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5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5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5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5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5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5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5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5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5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5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6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6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6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6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6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6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6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6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6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6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7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7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7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7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7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7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7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7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7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7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8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8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8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8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8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8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8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8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8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8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9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9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9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9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9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9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9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9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9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59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0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0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0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0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0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0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0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0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0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0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1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1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1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1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1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1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1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1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1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1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2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2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2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2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2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2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2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2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2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2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3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3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3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3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3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3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3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3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3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3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4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4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4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4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4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4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4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4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4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4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5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5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5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5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5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5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5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5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5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5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6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6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6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6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6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6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6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6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6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6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7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7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7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7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7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7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7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7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7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7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8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8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8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8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8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8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8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8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8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8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9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9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9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9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9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9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9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9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9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69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0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0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0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0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0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0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0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0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0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0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1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1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1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1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1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1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1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1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1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1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2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2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2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2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2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2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2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2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2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2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3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3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3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3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3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3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3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3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3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3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4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4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4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4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4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4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4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4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4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4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5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5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5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5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5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5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5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5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5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5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6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6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6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6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6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6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6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6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6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6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7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7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7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7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7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7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7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7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7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7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8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8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8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8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8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8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8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8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8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8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9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9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9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9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9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9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9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9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9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79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0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0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0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0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0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0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0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0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0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0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1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1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1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1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1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1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1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1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1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1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2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2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2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2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2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2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2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2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2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2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3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3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3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3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3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3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3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3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3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3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4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4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4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4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4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4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4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4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4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4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5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5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5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5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5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5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5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5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5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5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6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6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6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6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6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6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6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6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6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6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7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7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7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7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7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7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7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7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7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7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8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8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8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8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8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8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8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8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8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8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9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9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9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9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9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9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9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9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9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89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0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0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0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0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0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0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0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0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0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0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1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1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1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1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1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1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1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1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1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1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2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2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2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2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2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2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2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2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2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2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3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3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3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3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3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3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3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3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3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3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4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4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4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4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4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4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4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4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4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4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5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5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5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5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5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5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5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5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5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5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6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6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6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6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6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6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6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6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6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6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7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7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7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7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7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7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7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7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7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7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8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8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8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8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8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8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8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8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8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8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9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9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9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9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9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9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9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9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9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299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0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0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0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0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0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0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0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0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0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0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1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1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1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1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1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1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1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1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1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1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2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2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2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2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2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2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2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2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2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2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3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3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3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3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3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3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3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3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3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3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4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4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4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4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4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4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4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4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4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4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5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5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5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5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5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5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5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5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5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5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6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6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6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6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6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6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6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6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6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6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7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7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7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7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7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7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7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7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7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7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8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8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8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8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8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8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8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8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8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8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9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9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9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9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9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9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9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9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9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09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0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0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0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0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0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0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0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0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0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0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1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1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1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1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1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1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1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1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1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1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2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2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2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2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2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2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2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2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2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2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3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3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3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3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3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3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3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3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3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3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4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4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4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4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4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4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4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4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4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4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5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5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5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5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5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5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5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5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5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5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6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6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6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6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6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6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6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6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6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6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7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7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7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7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7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7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7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7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7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7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8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8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8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8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8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8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8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8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8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8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9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9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9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9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9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9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9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9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9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19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0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0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0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0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0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0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0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0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0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0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1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1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1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1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1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1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1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1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1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1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2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2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2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2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2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2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2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2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2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2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3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3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3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3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3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3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3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3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3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3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4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4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4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4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4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4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4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4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4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4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5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5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5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5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5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5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5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5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5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5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6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6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6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6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6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6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6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6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6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6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7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7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7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7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7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7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7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7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7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7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8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8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8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8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8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8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8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8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8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8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9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9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9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9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9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9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9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9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9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29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0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0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0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0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0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0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0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0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0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0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1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1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1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1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1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1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1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1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1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1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2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2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2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2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2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2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2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2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2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2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3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3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3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3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3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3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3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3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3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3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4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4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4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4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4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4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4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4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4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4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5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5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5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5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5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5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5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5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5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5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6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6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6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6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6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6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6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6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6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6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7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7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7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7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7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7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7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7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7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7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8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8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8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8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8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8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8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8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8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8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9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9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9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9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9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9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9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9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9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39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0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0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0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0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0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0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0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0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0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0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1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1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1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1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1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1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1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1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1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1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2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2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2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2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2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2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2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2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2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2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3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3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3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3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3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3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3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3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3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3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4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4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4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4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4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4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4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4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4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4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5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5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5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5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5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5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5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5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5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5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6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6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6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6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6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6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6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6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6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6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7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7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7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7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7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7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7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7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7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7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8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8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8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8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8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8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8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8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8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8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9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9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9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9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9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9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9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9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9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49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0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0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0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0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0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0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0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0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0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0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1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1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1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1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1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1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1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1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1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1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2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2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2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2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2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2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2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2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2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2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3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3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3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3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3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3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3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3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3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3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4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4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4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4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4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4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4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4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4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4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5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5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5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5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5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5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5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5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5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5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6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6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6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6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6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6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6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6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6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6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7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7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7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7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7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7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7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7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7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7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8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8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8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8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8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8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8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8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8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8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9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9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9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9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9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9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9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9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9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59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0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0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0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0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0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0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0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0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0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0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1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1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1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1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1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1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1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1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1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1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2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2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2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2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2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2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2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2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2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2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3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3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3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3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3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3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3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3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3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3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4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4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4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4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4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4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4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4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4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4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5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5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5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5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5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5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5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5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5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5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6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6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6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6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6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6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6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6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6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6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7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7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7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7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7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7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7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7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7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7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8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8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8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8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8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8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8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8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8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8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9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9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9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9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9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9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9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9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9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69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0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0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0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0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0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0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0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0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0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0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1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1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1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1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1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1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1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1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1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1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2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2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2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2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2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2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2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2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2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2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3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3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3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3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3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3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3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3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3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3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4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4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4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4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4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4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4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4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4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4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5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5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5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5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5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5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5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5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5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5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6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6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6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6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6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6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6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6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6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6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7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7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7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7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7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7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7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7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7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7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8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8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8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8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8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8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8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8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8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8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9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9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9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9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9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9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9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9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9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79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0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0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0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0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0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0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0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0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0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0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1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1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1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1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1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1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1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1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1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1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2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2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2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2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2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2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2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2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2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2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3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3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3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3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3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3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3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3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3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3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4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4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4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4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4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4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4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4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4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4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5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5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5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5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5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5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5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5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5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5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6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6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6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6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6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6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6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6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6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6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7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7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7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7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7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7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7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7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7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7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8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8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8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8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8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8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8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8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8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8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9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9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9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9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9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9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9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9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9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89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0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0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0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0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0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0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0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0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0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0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1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1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1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1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1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1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1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1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1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1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2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2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2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2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2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2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2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2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2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2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3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3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3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3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3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3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3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3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3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3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4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4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4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4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4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4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4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4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4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4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5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5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5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5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5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5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5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5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5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5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6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6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6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6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6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6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6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6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6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6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7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7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7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7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7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7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7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7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7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7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8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8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8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8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8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8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8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8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8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8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9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9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9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9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9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9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9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9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9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399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0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0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0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0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0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0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0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0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0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0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1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1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1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1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1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1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1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1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1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1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2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2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2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2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2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2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2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2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2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2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3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3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3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3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3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3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3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3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3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3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4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4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4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4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4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4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4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4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4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4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5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5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5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5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5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5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5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5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5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5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6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6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6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6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6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6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6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6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6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6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7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7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7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7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7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7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7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7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7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7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8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8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8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8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8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8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8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8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8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8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9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9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9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9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9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9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9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9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9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09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0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0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0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0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0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0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0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0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0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0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1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1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1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1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1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1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1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1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1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1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2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2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2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2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2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2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2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2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2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2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3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3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3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3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3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3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3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3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3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3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4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4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4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4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4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4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4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4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4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4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5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5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5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5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5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5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5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5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5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5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6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6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6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6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6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6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6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6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6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6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7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7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7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7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7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7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7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7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7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7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8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8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8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8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8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8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8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8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8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8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9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9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9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9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9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9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9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9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9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19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0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0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0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0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0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0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0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0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0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0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1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1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1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1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1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1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1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1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1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1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2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2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2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2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2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2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2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2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2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2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3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3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3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3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3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3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3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3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3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3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4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4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4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4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4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4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4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4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4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4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5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5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5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5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5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5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5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5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5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5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6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6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6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6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6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6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6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6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6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6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7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7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7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7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7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7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7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7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7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7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8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8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8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8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8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8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8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8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8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8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9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9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9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9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9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9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9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9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9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29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0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0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0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0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0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0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0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0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0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0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1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1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1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1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1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1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1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1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1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1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2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2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2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2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2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2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2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2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2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2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3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3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3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3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3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3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3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3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3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3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4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4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4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4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4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4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4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4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4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4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5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5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5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5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5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5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5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5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5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5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6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6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6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6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6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6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6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6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6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6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7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7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7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7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7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7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7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7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7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7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8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8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8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8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8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8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8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8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8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8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9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9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9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9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9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9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9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9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9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39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0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0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0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0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0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0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0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0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0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0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1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1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1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1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1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1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1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1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1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1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2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2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2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2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2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2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26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27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28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29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30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31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32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33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34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35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3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3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3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3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4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4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4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4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4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4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4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4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4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4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5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5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5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5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5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5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5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5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5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5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6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6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6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6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6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6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6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6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6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6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7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7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7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7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7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7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7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7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7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7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8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8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8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8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8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8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8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8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8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8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9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9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9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9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9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9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9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9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9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49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0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0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0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0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0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0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0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0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0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0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1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1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1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1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1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1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1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1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1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1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2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2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2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2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2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2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2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2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2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2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3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3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3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3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3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3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3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3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3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3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4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4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4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4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4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4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4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4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4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4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5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5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5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5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5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5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5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5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5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5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6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6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6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6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6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6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6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6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6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6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7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7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7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7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7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7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7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7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7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7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8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8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8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8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8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8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8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8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8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8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9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9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9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9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9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95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96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97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98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599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00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01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02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03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04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0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0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0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0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0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1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1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1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1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1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1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1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1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1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1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2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2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2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2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2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2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2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2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2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2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3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3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3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3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3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3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3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3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3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3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4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4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4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4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4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4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4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4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4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4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5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5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5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5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5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5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5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5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5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5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6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6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6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6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6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6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6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6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6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6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7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7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7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7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7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7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7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7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7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7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8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8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8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8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8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8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8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8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8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8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9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9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9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9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9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9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9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9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9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69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0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0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0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0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0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0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0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0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0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0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1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1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1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1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1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1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1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1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1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1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2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2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2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2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2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2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2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2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2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2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3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3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3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3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3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3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3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3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3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3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4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4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4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4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4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4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4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4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4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4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5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5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5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5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5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5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5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5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5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5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6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6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6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6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64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65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66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67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68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69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70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71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72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73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7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7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7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7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7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7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8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8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8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8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8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8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8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8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8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8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9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9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9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9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9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9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9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9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9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79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0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0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0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0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0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0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0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0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0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0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1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1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1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1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1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1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1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1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1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1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2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2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2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2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2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2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2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2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2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2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3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3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3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3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3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3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3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3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3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3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4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4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4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4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4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4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4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4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4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4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5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5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5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5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5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5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5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5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5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5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6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6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6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6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6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6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6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6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6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6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7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7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7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7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7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7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7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7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7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7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8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8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8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8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8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8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8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8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8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8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9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9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9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9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9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9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9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9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9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89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0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0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0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0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0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0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0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0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0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0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1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1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1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1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1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1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1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1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1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1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2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2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2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2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2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2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2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2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2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2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3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3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3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33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34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35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36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37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38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39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40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41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42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4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4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4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4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4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4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4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5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5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5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5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5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5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5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5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5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5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6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6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6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6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6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6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6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6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6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6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7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7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7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7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7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7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7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7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7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7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8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8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8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8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8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8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8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8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8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8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9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9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9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9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9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9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9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9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9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499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0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0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0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0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0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0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0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0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0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0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1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1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1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1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1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1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1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1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1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1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2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2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2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2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2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2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2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2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2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2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3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3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3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3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3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3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3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3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3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3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4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4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4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4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4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4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4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4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4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4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5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5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5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5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5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5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5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5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5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5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6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6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6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6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6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6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6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6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6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6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7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7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7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7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7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7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7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7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7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7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8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8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8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8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8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8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8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8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8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8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9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9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9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9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9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9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9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9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9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09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10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10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102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103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104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105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106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107" name="Text Box 1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108" name="Text Box 2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109" name="Text Box 8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110" name="Text Box 9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104775</xdr:colOff>
      <xdr:row>3</xdr:row>
      <xdr:rowOff>114300</xdr:rowOff>
    </xdr:to>
    <xdr:sp macro="" textlink="">
      <xdr:nvSpPr>
        <xdr:cNvPr id="385111" name="Text Box 14"/>
        <xdr:cNvSpPr txBox="1">
          <a:spLocks noChangeArrowheads="1"/>
        </xdr:cNvSpPr>
      </xdr:nvSpPr>
      <xdr:spPr bwMode="auto">
        <a:xfrm>
          <a:off x="3019425" y="1381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12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13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14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15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16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17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18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19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20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21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22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23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24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25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26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27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28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29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30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31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32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33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34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35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36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37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38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39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40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41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42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43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44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45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46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47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48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49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50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51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52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53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54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55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56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57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58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59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60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61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62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63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64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65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66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67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68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69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70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71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72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73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74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75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76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77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78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79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80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81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82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83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84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85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86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87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88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89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90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91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92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93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94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95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96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97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98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199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00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01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02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03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04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05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06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07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08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09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10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11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12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13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14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15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16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17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18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19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20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21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22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23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24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25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26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27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28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29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30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31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32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33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34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35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36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37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38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39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40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41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42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43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44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45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46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47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48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49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50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51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52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53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54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55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56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57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58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59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60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61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62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63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64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65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66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67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68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69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70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71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72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73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74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75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76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77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78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79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80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8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8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8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8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8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8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8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8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8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9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9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9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9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9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9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9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9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9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29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0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0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0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0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0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0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0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0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0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0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1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1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1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1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1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1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1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1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1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1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2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2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2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2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2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2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2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2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2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2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3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3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3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3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3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3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3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3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3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3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4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4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4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4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4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4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4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4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4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4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5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5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5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5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5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5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5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5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5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5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6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6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6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6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6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6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6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6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6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6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7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7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7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7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7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7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7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7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7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7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8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8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8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8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8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8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8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8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8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8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9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9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9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9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9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9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9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9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9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39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40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40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40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40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40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40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40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40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40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40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41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41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41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41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41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41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41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41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41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41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42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42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42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42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42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42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42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42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42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42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43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43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43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43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43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43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43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43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43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43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44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44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44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44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44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44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44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44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44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44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450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451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452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453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454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455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456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457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458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459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460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461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462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463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464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465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466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467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468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469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470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471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472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473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474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475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476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477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478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479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480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481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482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483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484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485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486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487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488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489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490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491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492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493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494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495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496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497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498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499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00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01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02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03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04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05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06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07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08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09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10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11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12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13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14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15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16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17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18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19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20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21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22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23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24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25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26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27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28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29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30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31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32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33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34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35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36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37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38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39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40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41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42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43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44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45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46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47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48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49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50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51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52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53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54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55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56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57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58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59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60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61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62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63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64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65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66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67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68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69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70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71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72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73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74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75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76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77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78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79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80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81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82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83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84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85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86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87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88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89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90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91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92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93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94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95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96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97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98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599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600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601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602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603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604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605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606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607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608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609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610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611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612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613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614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615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616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617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5618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1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2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2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2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2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2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2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2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2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2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2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3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3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3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3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3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3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3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3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3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3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4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4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4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4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4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4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4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4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4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4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5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5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5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5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5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5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5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5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5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5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6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6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6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6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6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6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6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6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6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6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7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7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7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7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7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7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7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7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7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7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8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8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8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8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8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8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8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8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8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8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9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9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9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9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9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9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9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9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9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69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0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0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0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0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0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0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0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0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0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0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1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1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1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1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1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1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1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1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1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1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2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2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2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2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2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2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2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2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2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2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3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3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3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3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3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3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3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3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3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3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4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4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4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4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4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4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4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4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4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4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5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5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5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5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5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5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5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5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5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5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6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6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6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6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6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6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6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6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6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6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7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7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7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7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7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7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7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7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7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7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8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8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8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8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8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8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8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8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8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8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9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9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9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9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9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9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9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9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9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79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0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0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0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0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0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0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0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0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0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0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1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1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1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1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1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1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1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1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1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1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2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2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2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2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2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2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2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2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2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2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3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3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3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3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3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3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3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3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3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3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4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4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4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4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4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4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4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4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4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4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5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5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5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5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5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5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5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5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5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5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6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6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6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6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6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6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6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6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6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6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7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7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7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7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7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7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7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7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7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7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8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8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8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8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8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8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8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8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8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8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9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9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9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9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9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9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9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9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9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89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0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0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0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0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0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0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0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0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0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0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1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1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1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1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1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1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1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1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1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1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2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2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2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2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2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2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2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2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2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2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3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3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3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3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3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3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3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3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3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3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4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4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4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4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4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4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4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4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4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4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5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5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5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5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5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5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5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57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58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59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60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61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62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63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64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65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66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67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68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69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70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71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72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73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74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75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76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77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78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79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80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81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82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83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84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85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86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87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88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89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90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91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92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93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94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95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96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97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98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5999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00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01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02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03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04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05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06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07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08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09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10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11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12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13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14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15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16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17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18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19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20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21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22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23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24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25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26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27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28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29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30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31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32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33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34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35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36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37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38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39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40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41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42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43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44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45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46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47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48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49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50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51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52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53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54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55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56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57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58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59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60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61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62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63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64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65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66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67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68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69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70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71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72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73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74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75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76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77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78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79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80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81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82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83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84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85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86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87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88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89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90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91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92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93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94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95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96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97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98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099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00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01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02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03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04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05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06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07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08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09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10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11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12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13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14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15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16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17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18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19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20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21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22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23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24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25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2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2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2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2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3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3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3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3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3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3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3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3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3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3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4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4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4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4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4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4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4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4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4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4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5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5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5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5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5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5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5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5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5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5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6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6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6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6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6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6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6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6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6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6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7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7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7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7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7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7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7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7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7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7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8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8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8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8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8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8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8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8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8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8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9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9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9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9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9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9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9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9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9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19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0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0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0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0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0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0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0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0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0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0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1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1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1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1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1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1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1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1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1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1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2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2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2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2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2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2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2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2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2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2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3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3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3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3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3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3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3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3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3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3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4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4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4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4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4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4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4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4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4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4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5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5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5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5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5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5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5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5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5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5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6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6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6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6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6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6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6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6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6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6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7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7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7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7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7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7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7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7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7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7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8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8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8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8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8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8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8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8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8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8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9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9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9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9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29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295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296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297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298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299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00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01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02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03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04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05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06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07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08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09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10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11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12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13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14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15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16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17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18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19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20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21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22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23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24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25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26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27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28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29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30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31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32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33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34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35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36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37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38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39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40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41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42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43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44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45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46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47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48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49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50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51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52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53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54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55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56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57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58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59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60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61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62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63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64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65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66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67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68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69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70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71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72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73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74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75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76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77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78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79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80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81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82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83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84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85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86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87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88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89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90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91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92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93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94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95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96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97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98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399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00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01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02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03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04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05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06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07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08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09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10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11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12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13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14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15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16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17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18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19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20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21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22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23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24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25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26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27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28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29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30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31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32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33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34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35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36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37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38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39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40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41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42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43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44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45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46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47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48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49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50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51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52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53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54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55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56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57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58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59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60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61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62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6463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46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46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46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46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46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46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47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47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47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47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47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47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47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47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47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47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48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48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48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48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48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48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48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48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48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48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49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49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49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49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49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49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49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49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49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49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0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0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0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0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0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0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0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0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0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0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1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1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1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1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1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1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1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1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1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1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2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2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2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2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2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2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2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2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2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2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3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3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3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3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3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3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3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3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3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3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4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4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4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4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4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4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4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4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4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4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5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5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5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5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5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5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5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5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5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5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6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6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6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6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6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6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6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6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6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6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7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7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7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7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7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7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7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7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7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7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8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8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8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8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8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8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8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8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8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8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9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9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9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9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9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9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9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9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9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59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0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0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0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0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0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0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0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0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0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0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1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1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1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1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1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1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1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1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1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1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2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2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2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2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2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2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2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2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2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2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3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3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3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3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3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3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3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3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3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3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4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4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4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4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4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4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4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4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4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4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5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5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5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5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5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5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5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5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5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5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6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6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6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6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6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6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6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6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6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6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7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7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7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7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7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7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7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7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7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7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8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8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8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8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8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8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8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8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8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8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9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9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9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9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9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9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9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9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9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69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0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0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0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0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0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0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0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0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0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0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1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1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1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1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1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1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1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1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1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1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2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2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2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2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2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2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2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2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2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2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3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3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3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3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3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3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3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3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3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3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4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4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4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4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4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4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4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4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4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4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5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5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5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5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5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5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5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5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5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5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6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6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6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6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6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6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6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6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6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6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7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7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7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7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7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7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7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7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7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7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8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8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8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8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8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8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8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8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8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8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9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9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9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9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9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9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9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9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9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79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0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0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02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03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04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05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06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07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08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09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10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11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12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13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14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15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16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17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18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19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20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21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22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23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24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25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26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27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28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29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30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31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32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33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34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35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36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37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38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39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40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41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42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43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44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45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46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47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48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49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50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51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52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53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54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55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56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57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58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59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60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61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62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63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64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65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66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67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68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69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70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71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72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73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74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75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76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77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78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79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80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81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82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83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84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85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86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87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88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89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90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91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92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93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94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95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96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97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98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899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00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01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02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03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04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05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06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07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08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09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10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11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12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13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14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15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16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17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18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19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20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21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22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23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24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25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26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27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28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29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30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31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32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33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34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35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36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37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38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39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40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41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42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43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44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45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46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47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48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49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50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51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52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53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54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55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56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57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58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59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60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61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62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63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64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65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66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67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68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69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70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7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7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7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7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7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7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7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7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7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8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8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8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8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8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8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8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8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8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8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9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9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9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9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9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9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9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9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9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699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0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0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0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0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0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0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0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0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0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0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1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1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1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1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1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1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1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1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1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1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2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2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2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2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2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2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2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2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2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2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3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3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3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3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3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3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3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3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3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3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4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4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4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4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4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4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4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4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4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4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5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5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5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5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5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5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5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5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5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5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6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6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6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6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6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6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6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6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6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6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7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7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7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7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7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7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7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7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7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7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8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8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8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8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8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8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8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8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8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8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9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9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9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9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9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9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9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9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9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09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10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10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10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10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10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10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10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10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10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10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11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11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11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11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11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11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11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11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11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11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12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12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12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12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12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12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12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12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12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12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13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13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13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13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13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13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13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13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13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13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40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41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42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43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44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45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46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47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48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49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50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51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52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53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54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55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56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57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58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59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60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61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62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63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64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65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66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67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68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69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70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71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72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73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74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75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76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77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78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79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80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81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82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83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84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85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86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87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88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89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90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91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92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93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94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95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96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97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98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199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00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01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02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03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04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05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06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07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08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09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10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11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12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13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14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15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16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17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18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19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20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21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22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23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24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25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26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27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28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29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30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31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32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33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34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35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36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37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38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39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40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41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42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43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44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45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46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47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48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49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50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51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52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53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54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55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56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57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58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59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60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61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62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63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64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65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66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67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68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69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70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71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72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73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74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75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76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77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78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79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80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81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82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83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84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85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86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87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88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89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90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91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92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93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94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95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96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97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98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299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300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301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302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303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304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305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306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307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7308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0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1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1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1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1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1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1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1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1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1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1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2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2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2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2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2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2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2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2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2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2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3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3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3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3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3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3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3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3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3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3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4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4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4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4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4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4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4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4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4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4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5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5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5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5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5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5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5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5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5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5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6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6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6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6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6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6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6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6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6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6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7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7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7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7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7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7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7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7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7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7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8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8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8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8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8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8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8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8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8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8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9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9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9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9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9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9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9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9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9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39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0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0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0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0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0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0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0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0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0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0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1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1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1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1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1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1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1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1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1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1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2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2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2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2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2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2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2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2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2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2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3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3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3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3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3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3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3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3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3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3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4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4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4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4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4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4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4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4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4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4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5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5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5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5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5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5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5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5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5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5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6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6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6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6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6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6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6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6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68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69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70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71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72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73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74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75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76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77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7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7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8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8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8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8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8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8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8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8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8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8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9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9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9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9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9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9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9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9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9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49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0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0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0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0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0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0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0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0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0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0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1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1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1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1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1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1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1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1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1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1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2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2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2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2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2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2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2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2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2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2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3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3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3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3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3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3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3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3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3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3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4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4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4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4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4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4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4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4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4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4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5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5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5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5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5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5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5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5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5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5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6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6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6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6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6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6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6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6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6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6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7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7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7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7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7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7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7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7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7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7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8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8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8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8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8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8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8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8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8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8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9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9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9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9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9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9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9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9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9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59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60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60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60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60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60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60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60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60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60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60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61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61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61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61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61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61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61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61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61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61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62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62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62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62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62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62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62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62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62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62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63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63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63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63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63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63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63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63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63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63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64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64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64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64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64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64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64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64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64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64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65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65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65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65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65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65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65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65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65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65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66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66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66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66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66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66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66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66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66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66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67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67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67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67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67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67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67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67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67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67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68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68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68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68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68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68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68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68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68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68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69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69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69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69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69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69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69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69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69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69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0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0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0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0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0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0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0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0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0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0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1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1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1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1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1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1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1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1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1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1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2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2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2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2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2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2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2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2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2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2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3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3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3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3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3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3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3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3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3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3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4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4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4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4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4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4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4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4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4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4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5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5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5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5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5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5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5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5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5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5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6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6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6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6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6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6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6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6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6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6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7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7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7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7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7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7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7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7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7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7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8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8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8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8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8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8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8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8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8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8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9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9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9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9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9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9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9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9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9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79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80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80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80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80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80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80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80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80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80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80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81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81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81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81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81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781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1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1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1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1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2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2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2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2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2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2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2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2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2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2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3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3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3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3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3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3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3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3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3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3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4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4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4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4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4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4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4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4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4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4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5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5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5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5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5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5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5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5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5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5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6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6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6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6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6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6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6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6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6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6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7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7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7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7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7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7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7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7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7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7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8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8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8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8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8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8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8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8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8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8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9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9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9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9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9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9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9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9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9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89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0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0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0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0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0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0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0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0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0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0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1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1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1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1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1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1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1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1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1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1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2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2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2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2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2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2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2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2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2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2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3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3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3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3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3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3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3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3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3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3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4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4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4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4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4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4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4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4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4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4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5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5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5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5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5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5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5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5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5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5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6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6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6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6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6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6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6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6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6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6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7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7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7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7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7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75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76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77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78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79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80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81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82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83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84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85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86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87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88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89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90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91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92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93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94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95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96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97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98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7999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00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01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02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03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04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05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06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07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08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09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10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11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12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13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14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15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16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17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18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19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20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21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22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23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24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25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26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27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28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29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30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31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32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33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34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35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36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37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38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39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40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41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42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43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44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45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46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47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48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49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50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51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52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53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54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55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56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57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58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59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60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61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62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63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64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65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66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67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68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69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70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71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72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73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74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75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76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77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78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79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80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81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82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83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84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85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86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87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88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89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90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91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92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93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94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95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96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97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98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099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100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101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102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103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104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105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106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107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108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109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110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111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112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113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114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115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116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117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118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119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120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121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122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123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124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125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126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127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128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129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130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131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132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133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134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135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136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137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138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139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140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141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142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143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144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145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146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147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148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149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150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151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152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8153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154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155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156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157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158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159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160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161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162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163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164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165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166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167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168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169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170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171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172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173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174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175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176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177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178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179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180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181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182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183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184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185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186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187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188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189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190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191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192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193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194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195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196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197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198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199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00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01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02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03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04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05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06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07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08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09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10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11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12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13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14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15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16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17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18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19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20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21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22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23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24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25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26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27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28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29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30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31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32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33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34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35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36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37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38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39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40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41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42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43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44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45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46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47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48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49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50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51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52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53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54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55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56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57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58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59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60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61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62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63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64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65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66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67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68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69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70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71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72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73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74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75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76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77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78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79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80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81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82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83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84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85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86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87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88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89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90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91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92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93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94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95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96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97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98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299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00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01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02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03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04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05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06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07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08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09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10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11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12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13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14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15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16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17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18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19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20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21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2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2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2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2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2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2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2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2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3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3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3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3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3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3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3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3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3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3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4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4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4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4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4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4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4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4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4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4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5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5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5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5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5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5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5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5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5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5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6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6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6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6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6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6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6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6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6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6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7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7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7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7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7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7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7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7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7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7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8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8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8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8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8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8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8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8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8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8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9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9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9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9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9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9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9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9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9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39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0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0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0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0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0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0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0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0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0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0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1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1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1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1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1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1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1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1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1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1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2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2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2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2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2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2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2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2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2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2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3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3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3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3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3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3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3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3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3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3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4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4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4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4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4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4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4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4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4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4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5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5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5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5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5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5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5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5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5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5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6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6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6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6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6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6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6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6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6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6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7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7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7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7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7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7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7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7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7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7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8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8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8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8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8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8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8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8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8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8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9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91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92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93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94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95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96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97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98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499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00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01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02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03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04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05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06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07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08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09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10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11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12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13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14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15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16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17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18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19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20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21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22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23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24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25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26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27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28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29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30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31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32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33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34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35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36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37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38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39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40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41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42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43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44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45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46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47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48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49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50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51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52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53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54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55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56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57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58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59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60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61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62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63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64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65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66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67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68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69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70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71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72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73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74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75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76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77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78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79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80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81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82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83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84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85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86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87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88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89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90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91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92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93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94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95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96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97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98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599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00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01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02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03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04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05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06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07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08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09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10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11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12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13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14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15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16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17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18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19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20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21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22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23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24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25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26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27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28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29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30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31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32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33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34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35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36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37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38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39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40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41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42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43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44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45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46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47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48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49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50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51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52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53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54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55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56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57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58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59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60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61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62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63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64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65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66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67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68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69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70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71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72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73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74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75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76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77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78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79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80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81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82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83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84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85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86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87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88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89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90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91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92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93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94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95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96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97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98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699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00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01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02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03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04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05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06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07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08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09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10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11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12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13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14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15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16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17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18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19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20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21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22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23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24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25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26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27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28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29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30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31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32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33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34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35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36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37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38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39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40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41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42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43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44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45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46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47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48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49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50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51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52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53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54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55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56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57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58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59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60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61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62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63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64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65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66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67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68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69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70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71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72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73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74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75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76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77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78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79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80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81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82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83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84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85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86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87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88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89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90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91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92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93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94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95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96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97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98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799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800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801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802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803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804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805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806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807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808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809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810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811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812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813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814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815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816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817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818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819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820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821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822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823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824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825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826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827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828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29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30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31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32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33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34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35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36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37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38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39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40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41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42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43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44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45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46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47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48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49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50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51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52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53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54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55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56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57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58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59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60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61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62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63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64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65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66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67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68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69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70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71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72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73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74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75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76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77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78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79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80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81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82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83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84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85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86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87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88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89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90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91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92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93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94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95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96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97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98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899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00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01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02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03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04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05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06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07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08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09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10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11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12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13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14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15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16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17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18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19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20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21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22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23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24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25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26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27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28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29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30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31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32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33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34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35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36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37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38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39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40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41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42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43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44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45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46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47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48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49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50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51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52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53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54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55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56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57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58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59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60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61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62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63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64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65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66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67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68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69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70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71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72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73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74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75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76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77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78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79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80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81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82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83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84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85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86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87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88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89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90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91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92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93" name="Text Box 1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94" name="Text Box 2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95" name="Text Box 8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96" name="Text Box 9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123825</xdr:rowOff>
    </xdr:to>
    <xdr:sp macro="" textlink="">
      <xdr:nvSpPr>
        <xdr:cNvPr id="388997" name="Text Box 14"/>
        <xdr:cNvSpPr txBox="1">
          <a:spLocks noChangeArrowheads="1"/>
        </xdr:cNvSpPr>
      </xdr:nvSpPr>
      <xdr:spPr bwMode="auto">
        <a:xfrm>
          <a:off x="1962150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998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8999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00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01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02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03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04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05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06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07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08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09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10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11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12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13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14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15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16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17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18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19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20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21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22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23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24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25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26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27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28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29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30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31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32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33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34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35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36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37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38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39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40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41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42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43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44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45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46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47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48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49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50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51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52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53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54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55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56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57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58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59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60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61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62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63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64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65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66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67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68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69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70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71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72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73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74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75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76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77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78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79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80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81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82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83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84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85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86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87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88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89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90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91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92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93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94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95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96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97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98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099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00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01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02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03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04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05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06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07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08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09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10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11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12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13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14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15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16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17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18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19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20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21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22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23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24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25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26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27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28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29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30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31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32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33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34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35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36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37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38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39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40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41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42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43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44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45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46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47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48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49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50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51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52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53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54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55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56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57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58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59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60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61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62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63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64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65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66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6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6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6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7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7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7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7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7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7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7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7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7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7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8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8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8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8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8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8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8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8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8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8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9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9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9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9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9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9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9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9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9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19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0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0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0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0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0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0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0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0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0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0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1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1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1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1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1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1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1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1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1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1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2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2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2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2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2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2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2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2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2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2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3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3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3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3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3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3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3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3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3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3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4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4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4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4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4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4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4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4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4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4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5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5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5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5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5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5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5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5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5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5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6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6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6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6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6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6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6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6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6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6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7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7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7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7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7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7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7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7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7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7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8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8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8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8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8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8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8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8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8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8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9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9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9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9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9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9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9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9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9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29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0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0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0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0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0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0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0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0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0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0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1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1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1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1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1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1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1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1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1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1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2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2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2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2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2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2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2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2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2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2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3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3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3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3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3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3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36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37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38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39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40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41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42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43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44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45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46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47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48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49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50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51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52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53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54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55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56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57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58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59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60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61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62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63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64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65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66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67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68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69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70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71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72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73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74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75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76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77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78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79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80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81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82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83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84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85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86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87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88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89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90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91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92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93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94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95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96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97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98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399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00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01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02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03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04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05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06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07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08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09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10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11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12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13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14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15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16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17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18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19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20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21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22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23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24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25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26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27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28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29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30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31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32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33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34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35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36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37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38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39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40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41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42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43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44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45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46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47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48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49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50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51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52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53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54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55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56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57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58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59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60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61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62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63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64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65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66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67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68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69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70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71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72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73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74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75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76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77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78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79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80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81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82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83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84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85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86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87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88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89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90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91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92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93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94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95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96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97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98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499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500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501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502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503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504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05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06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07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08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09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10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11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12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13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14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15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16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17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18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19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20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21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22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23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24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25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26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27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28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29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30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31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32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33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34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35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36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37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38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39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40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41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42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43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44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45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46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47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48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49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50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51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52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53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54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55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56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57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58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59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60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61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62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63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64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65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66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67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68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69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70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71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72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73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74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75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76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77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78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79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80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81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82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83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84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85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86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87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88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89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90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91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92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93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94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95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96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97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98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599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00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01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02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03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04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05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06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07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08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09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10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11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12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13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14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15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16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17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18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19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20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21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22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23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24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25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26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27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28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29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30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31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32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33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34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35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36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37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38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39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40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41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42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43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44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45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46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47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48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49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50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51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52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53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54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55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56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57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58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59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60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61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62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63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64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65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66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67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68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69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70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71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72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673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674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675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676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677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678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679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680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681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682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683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684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685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686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687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688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689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690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691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692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693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694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695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696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697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698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699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00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01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02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03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04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05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06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07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08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09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10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11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12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13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14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15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16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17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18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19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20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21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22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23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24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25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26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27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28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29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30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31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32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33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34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35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36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37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38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39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40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41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42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43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44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45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46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47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48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49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50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51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52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53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54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55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56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57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58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59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60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61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62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63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64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65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66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67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68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69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70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71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72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73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74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75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76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77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78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79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80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81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82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83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84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85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86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87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88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89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90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91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92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93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94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95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96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97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98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799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800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801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802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803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804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805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806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807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808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809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810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811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812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813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814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815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816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817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818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819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820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821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822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823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824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825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826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827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828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829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830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831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832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833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834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835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836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837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838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839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840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841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89842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4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4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4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4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4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4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4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5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5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5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5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5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5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5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5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5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5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6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6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6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6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6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6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6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6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6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6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7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7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7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7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7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7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7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7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7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7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8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8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8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8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8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8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8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8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8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8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9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9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9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9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9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9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9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9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9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89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0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0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0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0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0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0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0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0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0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0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1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1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1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1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1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1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1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1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1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1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2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2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2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2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2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2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2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2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2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2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3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3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3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3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3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3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3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3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3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3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4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4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4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4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4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4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4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4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4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4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5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5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5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5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5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5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5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5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5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5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6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6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6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6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6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6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6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6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6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6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7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7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7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7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7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7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7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7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7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7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8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8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8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8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8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8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8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8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8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8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9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9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9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9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9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9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9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9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9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8999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9000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9000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90002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90003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90004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90005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90006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90007" name="Text Box 1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90008" name="Text Box 2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90009" name="Text Box 8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90010" name="Text Box 9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104775</xdr:colOff>
      <xdr:row>2</xdr:row>
      <xdr:rowOff>123825</xdr:rowOff>
    </xdr:to>
    <xdr:sp macro="" textlink="">
      <xdr:nvSpPr>
        <xdr:cNvPr id="390011" name="Text Box 14"/>
        <xdr:cNvSpPr txBox="1">
          <a:spLocks noChangeArrowheads="1"/>
        </xdr:cNvSpPr>
      </xdr:nvSpPr>
      <xdr:spPr bwMode="auto">
        <a:xfrm>
          <a:off x="3019425" y="1162050"/>
          <a:ext cx="104775" cy="123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1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1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1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1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1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1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1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1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2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2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2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2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2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2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2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2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2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2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3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3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3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3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3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3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3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3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3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3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4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4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4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4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4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4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4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4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4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4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5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5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5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5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5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5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5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5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5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5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6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6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6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6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6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6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6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6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6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6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7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7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7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7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7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7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7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7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7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7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8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8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8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8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8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8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8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8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8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8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9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9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9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9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9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9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9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9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9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09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0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0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0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0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0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0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0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0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0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0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1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1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1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1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1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1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1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1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1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1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2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2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2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2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2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2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2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2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2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2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3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3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3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3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3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3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3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3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3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3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4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4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4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4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4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4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4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4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4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4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5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5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5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5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5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5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5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5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5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5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6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6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6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6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6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6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6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6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6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6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7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71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72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73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74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75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76" name="Text Box 1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77" name="Text Box 2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78" name="Text Box 8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79" name="Text Box 9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4</xdr:row>
      <xdr:rowOff>0</xdr:rowOff>
    </xdr:from>
    <xdr:to>
      <xdr:col>3</xdr:col>
      <xdr:colOff>104775</xdr:colOff>
      <xdr:row>4</xdr:row>
      <xdr:rowOff>114300</xdr:rowOff>
    </xdr:to>
    <xdr:sp macro="" textlink="">
      <xdr:nvSpPr>
        <xdr:cNvPr id="390180" name="Text Box 14"/>
        <xdr:cNvSpPr txBox="1">
          <a:spLocks noChangeArrowheads="1"/>
        </xdr:cNvSpPr>
      </xdr:nvSpPr>
      <xdr:spPr bwMode="auto">
        <a:xfrm>
          <a:off x="3019425" y="15716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181" name="Text Box 2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182" name="Text Box 8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183" name="Text Box 9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184" name="Text Box 14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185" name="Text Box 1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186" name="Text Box 2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187" name="Text Box 8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188" name="Text Box 9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189" name="Text Box 14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190" name="Text Box 1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191" name="Text Box 2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192" name="Text Box 8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193" name="Text Box 9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194" name="Text Box 14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195" name="Text Box 1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196" name="Text Box 2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197" name="Text Box 8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198" name="Text Box 9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199" name="Text Box 14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00" name="Text Box 1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01" name="Text Box 2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02" name="Text Box 8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03" name="Text Box 9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04" name="Text Box 14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05" name="Text Box 1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06" name="Text Box 2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07" name="Text Box 8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08" name="Text Box 9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09" name="Text Box 14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10" name="Text Box 1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11" name="Text Box 2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12" name="Text Box 8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13" name="Text Box 9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14" name="Text Box 14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15" name="Text Box 1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16" name="Text Box 2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17" name="Text Box 8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18" name="Text Box 9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19" name="Text Box 14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20" name="Text Box 1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21" name="Text Box 2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22" name="Text Box 8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23" name="Text Box 9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24" name="Text Box 14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25" name="Text Box 1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26" name="Text Box 2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27" name="Text Box 8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28" name="Text Box 9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29" name="Text Box 14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30" name="Text Box 1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31" name="Text Box 2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32" name="Text Box 8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33" name="Text Box 9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34" name="Text Box 14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35" name="Text Box 1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36" name="Text Box 2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37" name="Text Box 8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38" name="Text Box 9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39" name="Text Box 14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40" name="Text Box 1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41" name="Text Box 2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42" name="Text Box 8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43" name="Text Box 9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44" name="Text Box 14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45" name="Text Box 1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46" name="Text Box 2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47" name="Text Box 8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48" name="Text Box 9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49" name="Text Box 14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50" name="Text Box 1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51" name="Text Box 2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52" name="Text Box 8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53" name="Text Box 9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54" name="Text Box 14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55" name="Text Box 1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56" name="Text Box 2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57" name="Text Box 8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58" name="Text Box 9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59" name="Text Box 14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60" name="Text Box 1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61" name="Text Box 2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62" name="Text Box 8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63" name="Text Box 9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64" name="Text Box 14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65" name="Text Box 1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66" name="Text Box 2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67" name="Text Box 8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68" name="Text Box 9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69" name="Text Box 14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70" name="Text Box 1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71" name="Text Box 2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72" name="Text Box 8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73" name="Text Box 9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74" name="Text Box 14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75" name="Text Box 1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76" name="Text Box 2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77" name="Text Box 8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78" name="Text Box 9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79" name="Text Box 14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80" name="Text Box 1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81" name="Text Box 2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82" name="Text Box 8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83" name="Text Box 9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84" name="Text Box 14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85" name="Text Box 1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86" name="Text Box 2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87" name="Text Box 8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88" name="Text Box 9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89" name="Text Box 14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90" name="Text Box 1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91" name="Text Box 2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92" name="Text Box 8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93" name="Text Box 9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94" name="Text Box 14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95" name="Text Box 1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96" name="Text Box 2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97" name="Text Box 8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98" name="Text Box 9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299" name="Text Box 14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300" name="Text Box 1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301" name="Text Box 2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302" name="Text Box 8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303" name="Text Box 9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304" name="Text Box 14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305" name="Text Box 1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306" name="Text Box 2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307" name="Text Box 8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308" name="Text Box 9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309" name="Text Box 14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310" name="Text Box 1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311" name="Text Box 2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312" name="Text Box 8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313" name="Text Box 9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314" name="Text Box 14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315" name="Text Box 1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316" name="Text Box 2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317" name="Text Box 8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318" name="Text Box 9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319" name="Text Box 14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320" name="Text Box 1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321" name="Text Box 2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322" name="Text Box 8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323" name="Text Box 9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324" name="Text Box 14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325" name="Text Box 1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326" name="Text Box 2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327" name="Text Box 8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328" name="Text Box 9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329" name="Text Box 14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330" name="Text Box 1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331" name="Text Box 2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332" name="Text Box 8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333" name="Text Box 9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334" name="Text Box 14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335" name="Text Box 1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336" name="Text Box 2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337" name="Text Box 8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338" name="Text Box 9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339" name="Text Box 14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340" name="Text Box 1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341" name="Text Box 2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342" name="Text Box 8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343" name="Text Box 9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344" name="Text Box 14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345" name="Text Box 1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346" name="Text Box 2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347" name="Text Box 8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348" name="Text Box 9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5</xdr:row>
      <xdr:rowOff>0</xdr:rowOff>
    </xdr:from>
    <xdr:to>
      <xdr:col>3</xdr:col>
      <xdr:colOff>104775</xdr:colOff>
      <xdr:row>5</xdr:row>
      <xdr:rowOff>114300</xdr:rowOff>
    </xdr:to>
    <xdr:sp macro="" textlink="">
      <xdr:nvSpPr>
        <xdr:cNvPr id="390349" name="Text Box 14"/>
        <xdr:cNvSpPr txBox="1">
          <a:spLocks noChangeArrowheads="1"/>
        </xdr:cNvSpPr>
      </xdr:nvSpPr>
      <xdr:spPr bwMode="auto">
        <a:xfrm>
          <a:off x="3019425" y="17621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38"/>
  <sheetViews>
    <sheetView showGridLines="0" zoomScaleSheetLayoutView="100" workbookViewId="0">
      <selection activeCell="G30" sqref="G30"/>
    </sheetView>
  </sheetViews>
  <sheetFormatPr defaultRowHeight="14.25" x14ac:dyDescent="0.15"/>
  <cols>
    <col min="1" max="1" width="7.375" customWidth="1"/>
    <col min="2" max="2" width="18.375" bestFit="1" customWidth="1"/>
    <col min="3" max="3" width="13.875" bestFit="1" customWidth="1"/>
    <col min="4" max="4" width="25.25" bestFit="1" customWidth="1"/>
    <col min="5" max="5" width="9.125" bestFit="1" customWidth="1"/>
    <col min="6" max="6" width="11.875" bestFit="1" customWidth="1"/>
    <col min="7" max="7" width="6.25" bestFit="1" customWidth="1"/>
    <col min="8" max="8" width="10.125" bestFit="1" customWidth="1"/>
    <col min="9" max="9" width="11.875" bestFit="1" customWidth="1"/>
    <col min="10" max="10" width="17.375" style="10" bestFit="1" customWidth="1"/>
    <col min="11" max="11" width="9.5" bestFit="1" customWidth="1"/>
    <col min="12" max="12" width="13.375" bestFit="1" customWidth="1"/>
    <col min="13" max="17" width="5.75" customWidth="1"/>
    <col min="18" max="22" width="3.25" customWidth="1"/>
  </cols>
  <sheetData>
    <row r="1" spans="2:16" ht="42" customHeight="1" x14ac:dyDescent="0.15">
      <c r="B1" s="83" t="s">
        <v>101</v>
      </c>
      <c r="C1" s="83"/>
      <c r="D1" s="83"/>
      <c r="E1" s="83"/>
      <c r="F1" s="83"/>
      <c r="G1" s="83"/>
      <c r="H1" s="83"/>
      <c r="I1" s="83"/>
    </row>
    <row r="2" spans="2:16" ht="49.5" x14ac:dyDescent="0.15">
      <c r="B2" s="1" t="s">
        <v>0</v>
      </c>
      <c r="C2" s="1"/>
      <c r="D2" s="1" t="s">
        <v>1</v>
      </c>
      <c r="E2" s="1" t="s">
        <v>2</v>
      </c>
      <c r="F2" s="1" t="s">
        <v>3</v>
      </c>
      <c r="G2" s="1" t="s">
        <v>4</v>
      </c>
      <c r="H2" s="1" t="s">
        <v>5</v>
      </c>
      <c r="I2" s="1" t="s">
        <v>6</v>
      </c>
      <c r="J2" s="39"/>
    </row>
    <row r="3" spans="2:16" ht="17.25" x14ac:dyDescent="0.15">
      <c r="B3" s="85" t="s">
        <v>90</v>
      </c>
      <c r="C3" s="85" t="s">
        <v>8</v>
      </c>
      <c r="D3" s="2" t="s">
        <v>91</v>
      </c>
      <c r="E3" s="2" t="s">
        <v>81</v>
      </c>
      <c r="F3" s="2">
        <v>13</v>
      </c>
      <c r="G3" s="3">
        <v>2</v>
      </c>
      <c r="H3" s="4">
        <v>1288</v>
      </c>
      <c r="I3" s="4">
        <f>F3*H3*G3</f>
        <v>33488</v>
      </c>
      <c r="J3" s="39" t="s">
        <v>79</v>
      </c>
      <c r="K3" s="38"/>
    </row>
    <row r="4" spans="2:16" ht="15" customHeight="1" x14ac:dyDescent="0.15">
      <c r="B4" s="86"/>
      <c r="C4" s="86"/>
      <c r="D4" s="2" t="s">
        <v>80</v>
      </c>
      <c r="E4" s="2" t="s">
        <v>81</v>
      </c>
      <c r="F4" s="2">
        <v>5</v>
      </c>
      <c r="G4" s="3">
        <v>2</v>
      </c>
      <c r="H4" s="4">
        <v>1288</v>
      </c>
      <c r="I4" s="4">
        <f>F4*H4*G4</f>
        <v>12880</v>
      </c>
      <c r="K4" s="38"/>
    </row>
    <row r="5" spans="2:16" ht="15" customHeight="1" x14ac:dyDescent="0.15">
      <c r="B5" s="2" t="s">
        <v>72</v>
      </c>
      <c r="C5" s="2" t="s">
        <v>8</v>
      </c>
      <c r="D5" s="2" t="s">
        <v>92</v>
      </c>
      <c r="E5" s="2" t="s">
        <v>93</v>
      </c>
      <c r="F5" s="2">
        <v>17</v>
      </c>
      <c r="G5" s="3">
        <v>2</v>
      </c>
      <c r="H5" s="4">
        <v>350</v>
      </c>
      <c r="I5" s="4">
        <f>F5*H5*G5</f>
        <v>11900</v>
      </c>
      <c r="J5" s="39" t="s">
        <v>79</v>
      </c>
      <c r="K5" s="38"/>
    </row>
    <row r="6" spans="2:16" ht="15" customHeight="1" x14ac:dyDescent="0.15">
      <c r="B6" s="2" t="s">
        <v>94</v>
      </c>
      <c r="C6" s="2" t="s">
        <v>8</v>
      </c>
      <c r="D6" s="2" t="s">
        <v>99</v>
      </c>
      <c r="E6" s="2" t="s">
        <v>81</v>
      </c>
      <c r="F6" s="2">
        <v>55</v>
      </c>
      <c r="G6" s="3">
        <v>2</v>
      </c>
      <c r="H6" s="4">
        <v>750</v>
      </c>
      <c r="I6" s="4">
        <f>F6*H6*G6</f>
        <v>82500</v>
      </c>
      <c r="J6" s="39" t="s">
        <v>79</v>
      </c>
      <c r="K6" s="38"/>
    </row>
    <row r="7" spans="2:16" ht="17.25" x14ac:dyDescent="0.15">
      <c r="B7" s="84" t="s">
        <v>10</v>
      </c>
      <c r="C7" s="84"/>
      <c r="D7" s="84"/>
      <c r="E7" s="84"/>
      <c r="F7" s="84"/>
      <c r="G7" s="84"/>
      <c r="H7" s="84"/>
      <c r="I7" s="5">
        <f>SUM(I3:I6)</f>
        <v>140768</v>
      </c>
      <c r="J7" s="39" t="s">
        <v>78</v>
      </c>
    </row>
    <row r="8" spans="2:16" ht="17.25" x14ac:dyDescent="0.15">
      <c r="B8" s="87" t="s">
        <v>11</v>
      </c>
      <c r="C8" s="85" t="s">
        <v>95</v>
      </c>
      <c r="D8" s="2" t="s">
        <v>97</v>
      </c>
      <c r="E8" s="2" t="s">
        <v>12</v>
      </c>
      <c r="F8" s="2">
        <v>1</v>
      </c>
      <c r="G8" s="3">
        <v>0</v>
      </c>
      <c r="H8" s="4">
        <v>28000</v>
      </c>
      <c r="I8" s="4">
        <f>H8*G8*F8</f>
        <v>0</v>
      </c>
      <c r="J8" s="46">
        <f>I7+I10</f>
        <v>140768</v>
      </c>
    </row>
    <row r="9" spans="2:16" ht="17.25" hidden="1" x14ac:dyDescent="0.15">
      <c r="B9" s="88"/>
      <c r="C9" s="86"/>
      <c r="D9" s="2" t="s">
        <v>87</v>
      </c>
      <c r="E9" s="2" t="s">
        <v>12</v>
      </c>
      <c r="F9" s="2"/>
      <c r="G9" s="3"/>
      <c r="H9" s="4"/>
      <c r="I9" s="4">
        <f>H9*G9*F9</f>
        <v>0</v>
      </c>
      <c r="J9" s="46"/>
    </row>
    <row r="10" spans="2:16" ht="17.25" x14ac:dyDescent="0.15">
      <c r="B10" s="6"/>
      <c r="C10" s="6"/>
      <c r="D10" s="6"/>
      <c r="E10" s="7"/>
      <c r="F10" s="7"/>
      <c r="G10" s="7"/>
      <c r="H10" s="7"/>
      <c r="I10" s="8">
        <f>SUM(I8:I8)</f>
        <v>0</v>
      </c>
      <c r="J10" s="39">
        <f>J8*0.06</f>
        <v>8446.08</v>
      </c>
    </row>
    <row r="11" spans="2:16" ht="16.5" customHeight="1" x14ac:dyDescent="0.15">
      <c r="B11" s="87" t="s">
        <v>13</v>
      </c>
      <c r="C11" s="2" t="s">
        <v>14</v>
      </c>
      <c r="D11" s="21" t="s">
        <v>43</v>
      </c>
      <c r="E11" s="85" t="s">
        <v>15</v>
      </c>
      <c r="F11" s="87">
        <v>140</v>
      </c>
      <c r="G11" s="89">
        <v>1</v>
      </c>
      <c r="H11" s="91">
        <v>185</v>
      </c>
      <c r="I11" s="91">
        <f>F11*H11</f>
        <v>25900</v>
      </c>
      <c r="J11" s="101"/>
      <c r="K11" s="9"/>
      <c r="L11" s="24"/>
      <c r="M11" s="9"/>
      <c r="N11" s="9"/>
    </row>
    <row r="12" spans="2:16" ht="16.5" customHeight="1" x14ac:dyDescent="0.15">
      <c r="B12" s="98"/>
      <c r="C12" s="2" t="s">
        <v>16</v>
      </c>
      <c r="D12" s="21" t="s">
        <v>17</v>
      </c>
      <c r="E12" s="86"/>
      <c r="F12" s="88"/>
      <c r="G12" s="90"/>
      <c r="H12" s="92"/>
      <c r="I12" s="92"/>
      <c r="J12" s="101"/>
      <c r="K12" s="10"/>
      <c r="L12" s="10"/>
      <c r="M12" s="10"/>
      <c r="N12" s="10"/>
    </row>
    <row r="13" spans="2:16" ht="17.25" hidden="1" x14ac:dyDescent="0.15">
      <c r="B13" s="88"/>
      <c r="C13" s="40" t="s">
        <v>82</v>
      </c>
      <c r="D13" s="41"/>
      <c r="E13" s="42" t="s">
        <v>39</v>
      </c>
      <c r="F13" s="43">
        <v>0</v>
      </c>
      <c r="G13" s="44">
        <v>0</v>
      </c>
      <c r="H13" s="37">
        <v>0</v>
      </c>
      <c r="I13" s="37">
        <v>0</v>
      </c>
      <c r="J13" s="39" t="s">
        <v>83</v>
      </c>
      <c r="K13" s="10"/>
      <c r="L13" s="10"/>
      <c r="M13" s="10"/>
      <c r="N13" s="10"/>
    </row>
    <row r="14" spans="2:16" ht="17.25" x14ac:dyDescent="0.15">
      <c r="B14" s="84" t="s">
        <v>18</v>
      </c>
      <c r="C14" s="84"/>
      <c r="D14" s="84"/>
      <c r="E14" s="84"/>
      <c r="F14" s="84"/>
      <c r="G14" s="84"/>
      <c r="H14" s="84"/>
      <c r="I14" s="5">
        <f>SUM(I11:I12)</f>
        <v>25900</v>
      </c>
      <c r="J14" s="39"/>
    </row>
    <row r="15" spans="2:16" ht="17.25" x14ac:dyDescent="0.15">
      <c r="B15" s="11" t="s">
        <v>19</v>
      </c>
      <c r="C15" s="2" t="s">
        <v>20</v>
      </c>
      <c r="D15" s="20" t="s">
        <v>96</v>
      </c>
      <c r="E15" s="2" t="s">
        <v>21</v>
      </c>
      <c r="F15" s="2">
        <v>1</v>
      </c>
      <c r="G15" s="3">
        <v>1</v>
      </c>
      <c r="H15" s="22">
        <v>0</v>
      </c>
      <c r="I15" s="4">
        <f>H15*F15*G15</f>
        <v>0</v>
      </c>
      <c r="J15" s="46"/>
    </row>
    <row r="16" spans="2:16" ht="23.25" x14ac:dyDescent="0.15">
      <c r="B16" s="84" t="s">
        <v>84</v>
      </c>
      <c r="C16" s="84"/>
      <c r="D16" s="84"/>
      <c r="E16" s="84"/>
      <c r="F16" s="84"/>
      <c r="G16" s="84"/>
      <c r="H16" s="84"/>
      <c r="I16" s="5">
        <f>SUM(I15:I15)</f>
        <v>0</v>
      </c>
      <c r="J16" s="39"/>
      <c r="M16" s="12"/>
      <c r="N16" s="12"/>
      <c r="O16" s="12"/>
      <c r="P16" s="13"/>
    </row>
    <row r="17" spans="2:16" ht="18.95" customHeight="1" x14ac:dyDescent="0.15">
      <c r="B17" s="85" t="s">
        <v>86</v>
      </c>
      <c r="C17" s="2" t="s">
        <v>22</v>
      </c>
      <c r="D17" s="2" t="s">
        <v>88</v>
      </c>
      <c r="E17" s="2" t="s">
        <v>23</v>
      </c>
      <c r="F17" s="50">
        <v>0</v>
      </c>
      <c r="G17" s="51">
        <v>1</v>
      </c>
      <c r="H17" s="52">
        <v>50</v>
      </c>
      <c r="I17" s="53">
        <f>F17*H17</f>
        <v>0</v>
      </c>
      <c r="J17" s="39" t="s">
        <v>106</v>
      </c>
      <c r="M17" s="12"/>
      <c r="N17" s="12"/>
      <c r="O17" s="12"/>
      <c r="P17" s="12"/>
    </row>
    <row r="18" spans="2:16" ht="20.25" x14ac:dyDescent="0.15">
      <c r="B18" s="93"/>
      <c r="C18" s="2" t="s">
        <v>22</v>
      </c>
      <c r="D18" s="2" t="s">
        <v>98</v>
      </c>
      <c r="E18" s="2" t="s">
        <v>23</v>
      </c>
      <c r="F18" s="30">
        <v>0</v>
      </c>
      <c r="G18" s="3">
        <v>1</v>
      </c>
      <c r="H18" s="22">
        <v>0</v>
      </c>
      <c r="I18" s="4">
        <f>F18*H18</f>
        <v>0</v>
      </c>
      <c r="J18" s="39"/>
      <c r="M18" s="12"/>
      <c r="N18" s="12"/>
      <c r="O18" s="12"/>
      <c r="P18" s="12"/>
    </row>
    <row r="19" spans="2:16" ht="17.25" x14ac:dyDescent="0.15">
      <c r="B19" s="84" t="s">
        <v>24</v>
      </c>
      <c r="C19" s="84"/>
      <c r="D19" s="84"/>
      <c r="E19" s="84"/>
      <c r="F19" s="84"/>
      <c r="G19" s="84"/>
      <c r="H19" s="84"/>
      <c r="I19" s="5">
        <f>SUM(I17:I18)</f>
        <v>0</v>
      </c>
      <c r="J19" s="39"/>
    </row>
    <row r="20" spans="2:16" ht="17.25" hidden="1" x14ac:dyDescent="0.15">
      <c r="B20" s="2" t="s">
        <v>25</v>
      </c>
      <c r="C20" s="2" t="s">
        <v>26</v>
      </c>
      <c r="D20" s="2" t="s">
        <v>27</v>
      </c>
      <c r="E20" s="2" t="s">
        <v>28</v>
      </c>
      <c r="F20" s="2">
        <v>10</v>
      </c>
      <c r="G20" s="3">
        <v>1</v>
      </c>
      <c r="H20" s="22">
        <v>0</v>
      </c>
      <c r="I20" s="4">
        <f>F20*H20*G20</f>
        <v>0</v>
      </c>
      <c r="J20" s="39"/>
      <c r="K20" s="9"/>
      <c r="L20" s="9"/>
      <c r="M20" s="9"/>
      <c r="N20" s="9"/>
      <c r="O20" s="9"/>
    </row>
    <row r="21" spans="2:16" ht="17.25" x14ac:dyDescent="0.15">
      <c r="B21" s="11" t="s">
        <v>45</v>
      </c>
      <c r="C21" s="2" t="s">
        <v>29</v>
      </c>
      <c r="D21" s="21" t="s">
        <v>44</v>
      </c>
      <c r="E21" s="2" t="s">
        <v>30</v>
      </c>
      <c r="F21" s="11">
        <v>140</v>
      </c>
      <c r="G21" s="3">
        <v>1</v>
      </c>
      <c r="H21" s="22">
        <v>112</v>
      </c>
      <c r="I21" s="22">
        <f>F21*H21</f>
        <v>15680</v>
      </c>
      <c r="J21" s="39"/>
      <c r="K21" s="9"/>
      <c r="L21" s="9"/>
      <c r="M21" s="9"/>
      <c r="N21" s="9"/>
      <c r="O21" s="9"/>
    </row>
    <row r="22" spans="2:16" ht="17.25" hidden="1" x14ac:dyDescent="0.15">
      <c r="B22" s="87" t="s">
        <v>38</v>
      </c>
      <c r="C22" s="2" t="s">
        <v>29</v>
      </c>
      <c r="D22" s="2" t="s">
        <v>37</v>
      </c>
      <c r="E22" s="2" t="s">
        <v>30</v>
      </c>
      <c r="F22" s="11">
        <v>3</v>
      </c>
      <c r="G22" s="3">
        <v>3</v>
      </c>
      <c r="H22" s="22"/>
      <c r="I22" s="4">
        <f>F22*H22</f>
        <v>0</v>
      </c>
      <c r="J22" s="39"/>
      <c r="K22" s="9"/>
      <c r="L22" s="10"/>
      <c r="M22" s="10"/>
      <c r="N22" s="10"/>
    </row>
    <row r="23" spans="2:16" ht="17.25" hidden="1" x14ac:dyDescent="0.15">
      <c r="B23" s="98"/>
      <c r="C23" s="2" t="s">
        <v>46</v>
      </c>
      <c r="D23" s="2" t="s">
        <v>47</v>
      </c>
      <c r="E23" s="2" t="s">
        <v>48</v>
      </c>
      <c r="F23" s="2">
        <v>3</v>
      </c>
      <c r="G23" s="3">
        <v>3</v>
      </c>
      <c r="H23" s="4"/>
      <c r="I23" s="4">
        <f>F23*H23*G23</f>
        <v>0</v>
      </c>
      <c r="J23" s="39"/>
      <c r="K23" s="9"/>
      <c r="L23" s="10"/>
      <c r="M23" s="10"/>
      <c r="N23" s="10"/>
    </row>
    <row r="24" spans="2:16" ht="17.25" hidden="1" x14ac:dyDescent="0.15">
      <c r="B24" s="88"/>
      <c r="C24" s="2" t="s">
        <v>49</v>
      </c>
      <c r="D24" s="2" t="s">
        <v>50</v>
      </c>
      <c r="E24" s="2" t="s">
        <v>48</v>
      </c>
      <c r="F24" s="2">
        <v>3</v>
      </c>
      <c r="G24" s="29">
        <v>3</v>
      </c>
      <c r="H24" s="4"/>
      <c r="I24" s="4">
        <f>F24*H24*G24</f>
        <v>0</v>
      </c>
      <c r="J24" s="39"/>
      <c r="K24" s="9"/>
      <c r="L24" s="10"/>
      <c r="M24" s="10"/>
      <c r="N24" s="10"/>
    </row>
    <row r="25" spans="2:16" ht="17.25" x14ac:dyDescent="0.15">
      <c r="B25" s="84" t="s">
        <v>31</v>
      </c>
      <c r="C25" s="84"/>
      <c r="D25" s="84"/>
      <c r="E25" s="84"/>
      <c r="F25" s="84"/>
      <c r="G25" s="84"/>
      <c r="H25" s="84"/>
      <c r="I25" s="5">
        <f>SUM(I20:I24)</f>
        <v>15680</v>
      </c>
      <c r="J25" s="39"/>
    </row>
    <row r="26" spans="2:16" ht="17.25" x14ac:dyDescent="0.15">
      <c r="B26" s="14" t="s">
        <v>32</v>
      </c>
      <c r="C26" s="102" t="s">
        <v>100</v>
      </c>
      <c r="D26" s="103"/>
      <c r="E26" s="103"/>
      <c r="F26" s="103"/>
      <c r="G26" s="103"/>
      <c r="H26" s="103"/>
      <c r="I26" s="104"/>
      <c r="J26" s="39"/>
    </row>
    <row r="27" spans="2:16" ht="17.25" x14ac:dyDescent="0.15">
      <c r="B27" s="15" t="s">
        <v>33</v>
      </c>
      <c r="C27" s="80">
        <f>I7+I10+I14+I16+I19+I25</f>
        <v>182348</v>
      </c>
      <c r="D27" s="81"/>
      <c r="E27" s="81"/>
      <c r="F27" s="81"/>
      <c r="G27" s="81"/>
      <c r="H27" s="81"/>
      <c r="I27" s="82"/>
      <c r="J27" s="47" t="s">
        <v>102</v>
      </c>
    </row>
    <row r="28" spans="2:16" ht="17.25" x14ac:dyDescent="0.15">
      <c r="B28" s="15" t="s">
        <v>34</v>
      </c>
      <c r="C28" s="80">
        <f>C27*0.1</f>
        <v>18234.8</v>
      </c>
      <c r="D28" s="81"/>
      <c r="E28" s="81"/>
      <c r="F28" s="81"/>
      <c r="G28" s="81"/>
      <c r="H28" s="81"/>
      <c r="I28" s="82"/>
      <c r="J28" s="47" t="s">
        <v>103</v>
      </c>
      <c r="K28" s="47" t="s">
        <v>104</v>
      </c>
      <c r="L28" s="47" t="s">
        <v>105</v>
      </c>
    </row>
    <row r="29" spans="2:16" ht="33" x14ac:dyDescent="0.15">
      <c r="B29" s="15" t="s">
        <v>40</v>
      </c>
      <c r="C29" s="80">
        <f>C27+C28</f>
        <v>200582.8</v>
      </c>
      <c r="D29" s="81"/>
      <c r="E29" s="81"/>
      <c r="F29" s="81"/>
      <c r="G29" s="81"/>
      <c r="H29" s="81"/>
      <c r="I29" s="82"/>
      <c r="J29" s="47">
        <f>J8</f>
        <v>140768</v>
      </c>
      <c r="K29" s="47">
        <f>J29*0.1</f>
        <v>14076.800000000001</v>
      </c>
      <c r="L29" s="47">
        <f>SUM(J29:K29)</f>
        <v>154844.79999999999</v>
      </c>
    </row>
    <row r="30" spans="2:16" ht="33" x14ac:dyDescent="0.15">
      <c r="B30" s="16" t="s">
        <v>35</v>
      </c>
      <c r="C30" s="2" t="s">
        <v>36</v>
      </c>
      <c r="D30" s="99" t="s">
        <v>51</v>
      </c>
      <c r="E30" s="100"/>
      <c r="F30" s="17">
        <f>C29-I7-I10</f>
        <v>59814.799999999988</v>
      </c>
      <c r="G30" s="18">
        <v>0.06</v>
      </c>
      <c r="H30" s="4">
        <f>F30*G30</f>
        <v>3588.887999999999</v>
      </c>
      <c r="I30" s="16" t="s">
        <v>35</v>
      </c>
      <c r="J30" s="94"/>
      <c r="K30" s="95"/>
      <c r="L30" s="95"/>
      <c r="M30" s="95"/>
      <c r="N30" s="95"/>
      <c r="O30" s="95"/>
    </row>
    <row r="31" spans="2:16" ht="33" x14ac:dyDescent="0.15">
      <c r="B31" s="19" t="s">
        <v>85</v>
      </c>
      <c r="C31" s="77">
        <f>C29+H30</f>
        <v>204171.68799999999</v>
      </c>
      <c r="D31" s="77"/>
      <c r="E31" s="77"/>
      <c r="F31" s="77"/>
      <c r="G31" s="77"/>
      <c r="H31" s="77"/>
      <c r="I31" s="77"/>
      <c r="J31" s="45" t="s">
        <v>89</v>
      </c>
    </row>
    <row r="32" spans="2:16" ht="16.5" hidden="1" x14ac:dyDescent="0.15">
      <c r="B32" s="27"/>
      <c r="I32" s="28"/>
    </row>
    <row r="33" spans="2:9" ht="17.25" hidden="1" x14ac:dyDescent="0.15">
      <c r="C33" s="78" t="s">
        <v>41</v>
      </c>
      <c r="D33" s="79"/>
      <c r="E33" s="79"/>
      <c r="F33" s="79"/>
      <c r="G33" s="79"/>
      <c r="H33" s="79"/>
    </row>
    <row r="34" spans="2:9" ht="33" hidden="1" x14ac:dyDescent="0.15">
      <c r="B34" s="16" t="s">
        <v>35</v>
      </c>
      <c r="C34" s="2" t="s">
        <v>36</v>
      </c>
      <c r="D34" s="96" t="s">
        <v>42</v>
      </c>
      <c r="E34" s="97"/>
      <c r="F34" s="17">
        <f>C29</f>
        <v>200582.8</v>
      </c>
      <c r="G34" s="18">
        <v>0.06</v>
      </c>
      <c r="H34" s="4">
        <f>F34*G34</f>
        <v>12034.967999999999</v>
      </c>
      <c r="I34" s="16" t="s">
        <v>35</v>
      </c>
    </row>
    <row r="35" spans="2:9" ht="33" hidden="1" x14ac:dyDescent="0.15">
      <c r="B35" s="19" t="s">
        <v>85</v>
      </c>
      <c r="C35" s="77">
        <f>F34+H34</f>
        <v>212617.76799999998</v>
      </c>
      <c r="D35" s="77"/>
      <c r="E35" s="77"/>
      <c r="F35" s="77"/>
      <c r="G35" s="77"/>
      <c r="H35" s="77"/>
      <c r="I35" s="77"/>
    </row>
    <row r="37" spans="2:9" x14ac:dyDescent="0.15">
      <c r="B37" s="49" t="s">
        <v>107</v>
      </c>
      <c r="C37" s="54">
        <f>C31-L29</f>
        <v>49326.888000000006</v>
      </c>
      <c r="D37" s="54"/>
      <c r="E37" s="10"/>
      <c r="F37" s="10"/>
      <c r="G37" s="10"/>
      <c r="H37" s="55"/>
      <c r="I37" s="10"/>
    </row>
    <row r="38" spans="2:9" x14ac:dyDescent="0.15">
      <c r="D38" s="23"/>
      <c r="E38" s="23"/>
      <c r="F38" s="25"/>
      <c r="H38" s="26"/>
    </row>
  </sheetData>
  <mergeCells count="29">
    <mergeCell ref="C3:C4"/>
    <mergeCell ref="J30:O30"/>
    <mergeCell ref="D34:E34"/>
    <mergeCell ref="H11:H12"/>
    <mergeCell ref="B11:B13"/>
    <mergeCell ref="B3:B4"/>
    <mergeCell ref="C8:C9"/>
    <mergeCell ref="B8:B9"/>
    <mergeCell ref="D30:E30"/>
    <mergeCell ref="J11:J12"/>
    <mergeCell ref="B22:B24"/>
    <mergeCell ref="B25:H25"/>
    <mergeCell ref="C26:I26"/>
    <mergeCell ref="C35:I35"/>
    <mergeCell ref="C33:H33"/>
    <mergeCell ref="C29:I29"/>
    <mergeCell ref="C28:I28"/>
    <mergeCell ref="B1:I1"/>
    <mergeCell ref="B7:H7"/>
    <mergeCell ref="E11:E12"/>
    <mergeCell ref="F11:F12"/>
    <mergeCell ref="G11:G12"/>
    <mergeCell ref="C31:I31"/>
    <mergeCell ref="I11:I12"/>
    <mergeCell ref="B14:H14"/>
    <mergeCell ref="B16:H16"/>
    <mergeCell ref="B19:H19"/>
    <mergeCell ref="B17:B18"/>
    <mergeCell ref="C27:I27"/>
  </mergeCells>
  <phoneticPr fontId="3" type="noConversion"/>
  <pageMargins left="0.75" right="0.75" top="1" bottom="1" header="0.51180555555555551" footer="0.51180555555555551"/>
  <pageSetup paperSize="9" firstPageNumber="4294963191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P43"/>
  <sheetViews>
    <sheetView tabSelected="1" workbookViewId="0">
      <selection activeCell="B19" sqref="B19:H19"/>
    </sheetView>
  </sheetViews>
  <sheetFormatPr defaultRowHeight="14.25" x14ac:dyDescent="0.15"/>
  <cols>
    <col min="1" max="1" width="7.375" customWidth="1"/>
    <col min="2" max="2" width="18.375" bestFit="1" customWidth="1"/>
    <col min="3" max="3" width="13.875" bestFit="1" customWidth="1"/>
    <col min="4" max="4" width="25.25" bestFit="1" customWidth="1"/>
    <col min="5" max="5" width="9.625" bestFit="1" customWidth="1"/>
    <col min="6" max="6" width="12" bestFit="1" customWidth="1"/>
    <col min="7" max="7" width="6.5" bestFit="1" customWidth="1"/>
    <col min="8" max="8" width="10.25" bestFit="1" customWidth="1"/>
    <col min="9" max="9" width="12" bestFit="1" customWidth="1"/>
    <col min="10" max="10" width="12.75" style="10" bestFit="1" customWidth="1"/>
    <col min="11" max="11" width="9.75" bestFit="1" customWidth="1"/>
    <col min="12" max="12" width="10.875" bestFit="1" customWidth="1"/>
    <col min="13" max="17" width="5.75" customWidth="1"/>
    <col min="18" max="22" width="3.25" customWidth="1"/>
  </cols>
  <sheetData>
    <row r="1" spans="2:16" ht="42" customHeight="1" x14ac:dyDescent="0.15">
      <c r="B1" s="83" t="s">
        <v>108</v>
      </c>
      <c r="C1" s="83"/>
      <c r="D1" s="83"/>
      <c r="E1" s="83"/>
      <c r="F1" s="83"/>
      <c r="G1" s="83"/>
      <c r="H1" s="83"/>
      <c r="I1" s="83"/>
      <c r="J1" s="39"/>
      <c r="K1" s="56"/>
      <c r="L1" s="56"/>
      <c r="M1" s="56"/>
      <c r="N1" s="56"/>
      <c r="O1" s="56"/>
    </row>
    <row r="2" spans="2:16" ht="49.5" x14ac:dyDescent="0.15">
      <c r="B2" s="1" t="s">
        <v>0</v>
      </c>
      <c r="C2" s="1"/>
      <c r="D2" s="1" t="s">
        <v>1</v>
      </c>
      <c r="E2" s="1" t="s">
        <v>2</v>
      </c>
      <c r="F2" s="1" t="s">
        <v>3</v>
      </c>
      <c r="G2" s="1" t="s">
        <v>4</v>
      </c>
      <c r="H2" s="1" t="s">
        <v>5</v>
      </c>
      <c r="I2" s="1" t="s">
        <v>6</v>
      </c>
      <c r="J2" s="39"/>
      <c r="K2" s="56"/>
      <c r="L2" s="56"/>
      <c r="M2" s="56"/>
      <c r="N2" s="56"/>
      <c r="O2" s="56"/>
    </row>
    <row r="3" spans="2:16" ht="17.25" x14ac:dyDescent="0.15">
      <c r="B3" s="85" t="s">
        <v>90</v>
      </c>
      <c r="C3" s="85" t="s">
        <v>8</v>
      </c>
      <c r="D3" s="2" t="s">
        <v>91</v>
      </c>
      <c r="E3" s="2" t="s">
        <v>109</v>
      </c>
      <c r="F3" s="2">
        <v>13</v>
      </c>
      <c r="G3" s="3">
        <v>2</v>
      </c>
      <c r="H3" s="4">
        <v>1288</v>
      </c>
      <c r="I3" s="4">
        <f>F3*H3*G3</f>
        <v>33488</v>
      </c>
      <c r="J3" s="39" t="s">
        <v>110</v>
      </c>
      <c r="K3" s="57"/>
      <c r="L3" s="56"/>
      <c r="M3" s="56"/>
      <c r="N3" s="56"/>
      <c r="O3" s="56"/>
    </row>
    <row r="4" spans="2:16" ht="15" customHeight="1" x14ac:dyDescent="0.15">
      <c r="B4" s="86"/>
      <c r="C4" s="86"/>
      <c r="D4" s="2" t="s">
        <v>80</v>
      </c>
      <c r="E4" s="2" t="s">
        <v>109</v>
      </c>
      <c r="F4" s="2">
        <v>5</v>
      </c>
      <c r="G4" s="3">
        <v>2</v>
      </c>
      <c r="H4" s="4">
        <v>1288</v>
      </c>
      <c r="I4" s="4">
        <f>F4*H4*G4</f>
        <v>12880</v>
      </c>
      <c r="J4" s="39"/>
      <c r="K4" s="57"/>
      <c r="L4" s="56"/>
      <c r="M4" s="56"/>
      <c r="N4" s="56"/>
      <c r="O4" s="56"/>
    </row>
    <row r="5" spans="2:16" ht="15" customHeight="1" x14ac:dyDescent="0.15">
      <c r="B5" s="2" t="s">
        <v>72</v>
      </c>
      <c r="C5" s="2" t="s">
        <v>8</v>
      </c>
      <c r="D5" s="2" t="s">
        <v>92</v>
      </c>
      <c r="E5" s="2" t="s">
        <v>81</v>
      </c>
      <c r="F5" s="2">
        <v>17</v>
      </c>
      <c r="G5" s="3">
        <v>2</v>
      </c>
      <c r="H5" s="4">
        <v>350</v>
      </c>
      <c r="I5" s="4">
        <f>F5*H5*G5</f>
        <v>11900</v>
      </c>
      <c r="J5" s="39" t="s">
        <v>110</v>
      </c>
      <c r="K5" s="58" t="s">
        <v>111</v>
      </c>
      <c r="L5" s="56"/>
      <c r="M5" s="56"/>
      <c r="N5" s="56"/>
      <c r="O5" s="56"/>
    </row>
    <row r="6" spans="2:16" ht="15" customHeight="1" x14ac:dyDescent="0.15">
      <c r="B6" s="2" t="s">
        <v>94</v>
      </c>
      <c r="C6" s="2" t="s">
        <v>8</v>
      </c>
      <c r="D6" s="2" t="s">
        <v>112</v>
      </c>
      <c r="E6" s="2" t="s">
        <v>81</v>
      </c>
      <c r="F6" s="2">
        <v>55</v>
      </c>
      <c r="G6" s="3">
        <v>2</v>
      </c>
      <c r="H6" s="4">
        <v>750</v>
      </c>
      <c r="I6" s="4">
        <f>F6*H6*G6</f>
        <v>82500</v>
      </c>
      <c r="J6" s="39" t="s">
        <v>110</v>
      </c>
      <c r="K6" s="58" t="s">
        <v>89</v>
      </c>
      <c r="L6" s="56"/>
      <c r="M6" s="56"/>
      <c r="N6" s="56"/>
      <c r="O6" s="56"/>
    </row>
    <row r="7" spans="2:16" ht="17.25" x14ac:dyDescent="0.15">
      <c r="B7" s="84" t="s">
        <v>10</v>
      </c>
      <c r="C7" s="84"/>
      <c r="D7" s="84"/>
      <c r="E7" s="84"/>
      <c r="F7" s="84"/>
      <c r="G7" s="84"/>
      <c r="H7" s="84"/>
      <c r="I7" s="5">
        <f>SUM(I3:I6)</f>
        <v>140768</v>
      </c>
      <c r="J7" s="39"/>
      <c r="K7" s="56"/>
      <c r="L7" s="56"/>
      <c r="M7" s="56"/>
      <c r="N7" s="56"/>
      <c r="O7" s="56"/>
    </row>
    <row r="8" spans="2:16" ht="17.25" x14ac:dyDescent="0.15">
      <c r="B8" s="87" t="s">
        <v>113</v>
      </c>
      <c r="C8" s="85" t="s">
        <v>95</v>
      </c>
      <c r="D8" s="2" t="s">
        <v>97</v>
      </c>
      <c r="E8" s="2" t="s">
        <v>114</v>
      </c>
      <c r="F8" s="2">
        <v>1</v>
      </c>
      <c r="G8" s="3">
        <v>0</v>
      </c>
      <c r="H8" s="4">
        <v>0</v>
      </c>
      <c r="I8" s="4">
        <f>H8*G8*F8</f>
        <v>0</v>
      </c>
      <c r="J8" s="46"/>
      <c r="K8" s="56"/>
      <c r="L8" s="56"/>
      <c r="M8" s="56"/>
      <c r="N8" s="56"/>
      <c r="O8" s="56"/>
    </row>
    <row r="9" spans="2:16" ht="17.25" hidden="1" x14ac:dyDescent="0.15">
      <c r="B9" s="88"/>
      <c r="C9" s="86"/>
      <c r="D9" s="2" t="s">
        <v>115</v>
      </c>
      <c r="E9" s="2" t="s">
        <v>12</v>
      </c>
      <c r="F9" s="2"/>
      <c r="G9" s="3"/>
      <c r="H9" s="4"/>
      <c r="I9" s="4">
        <f>H9*G9*F9</f>
        <v>0</v>
      </c>
      <c r="J9" s="46"/>
      <c r="K9" s="56"/>
      <c r="L9" s="56"/>
      <c r="M9" s="56"/>
      <c r="N9" s="56"/>
      <c r="O9" s="56"/>
    </row>
    <row r="10" spans="2:16" ht="17.25" x14ac:dyDescent="0.15">
      <c r="B10" s="48"/>
      <c r="C10" s="48"/>
      <c r="D10" s="48"/>
      <c r="E10" s="7"/>
      <c r="F10" s="7"/>
      <c r="G10" s="7"/>
      <c r="H10" s="7"/>
      <c r="I10" s="8">
        <f>SUM(I8:I8)</f>
        <v>0</v>
      </c>
      <c r="J10" s="39"/>
      <c r="K10" s="56"/>
      <c r="L10" s="56"/>
      <c r="M10" s="56"/>
      <c r="N10" s="56"/>
      <c r="O10" s="56"/>
    </row>
    <row r="11" spans="2:16" ht="16.5" customHeight="1" x14ac:dyDescent="0.15">
      <c r="B11" s="87" t="s">
        <v>116</v>
      </c>
      <c r="C11" s="2" t="s">
        <v>14</v>
      </c>
      <c r="D11" s="21" t="s">
        <v>43</v>
      </c>
      <c r="E11" s="85" t="s">
        <v>15</v>
      </c>
      <c r="F11" s="87">
        <v>200</v>
      </c>
      <c r="G11" s="112">
        <v>1</v>
      </c>
      <c r="H11" s="113">
        <v>185</v>
      </c>
      <c r="I11" s="113">
        <f>F11*H11</f>
        <v>37000</v>
      </c>
      <c r="J11" s="69"/>
      <c r="K11" s="39"/>
      <c r="L11" s="59"/>
      <c r="M11" s="39"/>
      <c r="N11" s="39"/>
      <c r="O11" s="56"/>
    </row>
    <row r="12" spans="2:16" ht="16.5" customHeight="1" x14ac:dyDescent="0.15">
      <c r="B12" s="98"/>
      <c r="C12" s="2" t="s">
        <v>16</v>
      </c>
      <c r="D12" s="21" t="s">
        <v>117</v>
      </c>
      <c r="E12" s="86"/>
      <c r="F12" s="88"/>
      <c r="G12" s="114"/>
      <c r="H12" s="115"/>
      <c r="I12" s="115"/>
      <c r="J12" s="69"/>
      <c r="K12" s="39"/>
      <c r="L12" s="39"/>
      <c r="M12" s="39"/>
      <c r="N12" s="39"/>
      <c r="O12" s="56"/>
    </row>
    <row r="13" spans="2:16" ht="17.25" hidden="1" x14ac:dyDescent="0.15">
      <c r="B13" s="88"/>
      <c r="C13" s="2" t="s">
        <v>118</v>
      </c>
      <c r="D13" s="21"/>
      <c r="E13" s="75" t="s">
        <v>39</v>
      </c>
      <c r="F13" s="76">
        <v>0</v>
      </c>
      <c r="G13" s="116">
        <v>0</v>
      </c>
      <c r="H13" s="117">
        <v>0</v>
      </c>
      <c r="I13" s="117">
        <v>0</v>
      </c>
      <c r="J13" s="39" t="s">
        <v>119</v>
      </c>
      <c r="K13" s="39"/>
      <c r="L13" s="39"/>
      <c r="M13" s="39"/>
      <c r="N13" s="39"/>
      <c r="O13" s="56"/>
    </row>
    <row r="14" spans="2:16" ht="17.25" x14ac:dyDescent="0.15">
      <c r="B14" s="84" t="s">
        <v>18</v>
      </c>
      <c r="C14" s="84"/>
      <c r="D14" s="84"/>
      <c r="E14" s="84"/>
      <c r="F14" s="84"/>
      <c r="G14" s="84"/>
      <c r="H14" s="84"/>
      <c r="I14" s="5">
        <f>SUM(I11:I12)</f>
        <v>37000</v>
      </c>
      <c r="J14" s="39"/>
      <c r="K14" s="56"/>
      <c r="L14" s="56"/>
      <c r="M14" s="56"/>
      <c r="N14" s="56"/>
      <c r="O14" s="56"/>
    </row>
    <row r="15" spans="2:16" ht="17.25" hidden="1" x14ac:dyDescent="0.15">
      <c r="B15" s="30" t="s">
        <v>120</v>
      </c>
      <c r="C15" s="2" t="s">
        <v>20</v>
      </c>
      <c r="D15" s="20" t="s">
        <v>96</v>
      </c>
      <c r="E15" s="2" t="s">
        <v>21</v>
      </c>
      <c r="F15" s="2">
        <v>1</v>
      </c>
      <c r="G15" s="118">
        <v>1</v>
      </c>
      <c r="H15" s="4">
        <v>0</v>
      </c>
      <c r="I15" s="4">
        <f>H15*F15*G15</f>
        <v>0</v>
      </c>
      <c r="J15" s="46"/>
      <c r="K15" s="56"/>
      <c r="L15" s="56"/>
      <c r="M15" s="56"/>
      <c r="N15" s="56"/>
      <c r="O15" s="56"/>
    </row>
    <row r="16" spans="2:16" ht="23.25" hidden="1" x14ac:dyDescent="0.15">
      <c r="B16" s="84" t="s">
        <v>84</v>
      </c>
      <c r="C16" s="84"/>
      <c r="D16" s="84"/>
      <c r="E16" s="84"/>
      <c r="F16" s="84"/>
      <c r="G16" s="84"/>
      <c r="H16" s="84"/>
      <c r="I16" s="5">
        <f>SUM(I15:I15)</f>
        <v>0</v>
      </c>
      <c r="J16" s="39"/>
      <c r="K16" s="56"/>
      <c r="L16" s="56"/>
      <c r="M16" s="12"/>
      <c r="N16" s="12"/>
      <c r="O16" s="12"/>
      <c r="P16" s="13"/>
    </row>
    <row r="17" spans="2:16" ht="18.95" customHeight="1" x14ac:dyDescent="0.15">
      <c r="B17" s="85" t="s">
        <v>138</v>
      </c>
      <c r="C17" s="2" t="s">
        <v>22</v>
      </c>
      <c r="D17" s="2" t="s">
        <v>139</v>
      </c>
      <c r="E17" s="2" t="s">
        <v>23</v>
      </c>
      <c r="F17" s="2">
        <v>6</v>
      </c>
      <c r="G17" s="119">
        <v>1</v>
      </c>
      <c r="H17" s="4">
        <v>50</v>
      </c>
      <c r="I17" s="4">
        <f>F17*H17</f>
        <v>300</v>
      </c>
      <c r="J17" s="39"/>
      <c r="K17" s="56"/>
      <c r="L17" s="56"/>
      <c r="M17" s="12"/>
      <c r="N17" s="12"/>
      <c r="O17" s="12"/>
      <c r="P17" s="12"/>
    </row>
    <row r="18" spans="2:16" ht="20.25" hidden="1" x14ac:dyDescent="0.15">
      <c r="B18" s="93"/>
      <c r="C18" s="2" t="s">
        <v>22</v>
      </c>
      <c r="D18" s="2" t="s">
        <v>121</v>
      </c>
      <c r="E18" s="2" t="s">
        <v>23</v>
      </c>
      <c r="F18" s="30">
        <v>0</v>
      </c>
      <c r="G18" s="118">
        <v>1</v>
      </c>
      <c r="H18" s="4">
        <v>0</v>
      </c>
      <c r="I18" s="4">
        <f>F18*H18</f>
        <v>0</v>
      </c>
      <c r="J18" s="39"/>
      <c r="K18" s="56"/>
      <c r="L18" s="56"/>
      <c r="M18" s="12"/>
      <c r="N18" s="12"/>
      <c r="O18" s="12"/>
      <c r="P18" s="12"/>
    </row>
    <row r="19" spans="2:16" ht="17.25" x14ac:dyDescent="0.15">
      <c r="B19" s="84" t="s">
        <v>24</v>
      </c>
      <c r="C19" s="84"/>
      <c r="D19" s="84"/>
      <c r="E19" s="84"/>
      <c r="F19" s="84"/>
      <c r="G19" s="84"/>
      <c r="H19" s="84"/>
      <c r="I19" s="5">
        <f>SUM(I17:I18)</f>
        <v>300</v>
      </c>
      <c r="J19" s="39"/>
      <c r="K19" s="56"/>
      <c r="L19" s="56"/>
      <c r="M19" s="56"/>
      <c r="N19" s="56"/>
      <c r="O19" s="56"/>
    </row>
    <row r="20" spans="2:16" ht="17.25" x14ac:dyDescent="0.15">
      <c r="B20" s="2" t="s">
        <v>25</v>
      </c>
      <c r="C20" s="2" t="s">
        <v>26</v>
      </c>
      <c r="D20" s="2" t="s">
        <v>27</v>
      </c>
      <c r="E20" s="2" t="s">
        <v>28</v>
      </c>
      <c r="F20" s="2">
        <v>10</v>
      </c>
      <c r="G20" s="118">
        <v>1</v>
      </c>
      <c r="H20" s="4">
        <v>0</v>
      </c>
      <c r="I20" s="4">
        <f>F20*H20*G20</f>
        <v>0</v>
      </c>
      <c r="J20" s="39"/>
      <c r="K20" s="39"/>
      <c r="L20" s="39"/>
      <c r="M20" s="39"/>
      <c r="N20" s="39"/>
      <c r="O20" s="39"/>
    </row>
    <row r="21" spans="2:16" ht="17.25" x14ac:dyDescent="0.15">
      <c r="B21" s="30" t="s">
        <v>122</v>
      </c>
      <c r="C21" s="2" t="s">
        <v>29</v>
      </c>
      <c r="D21" s="21" t="s">
        <v>44</v>
      </c>
      <c r="E21" s="2" t="s">
        <v>30</v>
      </c>
      <c r="F21" s="30">
        <v>200</v>
      </c>
      <c r="G21" s="118">
        <v>1</v>
      </c>
      <c r="H21" s="4">
        <v>112</v>
      </c>
      <c r="I21" s="4">
        <f>F21*H21</f>
        <v>22400</v>
      </c>
      <c r="J21" s="39"/>
      <c r="K21" s="39"/>
      <c r="L21" s="39"/>
      <c r="M21" s="39"/>
      <c r="N21" s="39"/>
      <c r="O21" s="39"/>
    </row>
    <row r="22" spans="2:16" ht="17.25" hidden="1" x14ac:dyDescent="0.15">
      <c r="B22" s="87" t="s">
        <v>123</v>
      </c>
      <c r="C22" s="2" t="s">
        <v>29</v>
      </c>
      <c r="D22" s="2" t="s">
        <v>124</v>
      </c>
      <c r="E22" s="2" t="s">
        <v>30</v>
      </c>
      <c r="F22" s="30">
        <v>3</v>
      </c>
      <c r="G22" s="3">
        <v>3</v>
      </c>
      <c r="H22" s="22"/>
      <c r="I22" s="4">
        <f>F22*H22</f>
        <v>0</v>
      </c>
      <c r="J22" s="39"/>
      <c r="K22" s="39"/>
      <c r="L22" s="39"/>
      <c r="M22" s="39"/>
      <c r="N22" s="39"/>
      <c r="O22" s="56"/>
    </row>
    <row r="23" spans="2:16" ht="17.25" hidden="1" x14ac:dyDescent="0.15">
      <c r="B23" s="98"/>
      <c r="C23" s="2" t="s">
        <v>46</v>
      </c>
      <c r="D23" s="2" t="s">
        <v>47</v>
      </c>
      <c r="E23" s="2" t="s">
        <v>39</v>
      </c>
      <c r="F23" s="2">
        <v>3</v>
      </c>
      <c r="G23" s="3">
        <v>3</v>
      </c>
      <c r="H23" s="4"/>
      <c r="I23" s="4">
        <f>F23*H23*G23</f>
        <v>0</v>
      </c>
      <c r="J23" s="39"/>
      <c r="K23" s="39"/>
      <c r="L23" s="39"/>
      <c r="M23" s="39"/>
      <c r="N23" s="39"/>
      <c r="O23" s="56"/>
    </row>
    <row r="24" spans="2:16" ht="17.25" hidden="1" x14ac:dyDescent="0.15">
      <c r="B24" s="88"/>
      <c r="C24" s="2" t="s">
        <v>49</v>
      </c>
      <c r="D24" s="2" t="s">
        <v>50</v>
      </c>
      <c r="E24" s="2" t="s">
        <v>39</v>
      </c>
      <c r="F24" s="2">
        <v>3</v>
      </c>
      <c r="G24" s="29">
        <v>3</v>
      </c>
      <c r="H24" s="4"/>
      <c r="I24" s="4">
        <f>F24*H24*G24</f>
        <v>0</v>
      </c>
      <c r="J24" s="39"/>
      <c r="K24" s="39"/>
      <c r="L24" s="39"/>
      <c r="M24" s="39"/>
      <c r="N24" s="39"/>
      <c r="O24" s="56"/>
    </row>
    <row r="25" spans="2:16" ht="17.25" x14ac:dyDescent="0.15">
      <c r="B25" s="84" t="s">
        <v>31</v>
      </c>
      <c r="C25" s="84"/>
      <c r="D25" s="84"/>
      <c r="E25" s="84"/>
      <c r="F25" s="84"/>
      <c r="G25" s="84"/>
      <c r="H25" s="84"/>
      <c r="I25" s="5">
        <f>SUM(I20:I24)</f>
        <v>22400</v>
      </c>
      <c r="J25" s="39"/>
      <c r="K25" s="56"/>
      <c r="L25" s="39"/>
      <c r="M25" s="56"/>
      <c r="N25" s="56"/>
      <c r="O25" s="56"/>
    </row>
    <row r="26" spans="2:16" ht="17.25" x14ac:dyDescent="0.15">
      <c r="B26" s="14" t="s">
        <v>32</v>
      </c>
      <c r="C26" s="102" t="s">
        <v>100</v>
      </c>
      <c r="D26" s="103"/>
      <c r="E26" s="103"/>
      <c r="F26" s="103"/>
      <c r="G26" s="103"/>
      <c r="H26" s="103"/>
      <c r="I26" s="104"/>
      <c r="J26" s="39"/>
      <c r="K26" s="56"/>
      <c r="L26" s="56"/>
      <c r="M26" s="56"/>
      <c r="N26" s="56"/>
      <c r="O26" s="56"/>
    </row>
    <row r="27" spans="2:16" ht="17.25" x14ac:dyDescent="0.15">
      <c r="B27" s="15" t="s">
        <v>33</v>
      </c>
      <c r="C27" s="80">
        <f>I7+I10+I14+I16+I19+I25</f>
        <v>200468</v>
      </c>
      <c r="D27" s="81"/>
      <c r="E27" s="81"/>
      <c r="F27" s="81"/>
      <c r="G27" s="81"/>
      <c r="H27" s="81"/>
      <c r="I27" s="82"/>
      <c r="J27" s="47"/>
      <c r="K27" s="56"/>
      <c r="L27" s="56"/>
      <c r="M27" s="56"/>
      <c r="N27" s="56"/>
      <c r="O27" s="56"/>
    </row>
    <row r="28" spans="2:16" ht="17.25" x14ac:dyDescent="0.15">
      <c r="B28" s="15" t="s">
        <v>34</v>
      </c>
      <c r="C28" s="80">
        <f>C27*0.1</f>
        <v>20046.800000000003</v>
      </c>
      <c r="D28" s="81"/>
      <c r="E28" s="81"/>
      <c r="F28" s="81"/>
      <c r="G28" s="81"/>
      <c r="H28" s="81"/>
      <c r="I28" s="82"/>
      <c r="J28" s="60"/>
      <c r="K28" s="47"/>
      <c r="L28" s="60"/>
      <c r="M28" s="56"/>
      <c r="N28" s="56"/>
      <c r="O28" s="56"/>
    </row>
    <row r="29" spans="2:16" ht="17.25" x14ac:dyDescent="0.15">
      <c r="B29" s="61" t="s">
        <v>125</v>
      </c>
      <c r="C29" s="80">
        <f>C27+C28</f>
        <v>220514.8</v>
      </c>
      <c r="D29" s="81"/>
      <c r="E29" s="81"/>
      <c r="F29" s="81"/>
      <c r="G29" s="81"/>
      <c r="H29" s="81"/>
      <c r="I29" s="82"/>
      <c r="J29" s="47"/>
      <c r="K29" s="47"/>
      <c r="L29" s="47"/>
      <c r="M29" s="56"/>
      <c r="N29" s="56"/>
      <c r="O29" s="56"/>
    </row>
    <row r="30" spans="2:16" ht="17.25" x14ac:dyDescent="0.15">
      <c r="B30" s="71" t="s">
        <v>130</v>
      </c>
      <c r="C30" s="72" t="s">
        <v>36</v>
      </c>
      <c r="D30" s="108" t="s">
        <v>136</v>
      </c>
      <c r="E30" s="109"/>
      <c r="F30" s="73">
        <f>C29-I7</f>
        <v>79746.799999999988</v>
      </c>
      <c r="G30" s="108">
        <v>0.06</v>
      </c>
      <c r="H30" s="110"/>
      <c r="I30" s="74">
        <f>F30*G30</f>
        <v>4784.8079999999991</v>
      </c>
      <c r="J30" s="105"/>
      <c r="K30" s="106"/>
      <c r="L30" s="106"/>
      <c r="M30" s="106"/>
      <c r="N30" s="106"/>
      <c r="O30" s="106"/>
    </row>
    <row r="31" spans="2:16" ht="33" x14ac:dyDescent="0.15">
      <c r="B31" s="15" t="s">
        <v>137</v>
      </c>
      <c r="C31" s="80">
        <f>C29+I30</f>
        <v>225299.60799999998</v>
      </c>
      <c r="D31" s="81"/>
      <c r="E31" s="81"/>
      <c r="F31" s="81"/>
      <c r="G31" s="81"/>
      <c r="H31" s="81"/>
      <c r="I31" s="82"/>
      <c r="J31" s="70"/>
      <c r="K31" s="67"/>
      <c r="L31" s="67"/>
      <c r="M31" s="67"/>
      <c r="N31" s="67"/>
      <c r="O31" s="67"/>
    </row>
    <row r="32" spans="2:16" ht="17.25" x14ac:dyDescent="0.15">
      <c r="B32" s="48" t="s">
        <v>126</v>
      </c>
      <c r="C32" s="107" t="s">
        <v>135</v>
      </c>
      <c r="D32" s="107"/>
      <c r="E32" s="107"/>
      <c r="F32" s="107"/>
      <c r="G32" s="107"/>
      <c r="H32" s="107"/>
      <c r="I32" s="62">
        <v>154844.79999999999</v>
      </c>
      <c r="J32" s="47"/>
      <c r="K32" s="47"/>
      <c r="L32" s="60"/>
      <c r="M32" s="56"/>
      <c r="N32" s="56"/>
      <c r="O32" s="56"/>
    </row>
    <row r="33" spans="2:15" ht="17.25" hidden="1" x14ac:dyDescent="0.15">
      <c r="B33" s="48" t="s">
        <v>127</v>
      </c>
      <c r="C33" s="63"/>
      <c r="D33" s="64"/>
      <c r="E33" s="64"/>
      <c r="F33" s="64"/>
      <c r="G33" s="64"/>
      <c r="H33" s="64"/>
      <c r="I33" s="65"/>
      <c r="J33" s="47"/>
      <c r="K33" s="47"/>
      <c r="L33" s="47"/>
      <c r="M33" s="56"/>
      <c r="N33" s="56"/>
      <c r="O33" s="56"/>
    </row>
    <row r="34" spans="2:15" ht="17.25" hidden="1" x14ac:dyDescent="0.15">
      <c r="B34" s="48"/>
      <c r="C34" s="63"/>
      <c r="D34" s="64"/>
      <c r="E34" s="64"/>
      <c r="F34" s="64"/>
      <c r="G34" s="64"/>
      <c r="H34" s="64"/>
      <c r="I34" s="65"/>
      <c r="J34" s="47"/>
      <c r="K34" s="47"/>
      <c r="L34" s="47"/>
      <c r="M34" s="56"/>
      <c r="N34" s="56"/>
      <c r="O34" s="56"/>
    </row>
    <row r="35" spans="2:15" ht="17.25" x14ac:dyDescent="0.15">
      <c r="B35" s="48" t="s">
        <v>127</v>
      </c>
      <c r="C35" s="48" t="s">
        <v>128</v>
      </c>
      <c r="D35" s="48" t="s">
        <v>92</v>
      </c>
      <c r="E35" s="48" t="s">
        <v>129</v>
      </c>
      <c r="F35" s="48">
        <v>8</v>
      </c>
      <c r="G35" s="66">
        <v>2</v>
      </c>
      <c r="H35" s="62">
        <v>1416.8</v>
      </c>
      <c r="I35" s="62">
        <f>F35*H35*G35</f>
        <v>22668.799999999999</v>
      </c>
      <c r="J35" s="47"/>
      <c r="K35" s="47"/>
      <c r="L35" s="47"/>
      <c r="M35" s="56"/>
      <c r="N35" s="56"/>
      <c r="O35" s="56"/>
    </row>
    <row r="36" spans="2:15" ht="33" x14ac:dyDescent="0.15">
      <c r="B36" s="19" t="s">
        <v>131</v>
      </c>
      <c r="C36" s="77">
        <f>C31-I32-I35</f>
        <v>47786.007999999987</v>
      </c>
      <c r="D36" s="77"/>
      <c r="E36" s="77"/>
      <c r="F36" s="77"/>
      <c r="G36" s="77"/>
      <c r="H36" s="77"/>
      <c r="I36" s="77"/>
      <c r="J36" s="45" t="s">
        <v>89</v>
      </c>
      <c r="K36" s="56"/>
      <c r="L36" s="56"/>
      <c r="M36" s="56"/>
      <c r="N36" s="56"/>
      <c r="O36" s="56"/>
    </row>
    <row r="37" spans="2:15" ht="16.5" hidden="1" x14ac:dyDescent="0.15">
      <c r="B37" s="27"/>
      <c r="I37" s="28"/>
    </row>
    <row r="38" spans="2:15" ht="17.25" hidden="1" x14ac:dyDescent="0.15">
      <c r="C38" s="78" t="s">
        <v>132</v>
      </c>
      <c r="D38" s="79"/>
      <c r="E38" s="79"/>
      <c r="F38" s="79"/>
      <c r="G38" s="79"/>
      <c r="H38" s="79"/>
    </row>
    <row r="39" spans="2:15" ht="33" hidden="1" x14ac:dyDescent="0.15">
      <c r="B39" s="16" t="s">
        <v>35</v>
      </c>
      <c r="C39" s="2" t="s">
        <v>36</v>
      </c>
      <c r="D39" s="96" t="s">
        <v>42</v>
      </c>
      <c r="E39" s="97"/>
      <c r="F39" s="17">
        <f>C29</f>
        <v>220514.8</v>
      </c>
      <c r="G39" s="18">
        <v>0.06</v>
      </c>
      <c r="H39" s="4">
        <f>F39*G39</f>
        <v>13230.887999999999</v>
      </c>
      <c r="I39" s="16" t="s">
        <v>35</v>
      </c>
    </row>
    <row r="40" spans="2:15" ht="33" hidden="1" x14ac:dyDescent="0.15">
      <c r="B40" s="19" t="s">
        <v>133</v>
      </c>
      <c r="C40" s="77">
        <f>F39+H39</f>
        <v>233745.68799999999</v>
      </c>
      <c r="D40" s="77"/>
      <c r="E40" s="77"/>
      <c r="F40" s="77"/>
      <c r="G40" s="77"/>
      <c r="H40" s="77"/>
      <c r="I40" s="77"/>
    </row>
    <row r="42" spans="2:15" x14ac:dyDescent="0.15">
      <c r="B42" s="49" t="s">
        <v>134</v>
      </c>
      <c r="C42" s="68" t="s">
        <v>89</v>
      </c>
      <c r="D42" s="54"/>
      <c r="E42" s="10"/>
      <c r="F42" s="10"/>
      <c r="G42" s="10"/>
      <c r="H42" s="55"/>
      <c r="I42" s="10"/>
    </row>
    <row r="43" spans="2:15" x14ac:dyDescent="0.15">
      <c r="D43" s="23"/>
      <c r="E43" s="23"/>
      <c r="F43" s="25"/>
      <c r="H43" s="26"/>
    </row>
  </sheetData>
  <mergeCells count="31">
    <mergeCell ref="I11:I12"/>
    <mergeCell ref="B1:I1"/>
    <mergeCell ref="B3:B4"/>
    <mergeCell ref="C3:C4"/>
    <mergeCell ref="B7:H7"/>
    <mergeCell ref="B8:B9"/>
    <mergeCell ref="C8:C9"/>
    <mergeCell ref="B11:B13"/>
    <mergeCell ref="E11:E12"/>
    <mergeCell ref="F11:F12"/>
    <mergeCell ref="G11:G12"/>
    <mergeCell ref="H11:H12"/>
    <mergeCell ref="B14:H14"/>
    <mergeCell ref="B16:H16"/>
    <mergeCell ref="B17:B18"/>
    <mergeCell ref="B19:H19"/>
    <mergeCell ref="B22:B24"/>
    <mergeCell ref="D39:E39"/>
    <mergeCell ref="C40:I40"/>
    <mergeCell ref="D30:E30"/>
    <mergeCell ref="G30:H30"/>
    <mergeCell ref="B25:H25"/>
    <mergeCell ref="C26:I26"/>
    <mergeCell ref="C27:I27"/>
    <mergeCell ref="C28:I28"/>
    <mergeCell ref="C29:I29"/>
    <mergeCell ref="J30:O30"/>
    <mergeCell ref="C36:I36"/>
    <mergeCell ref="C38:H38"/>
    <mergeCell ref="C32:H32"/>
    <mergeCell ref="C31:I31"/>
  </mergeCells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"/>
  <sheetViews>
    <sheetView workbookViewId="0">
      <selection activeCell="B15" sqref="B15"/>
    </sheetView>
  </sheetViews>
  <sheetFormatPr defaultColWidth="30.75" defaultRowHeight="21.95" customHeight="1" x14ac:dyDescent="0.15"/>
  <cols>
    <col min="1" max="1" width="5.625" style="32" bestFit="1" customWidth="1"/>
    <col min="2" max="2" width="35.75" style="32" customWidth="1"/>
    <col min="3" max="3" width="43.625" style="32" customWidth="1"/>
    <col min="4" max="4" width="35.75" style="32" customWidth="1"/>
    <col min="5" max="16384" width="30.75" style="32"/>
  </cols>
  <sheetData>
    <row r="1" spans="1:4" ht="16.5" x14ac:dyDescent="0.15">
      <c r="A1" s="31" t="s">
        <v>52</v>
      </c>
      <c r="B1" s="31" t="s">
        <v>53</v>
      </c>
      <c r="C1" s="31" t="s">
        <v>54</v>
      </c>
      <c r="D1" s="31" t="s">
        <v>55</v>
      </c>
    </row>
    <row r="2" spans="1:4" ht="16.5" x14ac:dyDescent="0.15">
      <c r="A2" s="33">
        <v>1</v>
      </c>
      <c r="B2" s="33" t="s">
        <v>56</v>
      </c>
      <c r="C2" s="33" t="s">
        <v>57</v>
      </c>
      <c r="D2" s="33" t="s">
        <v>58</v>
      </c>
    </row>
    <row r="3" spans="1:4" ht="16.5" x14ac:dyDescent="0.15">
      <c r="A3" s="33">
        <v>2</v>
      </c>
      <c r="B3" s="33" t="s">
        <v>59</v>
      </c>
      <c r="C3" s="33" t="s">
        <v>57</v>
      </c>
      <c r="D3" s="33" t="s">
        <v>60</v>
      </c>
    </row>
    <row r="4" spans="1:4" ht="16.5" x14ac:dyDescent="0.15">
      <c r="A4" s="33">
        <v>3</v>
      </c>
      <c r="B4" s="35" t="s">
        <v>61</v>
      </c>
      <c r="C4" s="33" t="s">
        <v>57</v>
      </c>
      <c r="D4" s="33" t="s">
        <v>60</v>
      </c>
    </row>
    <row r="5" spans="1:4" ht="16.5" x14ac:dyDescent="0.15">
      <c r="A5" s="33">
        <v>4</v>
      </c>
      <c r="B5" s="35" t="s">
        <v>7</v>
      </c>
      <c r="C5" s="33" t="s">
        <v>57</v>
      </c>
      <c r="D5" s="33" t="s">
        <v>58</v>
      </c>
    </row>
    <row r="6" spans="1:4" ht="16.5" x14ac:dyDescent="0.15">
      <c r="A6" s="33">
        <v>5</v>
      </c>
      <c r="B6" s="35" t="s">
        <v>62</v>
      </c>
      <c r="C6" s="33" t="s">
        <v>63</v>
      </c>
      <c r="D6" s="33" t="s">
        <v>60</v>
      </c>
    </row>
    <row r="7" spans="1:4" ht="16.5" x14ac:dyDescent="0.15">
      <c r="A7" s="33">
        <v>6</v>
      </c>
      <c r="B7" s="33" t="s">
        <v>64</v>
      </c>
      <c r="C7" s="33" t="s">
        <v>57</v>
      </c>
      <c r="D7" s="33" t="s">
        <v>60</v>
      </c>
    </row>
    <row r="8" spans="1:4" ht="16.5" x14ac:dyDescent="0.15">
      <c r="A8" s="33">
        <v>7</v>
      </c>
      <c r="B8" s="33" t="s">
        <v>65</v>
      </c>
      <c r="C8" s="33" t="s">
        <v>57</v>
      </c>
      <c r="D8" s="33" t="s">
        <v>60</v>
      </c>
    </row>
    <row r="9" spans="1:4" ht="16.5" x14ac:dyDescent="0.15">
      <c r="A9" s="33">
        <v>8</v>
      </c>
      <c r="B9" s="35" t="s">
        <v>9</v>
      </c>
      <c r="C9" s="33" t="s">
        <v>57</v>
      </c>
      <c r="D9" s="33" t="s">
        <v>60</v>
      </c>
    </row>
    <row r="10" spans="1:4" ht="16.5" x14ac:dyDescent="0.15">
      <c r="A10" s="33">
        <v>9</v>
      </c>
      <c r="B10" s="34" t="s">
        <v>66</v>
      </c>
      <c r="C10" s="36" t="s">
        <v>76</v>
      </c>
      <c r="D10" s="36" t="s">
        <v>60</v>
      </c>
    </row>
    <row r="11" spans="1:4" ht="16.5" x14ac:dyDescent="0.15">
      <c r="A11" s="33">
        <v>10</v>
      </c>
      <c r="B11" s="34" t="s">
        <v>67</v>
      </c>
      <c r="C11" s="36" t="s">
        <v>68</v>
      </c>
      <c r="D11" s="36" t="s">
        <v>58</v>
      </c>
    </row>
    <row r="12" spans="1:4" ht="16.5" x14ac:dyDescent="0.15">
      <c r="A12" s="33">
        <v>11</v>
      </c>
      <c r="B12" s="35" t="s">
        <v>69</v>
      </c>
      <c r="C12" s="33" t="s">
        <v>63</v>
      </c>
      <c r="D12" s="33" t="s">
        <v>58</v>
      </c>
    </row>
    <row r="13" spans="1:4" ht="16.5" x14ac:dyDescent="0.15">
      <c r="A13" s="33">
        <v>12</v>
      </c>
      <c r="B13" s="35" t="s">
        <v>70</v>
      </c>
      <c r="C13" s="33" t="s">
        <v>57</v>
      </c>
      <c r="D13" s="33" t="s">
        <v>60</v>
      </c>
    </row>
    <row r="14" spans="1:4" ht="16.5" x14ac:dyDescent="0.15">
      <c r="A14" s="33">
        <v>13</v>
      </c>
      <c r="B14" s="35" t="s">
        <v>71</v>
      </c>
      <c r="C14" s="33" t="s">
        <v>63</v>
      </c>
      <c r="D14" s="33" t="s">
        <v>60</v>
      </c>
    </row>
    <row r="15" spans="1:4" ht="16.5" x14ac:dyDescent="0.15">
      <c r="A15" s="33">
        <v>14</v>
      </c>
      <c r="B15" s="33" t="s">
        <v>72</v>
      </c>
      <c r="C15" s="33" t="s">
        <v>57</v>
      </c>
      <c r="D15" s="33" t="s">
        <v>58</v>
      </c>
    </row>
    <row r="16" spans="1:4" ht="16.5" x14ac:dyDescent="0.15">
      <c r="A16" s="33">
        <v>15</v>
      </c>
      <c r="B16" s="33" t="s">
        <v>73</v>
      </c>
      <c r="C16" s="33" t="s">
        <v>57</v>
      </c>
      <c r="D16" s="33" t="s">
        <v>60</v>
      </c>
    </row>
    <row r="17" spans="1:4" ht="16.5" x14ac:dyDescent="0.15">
      <c r="A17" s="33">
        <v>16</v>
      </c>
      <c r="B17" s="36" t="s">
        <v>74</v>
      </c>
      <c r="C17" s="111" t="s">
        <v>77</v>
      </c>
      <c r="D17" s="111"/>
    </row>
    <row r="18" spans="1:4" ht="16.5" x14ac:dyDescent="0.15">
      <c r="A18" s="33">
        <v>17</v>
      </c>
      <c r="B18" s="36" t="s">
        <v>75</v>
      </c>
      <c r="C18" s="36" t="s">
        <v>68</v>
      </c>
      <c r="D18" s="36" t="s">
        <v>60</v>
      </c>
    </row>
  </sheetData>
  <mergeCells count="1">
    <mergeCell ref="C17:D17"/>
  </mergeCells>
  <phoneticPr fontId="1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会务预算</vt:lpstr>
      <vt:lpstr>会务结算</vt:lpstr>
      <vt:lpstr>酒店发票抵扣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poppy</dc:creator>
  <cp:lastModifiedBy>feng zhao</cp:lastModifiedBy>
  <dcterms:created xsi:type="dcterms:W3CDTF">2018-07-20T00:08:05Z</dcterms:created>
  <dcterms:modified xsi:type="dcterms:W3CDTF">2018-09-12T08:15:09Z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2052-8.1.0.2424</vt:lpwstr>
  </property>
</Properties>
</file>