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/>
  <mc:AlternateContent xmlns:mc="http://schemas.openxmlformats.org/markup-compatibility/2006">
    <mc:Choice Requires="x15">
      <x15ac:absPath xmlns:x15ac="http://schemas.microsoft.com/office/spreadsheetml/2010/11/ac" url="C:\Users\andre\Desktop\正在进行的项目\2019年12月28日 天津\结算\"/>
    </mc:Choice>
  </mc:AlternateContent>
  <xr:revisionPtr revIDLastSave="0" documentId="13_ncr:1_{A3A3C733-C0E8-4096-B788-3C6011DCAAF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Quotation (2)" sheetId="9" r:id="rId1"/>
    <sheet name="分房表" sheetId="13" r:id="rId2"/>
    <sheet name="始发地用车" sheetId="14" r:id="rId3"/>
    <sheet name="机票明细" sheetId="10" r:id="rId4"/>
    <sheet name="高铁票明细" sheetId="11" r:id="rId5"/>
    <sheet name="天津当地用车" sheetId="1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9" i="9" l="1"/>
  <c r="H56" i="9" l="1"/>
  <c r="H38" i="9" l="1"/>
  <c r="H34" i="9"/>
  <c r="H35" i="9"/>
  <c r="H37" i="9"/>
  <c r="H28" i="9"/>
  <c r="H91" i="9" l="1"/>
  <c r="H90" i="9"/>
  <c r="H86" i="9"/>
  <c r="H85" i="9"/>
  <c r="H84" i="9"/>
  <c r="H75" i="9"/>
  <c r="H74" i="9"/>
  <c r="H76" i="9" s="1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1" i="9"/>
  <c r="H50" i="9"/>
  <c r="H49" i="9"/>
  <c r="H48" i="9"/>
  <c r="H47" i="9"/>
  <c r="H46" i="9"/>
  <c r="H45" i="9"/>
  <c r="H44" i="9"/>
  <c r="H43" i="9"/>
  <c r="H42" i="9"/>
  <c r="H41" i="9"/>
  <c r="H40" i="9"/>
  <c r="H36" i="9"/>
  <c r="H30" i="9"/>
  <c r="H29" i="9"/>
  <c r="H27" i="9"/>
  <c r="H26" i="9"/>
  <c r="H19" i="9"/>
  <c r="H18" i="9"/>
  <c r="H17" i="9"/>
  <c r="H16" i="9"/>
  <c r="H15" i="9"/>
  <c r="H14" i="9"/>
  <c r="H13" i="9"/>
  <c r="H12" i="9"/>
  <c r="H11" i="9"/>
  <c r="H10" i="9"/>
  <c r="H52" i="9" l="1"/>
  <c r="H71" i="9"/>
  <c r="H31" i="9"/>
  <c r="H92" i="9"/>
  <c r="H87" i="9"/>
  <c r="H23" i="9"/>
  <c r="H77" i="9" l="1"/>
  <c r="D80" i="9" s="1"/>
  <c r="H80" i="9" s="1"/>
  <c r="H81" i="9" s="1"/>
  <c r="D95" i="9" s="1"/>
  <c r="H95" i="9" s="1"/>
  <c r="H96" i="9" s="1"/>
</calcChain>
</file>

<file path=xl/sharedStrings.xml><?xml version="1.0" encoding="utf-8"?>
<sst xmlns="http://schemas.openxmlformats.org/spreadsheetml/2006/main" count="373" uniqueCount="204">
  <si>
    <t>会议名称Meeting Name：</t>
  </si>
  <si>
    <r>
      <rPr>
        <b/>
        <sz val="10"/>
        <rFont val="黑体"/>
        <family val="3"/>
        <charset val="134"/>
      </rPr>
      <t xml:space="preserve">             会议地点Destination：</t>
    </r>
    <r>
      <rPr>
        <b/>
        <u/>
        <sz val="10"/>
        <rFont val="黑体"/>
        <family val="3"/>
        <charset val="134"/>
      </rPr>
      <t xml:space="preserve">                      </t>
    </r>
  </si>
  <si>
    <r>
      <rPr>
        <b/>
        <sz val="10"/>
        <rFont val="黑体"/>
        <family val="3"/>
        <charset val="134"/>
      </rP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</si>
  <si>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>供应商名称Agency：</t>
  </si>
  <si>
    <t>会议类型Meeting type：</t>
  </si>
  <si>
    <t xml:space="preserve">          参加人数Attendees：</t>
  </si>
  <si>
    <t xml:space="preserve">             </t>
  </si>
  <si>
    <t>联系人/电话Name and telephone number of the agency's project manager：</t>
  </si>
  <si>
    <t>会议时间Meeting time：</t>
  </si>
  <si>
    <t>参考汇率Reference rate:</t>
  </si>
  <si>
    <t xml:space="preserve">            </t>
  </si>
  <si>
    <t>报价有效期Validity of offer：</t>
  </si>
  <si>
    <t>备注：</t>
  </si>
  <si>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、蓝色区域由使用部门填写，黄色部分由供应商填写。</t>
    </r>
    <r>
      <rPr>
        <b/>
        <sz val="10"/>
        <color rgb="FFFF0000"/>
        <rFont val="Arial"/>
        <family val="2"/>
      </rPr>
      <t>The blue area is filled in by the department, and the yellow part is filled by the supplier.</t>
    </r>
    <r>
      <rPr>
        <b/>
        <sz val="10"/>
        <color rgb="FFFF0000"/>
        <rFont val="宋体"/>
        <family val="3"/>
        <charset val="134"/>
      </rPr>
      <t xml:space="preserve">
</t>
    </r>
    <r>
      <rPr>
        <b/>
        <sz val="10"/>
        <color rgb="FFFF0000"/>
        <rFont val="Arial"/>
        <family val="2"/>
      </rPr>
      <t>2</t>
    </r>
    <r>
      <rPr>
        <b/>
        <sz val="10"/>
        <color rgb="FFFF0000"/>
        <rFont val="宋体"/>
        <family val="3"/>
        <charset val="134"/>
      </rPr>
      <t>、请严格按照本报价格式填写报价，每项最后可跟据具体的活动方案调整和细化每项内容，并逐行增加所涉及的费用明细</t>
    </r>
    <r>
      <rPr>
        <b/>
        <sz val="10"/>
        <color rgb="FFFF0000"/>
        <rFont val="Arial"/>
        <family val="2"/>
      </rPr>
      <t>,</t>
    </r>
    <r>
      <rPr>
        <b/>
        <sz val="10"/>
        <color rgb="FFFF0000"/>
        <rFont val="宋体"/>
        <family val="3"/>
        <charset val="134"/>
      </rPr>
      <t>并调整计算公式确保最终报价的准确性（请不要改变原始报价结构）</t>
    </r>
    <r>
      <rPr>
        <b/>
        <sz val="10"/>
        <color rgb="FFFF0000"/>
        <rFont val="Arial"/>
        <family val="2"/>
      </rPr>
      <t>Please fill in the quotation</t>
    </r>
  </si>
  <si>
    <t>项      目 ITEM</t>
  </si>
  <si>
    <t>报     价QUOTATION</t>
  </si>
  <si>
    <t>序号
Number</t>
  </si>
  <si>
    <t>项  目
ITEM</t>
  </si>
  <si>
    <t>内  容
Content</t>
  </si>
  <si>
    <t>数量
QUANTIY</t>
  </si>
  <si>
    <t>天数
Days</t>
  </si>
  <si>
    <t>单位
UNIT</t>
  </si>
  <si>
    <t>单价（RMB）
UNIT PRICE</t>
  </si>
  <si>
    <r>
      <rPr>
        <b/>
        <sz val="10"/>
        <rFont val="黑体"/>
        <family val="3"/>
        <charset val="134"/>
      </rP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 xml:space="preserve">计
</t>
    </r>
    <r>
      <rPr>
        <b/>
        <sz val="10"/>
        <rFont val="Times New Roman"/>
        <family val="1"/>
      </rPr>
      <t>AMOUNT</t>
    </r>
  </si>
  <si>
    <t>备       注
DESCRIPTION</t>
  </si>
  <si>
    <t>A</t>
  </si>
  <si>
    <t>酒店HOTEL ACCOMMODATION(首都机场、德国）：</t>
  </si>
  <si>
    <t>A-1</t>
  </si>
  <si>
    <t>间/晚
room/night</t>
  </si>
  <si>
    <t>A-2</t>
  </si>
  <si>
    <t>行政大床房（___月___日___晚）</t>
  </si>
  <si>
    <t>间/晚</t>
  </si>
  <si>
    <t>含服务费、单早、Wifi</t>
  </si>
  <si>
    <t>普通大床房（___月___日___晚）</t>
  </si>
  <si>
    <t>A-3</t>
  </si>
  <si>
    <r>
      <rPr>
        <sz val="9"/>
        <color indexed="8"/>
        <rFont val="宋体"/>
        <family val="3"/>
        <charset val="134"/>
      </rP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</si>
  <si>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请注明会议室名称、面积及层高</t>
  </si>
  <si>
    <t>说明流明和尺寸</t>
  </si>
  <si>
    <r>
      <rPr>
        <sz val="9"/>
        <color indexed="8"/>
        <rFont val="宋体"/>
        <family val="3"/>
        <charset val="134"/>
      </rP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</si>
  <si>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品种</t>
  </si>
  <si>
    <r>
      <rPr>
        <sz val="9"/>
        <color indexed="8"/>
        <rFont val="宋体"/>
        <family val="3"/>
        <charset val="134"/>
      </rP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</si>
  <si>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有线/无线，数量</t>
  </si>
  <si>
    <t>个/天</t>
  </si>
  <si>
    <t>视频切换、反看板、计时器、音频设备等</t>
  </si>
  <si>
    <t>台/天</t>
  </si>
  <si>
    <t>人/天</t>
  </si>
  <si>
    <r>
      <rPr>
        <b/>
        <sz val="9"/>
        <rFont val="宋体"/>
        <family val="3"/>
        <charset val="134"/>
      </rPr>
      <t>合计</t>
    </r>
    <r>
      <rPr>
        <b/>
        <sz val="9"/>
        <rFont val="Arial"/>
        <family val="2"/>
      </rPr>
      <t xml:space="preserve">total </t>
    </r>
  </si>
  <si>
    <t>人数
QUANTIY</t>
  </si>
  <si>
    <t xml:space="preserve">次
 number of times </t>
  </si>
  <si>
    <r>
      <rPr>
        <b/>
        <sz val="10"/>
        <color indexed="9"/>
        <rFont val="黑体"/>
        <family val="3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 xml:space="preserve">计
</t>
    </r>
    <r>
      <rPr>
        <b/>
        <sz val="10"/>
        <color indexed="9"/>
        <rFont val="Times New Roman"/>
        <family val="1"/>
      </rPr>
      <t>AMOUNT</t>
    </r>
  </si>
  <si>
    <t>B</t>
  </si>
  <si>
    <t>用餐Meal fee</t>
  </si>
  <si>
    <t>B-1</t>
  </si>
  <si>
    <t>人
person</t>
  </si>
  <si>
    <t>B-2</t>
  </si>
  <si>
    <t xml:space="preserve"> </t>
  </si>
  <si>
    <t>晚餐</t>
  </si>
  <si>
    <t>人</t>
  </si>
  <si>
    <t>B-4</t>
  </si>
  <si>
    <t>午餐</t>
  </si>
  <si>
    <t>自助/桌餐，__月__日</t>
  </si>
  <si>
    <t>B-5</t>
  </si>
  <si>
    <t>C</t>
  </si>
  <si>
    <t>交通Transportation costs</t>
  </si>
  <si>
    <t>C-1</t>
  </si>
  <si>
    <t>辆/趟
per/car</t>
  </si>
  <si>
    <t>C-2</t>
  </si>
  <si>
    <t>外出用餐用车</t>
  </si>
  <si>
    <t>Buick GL8商务车</t>
  </si>
  <si>
    <t>辆/趟</t>
  </si>
  <si>
    <t>要求两年内的新车
并注明车的品牌</t>
  </si>
  <si>
    <t>22座空调车（考斯特/其他品牌）</t>
  </si>
  <si>
    <t>33座空调车（金龙/大宇/现代）</t>
  </si>
  <si>
    <t>45座空调车</t>
  </si>
  <si>
    <t>C-3</t>
  </si>
  <si>
    <t>包车</t>
  </si>
  <si>
    <t>辆/天</t>
  </si>
  <si>
    <t>33座空调车（金龙,大宇，现代）</t>
  </si>
  <si>
    <t>45座空调车(境外）</t>
  </si>
  <si>
    <t>C-4</t>
  </si>
  <si>
    <t>火车票或动车票</t>
  </si>
  <si>
    <t>__地方-__地方</t>
  </si>
  <si>
    <t>人/单程</t>
  </si>
  <si>
    <t>D</t>
  </si>
  <si>
    <t>其他费用Others</t>
  </si>
  <si>
    <t>D-1</t>
  </si>
  <si>
    <t>保险费insurance</t>
  </si>
  <si>
    <t>签证费Visa fee</t>
  </si>
  <si>
    <t>商务签证费用business visa</t>
  </si>
  <si>
    <t>人/天
per/day</t>
  </si>
  <si>
    <t>人/餐
per/meal</t>
  </si>
  <si>
    <t>D-2</t>
  </si>
  <si>
    <t>会议注册费registration fee</t>
  </si>
  <si>
    <t>D-3</t>
  </si>
  <si>
    <t>接机牌</t>
  </si>
  <si>
    <t>块</t>
  </si>
  <si>
    <t>D-4</t>
  </si>
  <si>
    <t>讲台/签到台鲜花</t>
  </si>
  <si>
    <t>次</t>
  </si>
  <si>
    <t>D-5</t>
  </si>
  <si>
    <t>背景板</t>
  </si>
  <si>
    <t>平方米</t>
  </si>
  <si>
    <t>D-6</t>
  </si>
  <si>
    <t>X展架</t>
  </si>
  <si>
    <t>D-7</t>
  </si>
  <si>
    <t>摄影</t>
  </si>
  <si>
    <t>天</t>
  </si>
  <si>
    <t>D-8</t>
  </si>
  <si>
    <t>摄像</t>
  </si>
  <si>
    <t>D-9</t>
  </si>
  <si>
    <t>桌卡</t>
  </si>
  <si>
    <t>D-10</t>
  </si>
  <si>
    <t>其他需求：</t>
  </si>
  <si>
    <t>E</t>
  </si>
  <si>
    <t>工作人员费用Staff costs</t>
  </si>
  <si>
    <t>E-1</t>
  </si>
  <si>
    <t>E-2</t>
  </si>
  <si>
    <t>英国地接（境外工作人员）
The whole reception staff</t>
  </si>
  <si>
    <t xml:space="preserve">合计total </t>
  </si>
  <si>
    <r>
      <rPr>
        <b/>
        <sz val="9"/>
        <rFont val="宋体"/>
        <family val="3"/>
        <charset val="134"/>
      </rPr>
      <t>以上总计</t>
    </r>
    <r>
      <rPr>
        <b/>
        <sz val="9"/>
        <rFont val="Arial"/>
        <family val="2"/>
      </rPr>
      <t xml:space="preserve">total </t>
    </r>
  </si>
  <si>
    <t>F</t>
  </si>
  <si>
    <t>服务费The service fee</t>
  </si>
  <si>
    <t>F-1</t>
  </si>
  <si>
    <t>次/团
time/group</t>
  </si>
  <si>
    <t>H</t>
  </si>
  <si>
    <t>机票Tickets</t>
  </si>
  <si>
    <t>H1</t>
  </si>
  <si>
    <t>经济舱（国内）economy class（Domestic）</t>
  </si>
  <si>
    <t>人/次
per/trip</t>
  </si>
  <si>
    <t>预估金额，以实际发生费用结算
Estimated amount</t>
  </si>
  <si>
    <t>H3</t>
  </si>
  <si>
    <t>商务舱（国际）business class （Domestic）</t>
  </si>
  <si>
    <t>J</t>
  </si>
  <si>
    <t>税金taxes</t>
  </si>
  <si>
    <t>J-1</t>
  </si>
  <si>
    <r>
      <rPr>
        <b/>
        <sz val="11"/>
        <rFont val="宋体"/>
        <family val="3"/>
        <charset val="134"/>
      </rPr>
      <t>总计</t>
    </r>
    <r>
      <rPr>
        <b/>
        <sz val="11"/>
        <rFont val="Arial"/>
        <family val="2"/>
      </rPr>
      <t xml:space="preserve">total </t>
    </r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</si>
  <si>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</si>
  <si>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 xml:space="preserve">                酒店/           Hotel</t>
    <phoneticPr fontId="34" type="noConversion"/>
  </si>
  <si>
    <t>Business car</t>
    <phoneticPr fontId="34" type="noConversion"/>
  </si>
  <si>
    <t>“不忘初心”迈蓝肝肾跨学科交流-天津站</t>
    <phoneticPr fontId="34" type="noConversion"/>
  </si>
  <si>
    <t>全国会</t>
    <phoneticPr fontId="34" type="noConversion"/>
  </si>
  <si>
    <t>国际用车
The international transport</t>
    <phoneticPr fontId="34" type="noConversion"/>
  </si>
  <si>
    <t>高铁  High speed rail</t>
    <phoneticPr fontId="34" type="noConversion"/>
  </si>
  <si>
    <t>耿吴茜 18210062127/gengwuxi@cct.cn</t>
    <phoneticPr fontId="34" type="noConversion"/>
  </si>
  <si>
    <t>康辉集团北京国际会议展览有限
COMFORT INTERNATIONAL M.I.C.E. SERVICE CO.,LTD</t>
    <phoneticPr fontId="38" type="noConversion"/>
  </si>
  <si>
    <t>万丽天津宾馆
Renaissance Tianjin Lakeview Hotel</t>
    <phoneticPr fontId="34" type="noConversion"/>
  </si>
  <si>
    <t>普通大床房
Single room</t>
    <phoneticPr fontId="34" type="noConversion"/>
  </si>
  <si>
    <t>普通双床房
Double room</t>
    <phoneticPr fontId="34" type="noConversion"/>
  </si>
  <si>
    <t>会议室1+2 160平米
Meeting room</t>
    <phoneticPr fontId="34" type="noConversion"/>
  </si>
  <si>
    <t>茶歇
Tea break</t>
    <phoneticPr fontId="34" type="noConversion"/>
  </si>
  <si>
    <t>A-4</t>
  </si>
  <si>
    <t>自助buffet</t>
    <phoneticPr fontId="34" type="noConversion"/>
  </si>
  <si>
    <t>接机接站牌</t>
    <phoneticPr fontId="34" type="noConversion"/>
  </si>
  <si>
    <t>全陪工作人员Staff costs</t>
    <phoneticPr fontId="34" type="noConversion"/>
  </si>
  <si>
    <t>接送机人员服务费（国内）
Staff costs（Domestic transport staff）</t>
    <phoneticPr fontId="34" type="noConversion"/>
  </si>
  <si>
    <t>全陪工作人员服务费Staff costs</t>
    <phoneticPr fontId="34" type="noConversion"/>
  </si>
  <si>
    <t>全陪工作人员交通</t>
    <phoneticPr fontId="34" type="noConversion"/>
  </si>
  <si>
    <t>H2</t>
  </si>
  <si>
    <t>全陪工作人员住宿</t>
    <phoneticPr fontId="34" type="noConversion"/>
  </si>
  <si>
    <t>含投影</t>
    <phoneticPr fontId="34" type="noConversion"/>
  </si>
  <si>
    <t>桌牌</t>
    <phoneticPr fontId="34" type="noConversion"/>
  </si>
  <si>
    <t>横幅</t>
    <phoneticPr fontId="34" type="noConversion"/>
  </si>
  <si>
    <t>易拉宝</t>
    <phoneticPr fontId="34" type="noConversion"/>
  </si>
  <si>
    <t>签到背景板</t>
    <phoneticPr fontId="34" type="noConversion"/>
  </si>
  <si>
    <t>午餐lunch  27日</t>
    <phoneticPr fontId="34" type="noConversion"/>
  </si>
  <si>
    <t>晚餐dinner 27日</t>
    <phoneticPr fontId="34" type="noConversion"/>
  </si>
  <si>
    <t xml:space="preserve"> </t>
    <phoneticPr fontId="34" type="noConversion"/>
  </si>
  <si>
    <t>B-3</t>
    <phoneticPr fontId="34" type="noConversion"/>
  </si>
  <si>
    <t>午餐lunch  28日</t>
    <phoneticPr fontId="34" type="noConversion"/>
  </si>
  <si>
    <t>桌餐，table</t>
    <phoneticPr fontId="34" type="noConversion"/>
  </si>
  <si>
    <t>外出用餐</t>
    <phoneticPr fontId="34" type="noConversion"/>
  </si>
  <si>
    <t>市内接送机用车（天津西站天津站）4座
The Domestic transfort(airport pickup and drop off)</t>
    <phoneticPr fontId="34" type="noConversion"/>
  </si>
  <si>
    <t>机场接送机用车（天津机场天津南站）4座
The Domestic transfort(airport pickup and drop off)</t>
    <phoneticPr fontId="34" type="noConversion"/>
  </si>
  <si>
    <t>市内接送机用车（天津西站天津站）GL8
The Domestic transfort(airport pickup and drop off)</t>
    <phoneticPr fontId="34" type="noConversion"/>
  </si>
  <si>
    <t>市内接送机用车（始发地用车）4座
The Domestic transfort(airport pickup and drop off)</t>
    <phoneticPr fontId="34" type="noConversion"/>
  </si>
  <si>
    <t>市内外出用餐用车 35座
The Domestic transfort(airport pickup and drop off)</t>
    <phoneticPr fontId="34" type="noConversion"/>
  </si>
  <si>
    <t>机场、高铁各1人，酒店工作人员2+1</t>
    <phoneticPr fontId="34" type="noConversion"/>
  </si>
  <si>
    <t>详见机票明细</t>
    <phoneticPr fontId="34" type="noConversion"/>
  </si>
  <si>
    <t>会议结算表格Meeting Budget Form</t>
    <phoneticPr fontId="34" type="noConversion"/>
  </si>
  <si>
    <t>序号</t>
  </si>
  <si>
    <t>姓名</t>
  </si>
  <si>
    <t>日期</t>
  </si>
  <si>
    <t>航班号</t>
  </si>
  <si>
    <t>舱位</t>
    <phoneticPr fontId="38" type="noConversion"/>
  </si>
  <si>
    <t>出发地</t>
  </si>
  <si>
    <t>到达地</t>
  </si>
  <si>
    <t>金额含税</t>
  </si>
  <si>
    <t>备注</t>
  </si>
  <si>
    <t>行程</t>
    <phoneticPr fontId="38" type="noConversion"/>
  </si>
  <si>
    <t>舱位</t>
  </si>
  <si>
    <t>手续费</t>
  </si>
  <si>
    <t>原因</t>
    <phoneticPr fontId="38" type="noConversion"/>
  </si>
  <si>
    <t>行程</t>
  </si>
  <si>
    <t>车型</t>
  </si>
  <si>
    <t>金额</t>
  </si>
  <si>
    <t>酒店</t>
    <phoneticPr fontId="38" type="noConversion"/>
  </si>
  <si>
    <t>性别</t>
  </si>
  <si>
    <t>入住日期</t>
  </si>
  <si>
    <t>离店日期</t>
  </si>
  <si>
    <t>房型</t>
  </si>
  <si>
    <t>王改峰</t>
  </si>
  <si>
    <t>周亚飞</t>
  </si>
  <si>
    <t>赵宏</t>
  </si>
  <si>
    <t>详见高铁明细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</si>
</sst>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0.00_ "/>
    <numFmt numFmtId="177" formatCode="#,##0.00_ "/>
    <numFmt numFmtId="178" formatCode="m&quot;月&quot;d&quot;日&quot;;@"/>
  </numFmts>
  <fonts count="49">
    <font>
      <sz val="11"/>
      <color theme="1"/>
      <name val="DengXian"/>
      <charset val="134"/>
      <scheme val="minor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黑体"/>
      <family val="3"/>
      <charset val="134"/>
    </font>
    <font>
      <b/>
      <u/>
      <sz val="9"/>
      <color indexed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name val="宋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sz val="9"/>
      <color indexed="10"/>
      <name val="Arial"/>
      <family val="2"/>
    </font>
    <font>
      <sz val="9"/>
      <color theme="1"/>
      <name val="宋体"/>
      <family val="3"/>
      <charset val="134"/>
    </font>
    <font>
      <b/>
      <sz val="9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DengXian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b/>
      <u/>
      <sz val="10"/>
      <name val="黑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Times New Roman"/>
      <family val="1"/>
    </font>
    <font>
      <sz val="9"/>
      <color indexed="8"/>
      <name val="Times New Roman"/>
      <family val="1"/>
    </font>
    <font>
      <b/>
      <sz val="10"/>
      <color indexed="9"/>
      <name val="Times New Roman"/>
      <family val="1"/>
    </font>
    <font>
      <b/>
      <sz val="11"/>
      <name val="宋体"/>
      <family val="3"/>
      <charset val="134"/>
    </font>
    <font>
      <sz val="9"/>
      <name val="DengXian"/>
      <charset val="134"/>
      <scheme val="minor"/>
    </font>
    <font>
      <b/>
      <u/>
      <sz val="9"/>
      <color indexed="10"/>
      <name val="黑体"/>
      <family val="3"/>
      <charset val="134"/>
    </font>
    <font>
      <b/>
      <sz val="9"/>
      <name val="宋体"/>
      <family val="2"/>
      <charset val="134"/>
    </font>
    <font>
      <b/>
      <sz val="10"/>
      <name val="黑体"/>
      <family val="3"/>
      <charset val="134"/>
    </font>
    <font>
      <sz val="9"/>
      <name val="DengXian"/>
      <family val="3"/>
      <charset val="134"/>
      <scheme val="minor"/>
    </font>
    <font>
      <b/>
      <sz val="9"/>
      <color rgb="FFFF0000"/>
      <name val="Arial"/>
      <family val="2"/>
    </font>
    <font>
      <sz val="9"/>
      <color rgb="FFFF0000"/>
      <name val="宋体"/>
      <family val="3"/>
      <charset val="134"/>
    </font>
    <font>
      <sz val="11"/>
      <color theme="1"/>
      <name val="DengXian"/>
      <family val="3"/>
      <charset val="134"/>
      <scheme val="minor"/>
    </font>
    <font>
      <b/>
      <sz val="12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name val="宋体"/>
      <family val="3"/>
      <charset val="134"/>
    </font>
    <font>
      <sz val="11"/>
      <color theme="1"/>
      <name val="微软雅黑"/>
      <family val="2"/>
      <charset val="134"/>
    </font>
  </fonts>
  <fills count="12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7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41" fillId="0" borderId="0">
      <alignment vertical="center"/>
    </xf>
  </cellStyleXfs>
  <cellXfs count="123">
    <xf numFmtId="0" fontId="0" fillId="0" borderId="0" xfId="0">
      <alignment vertical="center"/>
    </xf>
    <xf numFmtId="0" fontId="0" fillId="2" borderId="0" xfId="0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6" applyFont="1" applyBorder="1" applyAlignment="1">
      <alignment vertical="center" wrapText="1"/>
    </xf>
    <xf numFmtId="0" fontId="3" fillId="0" borderId="0" xfId="6" applyFont="1" applyBorder="1" applyAlignment="1">
      <alignment horizontal="center" vertical="center" wrapText="1"/>
    </xf>
    <xf numFmtId="14" fontId="6" fillId="4" borderId="2" xfId="6" applyNumberFormat="1" applyFont="1" applyFill="1" applyBorder="1" applyAlignment="1">
      <alignment horizontal="left" vertical="center" wrapText="1"/>
    </xf>
    <xf numFmtId="0" fontId="3" fillId="0" borderId="0" xfId="6" applyFont="1" applyBorder="1" applyAlignment="1">
      <alignment horizontal="right" vertical="center" wrapText="1"/>
    </xf>
    <xf numFmtId="0" fontId="7" fillId="0" borderId="0" xfId="6" applyFont="1" applyFill="1" applyBorder="1" applyAlignment="1">
      <alignment horizontal="left" vertical="center" wrapText="1"/>
    </xf>
    <xf numFmtId="0" fontId="10" fillId="0" borderId="0" xfId="6" applyFont="1" applyBorder="1" applyAlignment="1">
      <alignment horizontal="center" vertical="center" wrapText="1"/>
    </xf>
    <xf numFmtId="0" fontId="12" fillId="0" borderId="0" xfId="6" applyFont="1" applyBorder="1" applyAlignment="1">
      <alignment vertical="center" wrapText="1"/>
    </xf>
    <xf numFmtId="0" fontId="13" fillId="4" borderId="0" xfId="6" applyFont="1" applyFill="1" applyBorder="1" applyAlignment="1">
      <alignment vertical="center" wrapText="1"/>
    </xf>
    <xf numFmtId="0" fontId="13" fillId="4" borderId="0" xfId="6" applyFont="1" applyFill="1" applyBorder="1" applyAlignment="1">
      <alignment horizontal="left" vertical="center" wrapText="1"/>
    </xf>
    <xf numFmtId="0" fontId="14" fillId="4" borderId="0" xfId="6" applyFont="1" applyFill="1" applyBorder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40" fontId="14" fillId="5" borderId="0" xfId="6" applyNumberFormat="1" applyFont="1" applyFill="1" applyBorder="1" applyAlignment="1">
      <alignment horizontal="right" vertical="center" wrapText="1"/>
    </xf>
    <xf numFmtId="4" fontId="12" fillId="0" borderId="0" xfId="6" applyNumberFormat="1" applyFont="1" applyFill="1" applyBorder="1" applyAlignment="1">
      <alignment vertical="center" wrapText="1"/>
    </xf>
    <xf numFmtId="0" fontId="12" fillId="2" borderId="0" xfId="6" applyFont="1" applyFill="1" applyBorder="1" applyAlignment="1">
      <alignment horizontal="center" vertical="center" wrapText="1"/>
    </xf>
    <xf numFmtId="0" fontId="13" fillId="2" borderId="0" xfId="6" applyFont="1" applyFill="1" applyBorder="1" applyAlignment="1">
      <alignment horizontal="left" vertical="center" wrapText="1"/>
    </xf>
    <xf numFmtId="0" fontId="14" fillId="2" borderId="0" xfId="6" applyFont="1" applyFill="1" applyBorder="1" applyAlignment="1">
      <alignment horizontal="center" vertical="center" wrapText="1"/>
    </xf>
    <xf numFmtId="0" fontId="13" fillId="2" borderId="0" xfId="6" applyFont="1" applyFill="1" applyBorder="1" applyAlignment="1">
      <alignment horizontal="center" vertical="center" wrapText="1"/>
    </xf>
    <xf numFmtId="40" fontId="14" fillId="2" borderId="0" xfId="6" applyNumberFormat="1" applyFont="1" applyFill="1" applyBorder="1" applyAlignment="1">
      <alignment horizontal="right" vertical="center" wrapText="1"/>
    </xf>
    <xf numFmtId="4" fontId="12" fillId="2" borderId="0" xfId="6" applyNumberFormat="1" applyFont="1" applyFill="1" applyBorder="1" applyAlignment="1">
      <alignment vertical="center" wrapText="1"/>
    </xf>
    <xf numFmtId="0" fontId="13" fillId="5" borderId="0" xfId="6" applyFont="1" applyFill="1" applyBorder="1" applyAlignment="1">
      <alignment vertical="center" wrapText="1"/>
    </xf>
    <xf numFmtId="4" fontId="10" fillId="0" borderId="0" xfId="6" applyNumberFormat="1" applyFont="1" applyFill="1" applyBorder="1" applyAlignment="1">
      <alignment vertical="center" wrapText="1"/>
    </xf>
    <xf numFmtId="0" fontId="16" fillId="7" borderId="0" xfId="6" applyFont="1" applyFill="1" applyBorder="1" applyAlignment="1">
      <alignment horizontal="center" vertical="center" wrapText="1"/>
    </xf>
    <xf numFmtId="0" fontId="17" fillId="7" borderId="0" xfId="6" applyFont="1" applyFill="1" applyBorder="1" applyAlignment="1">
      <alignment horizontal="center" vertical="center" wrapText="1"/>
    </xf>
    <xf numFmtId="0" fontId="15" fillId="4" borderId="0" xfId="6" applyFont="1" applyFill="1" applyBorder="1" applyAlignment="1">
      <alignment horizontal="left" vertical="center" wrapText="1"/>
    </xf>
    <xf numFmtId="0" fontId="15" fillId="3" borderId="0" xfId="6" applyFont="1" applyFill="1" applyBorder="1" applyAlignment="1">
      <alignment horizontal="center" vertical="center" wrapText="1"/>
    </xf>
    <xf numFmtId="40" fontId="14" fillId="8" borderId="0" xfId="6" applyNumberFormat="1" applyFont="1" applyFill="1" applyBorder="1" applyAlignment="1">
      <alignment horizontal="right" vertical="center" wrapText="1"/>
    </xf>
    <xf numFmtId="0" fontId="12" fillId="4" borderId="0" xfId="6" applyFont="1" applyFill="1" applyBorder="1" applyAlignment="1">
      <alignment vertical="center" wrapText="1"/>
    </xf>
    <xf numFmtId="4" fontId="18" fillId="5" borderId="0" xfId="6" applyNumberFormat="1" applyFont="1" applyFill="1" applyBorder="1" applyAlignment="1">
      <alignment vertical="center" wrapText="1"/>
    </xf>
    <xf numFmtId="4" fontId="12" fillId="5" borderId="0" xfId="6" applyNumberFormat="1" applyFont="1" applyFill="1" applyBorder="1" applyAlignment="1">
      <alignment vertical="center" wrapText="1"/>
    </xf>
    <xf numFmtId="4" fontId="10" fillId="0" borderId="0" xfId="6" applyNumberFormat="1" applyFont="1" applyBorder="1" applyAlignment="1">
      <alignment vertical="center" wrapText="1"/>
    </xf>
    <xf numFmtId="0" fontId="19" fillId="3" borderId="0" xfId="6" applyFont="1" applyFill="1" applyBorder="1" applyAlignment="1">
      <alignment horizontal="center" vertical="center" wrapText="1"/>
    </xf>
    <xf numFmtId="4" fontId="12" fillId="3" borderId="0" xfId="6" applyNumberFormat="1" applyFont="1" applyFill="1" applyBorder="1" applyAlignment="1">
      <alignment vertical="center" wrapText="1"/>
    </xf>
    <xf numFmtId="0" fontId="15" fillId="0" borderId="0" xfId="6" applyFont="1" applyBorder="1" applyAlignment="1">
      <alignment vertical="center" wrapText="1"/>
    </xf>
    <xf numFmtId="0" fontId="12" fillId="4" borderId="0" xfId="6" applyFont="1" applyFill="1" applyBorder="1" applyAlignment="1">
      <alignment horizontal="center" vertical="center" wrapText="1"/>
    </xf>
    <xf numFmtId="0" fontId="14" fillId="4" borderId="0" xfId="6" applyFont="1" applyFill="1" applyBorder="1" applyAlignment="1">
      <alignment horizontal="right" vertical="center" wrapText="1"/>
    </xf>
    <xf numFmtId="0" fontId="10" fillId="5" borderId="0" xfId="6" applyFont="1" applyFill="1" applyBorder="1" applyAlignment="1">
      <alignment horizontal="left" vertical="center" wrapText="1"/>
    </xf>
    <xf numFmtId="0" fontId="19" fillId="0" borderId="0" xfId="6" applyFont="1" applyBorder="1" applyAlignment="1">
      <alignment vertical="center" wrapText="1"/>
    </xf>
    <xf numFmtId="0" fontId="13" fillId="0" borderId="0" xfId="6" applyFont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ont="1" applyFill="1" applyAlignment="1">
      <alignment vertical="center" wrapText="1"/>
    </xf>
    <xf numFmtId="0" fontId="19" fillId="0" borderId="0" xfId="6" applyFont="1" applyBorder="1" applyAlignment="1">
      <alignment horizontal="left" vertical="center" wrapText="1"/>
    </xf>
    <xf numFmtId="4" fontId="10" fillId="9" borderId="0" xfId="6" applyNumberFormat="1" applyFont="1" applyFill="1" applyBorder="1" applyAlignment="1">
      <alignment vertical="center" wrapText="1"/>
    </xf>
    <xf numFmtId="0" fontId="15" fillId="5" borderId="0" xfId="6" applyFont="1" applyFill="1" applyBorder="1" applyAlignment="1">
      <alignment vertical="center" wrapText="1"/>
    </xf>
    <xf numFmtId="0" fontId="21" fillId="10" borderId="0" xfId="6" applyFont="1" applyFill="1" applyBorder="1" applyAlignment="1">
      <alignment vertical="center" wrapText="1"/>
    </xf>
    <xf numFmtId="177" fontId="21" fillId="10" borderId="0" xfId="6" applyNumberFormat="1" applyFont="1" applyFill="1" applyBorder="1" applyAlignment="1">
      <alignment horizontal="right" vertical="center" wrapText="1"/>
    </xf>
    <xf numFmtId="0" fontId="15" fillId="9" borderId="0" xfId="6" applyFont="1" applyFill="1" applyBorder="1" applyAlignment="1">
      <alignment vertical="center" wrapText="1"/>
    </xf>
    <xf numFmtId="177" fontId="24" fillId="10" borderId="0" xfId="6" applyNumberFormat="1" applyFont="1" applyFill="1" applyBorder="1" applyAlignment="1">
      <alignment vertical="center" wrapText="1"/>
    </xf>
    <xf numFmtId="0" fontId="35" fillId="4" borderId="1" xfId="6" applyFont="1" applyFill="1" applyBorder="1" applyAlignment="1">
      <alignment vertical="center" wrapText="1"/>
    </xf>
    <xf numFmtId="0" fontId="36" fillId="0" borderId="0" xfId="6" applyFont="1" applyBorder="1" applyAlignment="1">
      <alignment horizontal="left" vertical="center" wrapText="1"/>
    </xf>
    <xf numFmtId="4" fontId="14" fillId="4" borderId="0" xfId="6" applyNumberFormat="1" applyFont="1" applyFill="1" applyBorder="1" applyAlignment="1">
      <alignment horizontal="center" vertical="center" wrapText="1"/>
    </xf>
    <xf numFmtId="9" fontId="14" fillId="5" borderId="0" xfId="8" applyFont="1" applyFill="1" applyBorder="1" applyAlignment="1">
      <alignment horizontal="right" vertical="center" wrapText="1"/>
    </xf>
    <xf numFmtId="9" fontId="12" fillId="5" borderId="0" xfId="8" applyFont="1" applyFill="1" applyBorder="1" applyAlignment="1">
      <alignment vertical="center" wrapText="1"/>
    </xf>
    <xf numFmtId="0" fontId="3" fillId="0" borderId="0" xfId="6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3" fillId="6" borderId="0" xfId="6" applyFont="1" applyFill="1" applyBorder="1" applyAlignment="1">
      <alignment horizontal="center" vertical="center" wrapText="1"/>
    </xf>
    <xf numFmtId="0" fontId="11" fillId="0" borderId="0" xfId="6" applyFont="1" applyBorder="1" applyAlignment="1">
      <alignment horizontal="left" vertical="center" wrapText="1"/>
    </xf>
    <xf numFmtId="0" fontId="10" fillId="0" borderId="0" xfId="6" applyFont="1" applyBorder="1" applyAlignment="1">
      <alignment horizontal="left" vertical="center" wrapText="1"/>
    </xf>
    <xf numFmtId="0" fontId="15" fillId="4" borderId="0" xfId="6" applyFont="1" applyFill="1" applyBorder="1" applyAlignment="1">
      <alignment horizontal="center" vertical="center" wrapText="1"/>
    </xf>
    <xf numFmtId="0" fontId="10" fillId="9" borderId="0" xfId="6" applyFont="1" applyFill="1" applyBorder="1" applyAlignment="1">
      <alignment horizontal="left" vertical="center" wrapText="1"/>
    </xf>
    <xf numFmtId="0" fontId="12" fillId="3" borderId="0" xfId="6" applyFont="1" applyFill="1" applyBorder="1" applyAlignment="1">
      <alignment horizontal="center" vertical="center" wrapText="1"/>
    </xf>
    <xf numFmtId="0" fontId="12" fillId="0" borderId="0" xfId="6" applyFont="1" applyBorder="1" applyAlignment="1">
      <alignment horizontal="center" vertical="center" wrapText="1"/>
    </xf>
    <xf numFmtId="0" fontId="15" fillId="0" borderId="0" xfId="6" applyFont="1" applyBorder="1" applyAlignment="1">
      <alignment horizontal="left" vertical="center" wrapText="1"/>
    </xf>
    <xf numFmtId="0" fontId="15" fillId="0" borderId="0" xfId="6" applyFont="1" applyBorder="1" applyAlignment="1">
      <alignment horizontal="center" vertical="center" wrapText="1"/>
    </xf>
    <xf numFmtId="0" fontId="4" fillId="4" borderId="1" xfId="6" applyFont="1" applyFill="1" applyBorder="1" applyAlignment="1">
      <alignment vertical="center" wrapText="1"/>
    </xf>
    <xf numFmtId="0" fontId="12" fillId="0" borderId="0" xfId="6" applyFont="1" applyBorder="1" applyAlignment="1">
      <alignment horizontal="center" vertical="center" wrapText="1"/>
    </xf>
    <xf numFmtId="0" fontId="15" fillId="0" borderId="0" xfId="6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25" fillId="0" borderId="0" xfId="0" applyFont="1">
      <alignment vertical="center"/>
    </xf>
    <xf numFmtId="40" fontId="39" fillId="5" borderId="0" xfId="6" applyNumberFormat="1" applyFont="1" applyFill="1" applyBorder="1" applyAlignment="1">
      <alignment horizontal="right" vertical="center" wrapText="1"/>
    </xf>
    <xf numFmtId="4" fontId="39" fillId="0" borderId="0" xfId="6" applyNumberFormat="1" applyFont="1" applyFill="1" applyBorder="1" applyAlignment="1">
      <alignment vertical="center" wrapText="1"/>
    </xf>
    <xf numFmtId="0" fontId="40" fillId="0" borderId="0" xfId="6" applyFont="1" applyBorder="1" applyAlignment="1">
      <alignment vertical="center" wrapText="1"/>
    </xf>
    <xf numFmtId="0" fontId="42" fillId="11" borderId="3" xfId="5" applyFont="1" applyFill="1" applyBorder="1" applyAlignment="1">
      <alignment horizontal="center" vertical="center"/>
    </xf>
    <xf numFmtId="178" fontId="42" fillId="11" borderId="3" xfId="5" applyNumberFormat="1" applyFont="1" applyFill="1" applyBorder="1" applyAlignment="1">
      <alignment horizontal="center" vertical="center"/>
    </xf>
    <xf numFmtId="0" fontId="43" fillId="11" borderId="3" xfId="5" applyFont="1" applyFill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5" fillId="11" borderId="3" xfId="5" applyFont="1" applyFill="1" applyBorder="1" applyAlignment="1">
      <alignment horizontal="center" vertical="center"/>
    </xf>
    <xf numFmtId="178" fontId="45" fillId="11" borderId="3" xfId="5" applyNumberFormat="1" applyFont="1" applyFill="1" applyBorder="1" applyAlignment="1">
      <alignment horizontal="center" vertical="center"/>
    </xf>
    <xf numFmtId="0" fontId="46" fillId="11" borderId="3" xfId="5" applyFont="1" applyFill="1" applyBorder="1" applyAlignment="1">
      <alignment horizontal="center" vertical="center"/>
    </xf>
    <xf numFmtId="0" fontId="44" fillId="11" borderId="3" xfId="5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178" fontId="46" fillId="11" borderId="3" xfId="5" applyNumberFormat="1" applyFont="1" applyFill="1" applyBorder="1" applyAlignment="1">
      <alignment horizontal="center" vertical="center"/>
    </xf>
    <xf numFmtId="0" fontId="48" fillId="0" borderId="0" xfId="9" applyFont="1" applyAlignment="1">
      <alignment horizontal="center" vertical="center"/>
    </xf>
    <xf numFmtId="0" fontId="13" fillId="4" borderId="0" xfId="6" applyFont="1" applyFill="1" applyBorder="1" applyAlignment="1">
      <alignment horizontal="center" vertical="center" wrapText="1"/>
    </xf>
    <xf numFmtId="0" fontId="1" fillId="0" borderId="0" xfId="6" applyFont="1" applyBorder="1" applyAlignment="1">
      <alignment horizontal="center" vertical="center" wrapText="1"/>
    </xf>
    <xf numFmtId="0" fontId="2" fillId="0" borderId="0" xfId="6" applyFont="1" applyBorder="1" applyAlignment="1">
      <alignment horizontal="center" vertical="center" wrapText="1"/>
    </xf>
    <xf numFmtId="0" fontId="35" fillId="4" borderId="1" xfId="6" applyFont="1" applyFill="1" applyBorder="1" applyAlignment="1">
      <alignment horizontal="center" vertical="center" wrapText="1"/>
    </xf>
    <xf numFmtId="0" fontId="4" fillId="4" borderId="1" xfId="6" applyFont="1" applyFill="1" applyBorder="1" applyAlignment="1">
      <alignment horizontal="center" vertical="center" wrapText="1"/>
    </xf>
    <xf numFmtId="0" fontId="37" fillId="5" borderId="1" xfId="6" applyFont="1" applyFill="1" applyBorder="1" applyAlignment="1">
      <alignment horizontal="center" vertical="center" wrapText="1"/>
    </xf>
    <xf numFmtId="0" fontId="37" fillId="5" borderId="1" xfId="6" applyFont="1" applyFill="1" applyBorder="1" applyAlignment="1">
      <alignment horizontal="center" vertical="center"/>
    </xf>
    <xf numFmtId="0" fontId="5" fillId="4" borderId="2" xfId="6" applyFont="1" applyFill="1" applyBorder="1" applyAlignment="1">
      <alignment horizontal="center" vertical="center" wrapText="1"/>
    </xf>
    <xf numFmtId="0" fontId="37" fillId="5" borderId="2" xfId="6" applyFont="1" applyFill="1" applyBorder="1" applyAlignment="1">
      <alignment horizontal="center" vertical="center" wrapText="1"/>
    </xf>
    <xf numFmtId="0" fontId="3" fillId="5" borderId="2" xfId="6" applyFont="1" applyFill="1" applyBorder="1" applyAlignment="1">
      <alignment horizontal="center" vertical="center" wrapText="1"/>
    </xf>
    <xf numFmtId="176" fontId="5" fillId="4" borderId="2" xfId="6" applyNumberFormat="1" applyFont="1" applyFill="1" applyBorder="1" applyAlignment="1">
      <alignment horizontal="center" vertical="center" wrapText="1"/>
    </xf>
    <xf numFmtId="14" fontId="3" fillId="5" borderId="2" xfId="6" applyNumberFormat="1" applyFont="1" applyFill="1" applyBorder="1" applyAlignment="1">
      <alignment horizontal="center" vertical="center" wrapText="1"/>
    </xf>
    <xf numFmtId="0" fontId="3" fillId="0" borderId="0" xfId="6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9" fillId="6" borderId="0" xfId="6" applyFont="1" applyFill="1" applyBorder="1" applyAlignment="1">
      <alignment horizontal="center" vertical="center" wrapText="1"/>
    </xf>
    <xf numFmtId="0" fontId="3" fillId="6" borderId="0" xfId="6" applyFont="1" applyFill="1" applyBorder="1" applyAlignment="1">
      <alignment horizontal="center" vertical="center" wrapText="1"/>
    </xf>
    <xf numFmtId="0" fontId="11" fillId="0" borderId="0" xfId="6" applyFont="1" applyBorder="1" applyAlignment="1">
      <alignment horizontal="left" vertical="center" wrapText="1"/>
    </xf>
    <xf numFmtId="0" fontId="15" fillId="0" borderId="0" xfId="6" applyFont="1" applyBorder="1" applyAlignment="1">
      <alignment horizontal="left" vertical="center" wrapText="1"/>
    </xf>
    <xf numFmtId="0" fontId="12" fillId="0" borderId="0" xfId="6" applyFont="1" applyBorder="1" applyAlignment="1">
      <alignment horizontal="center" vertical="center" wrapText="1"/>
    </xf>
    <xf numFmtId="0" fontId="10" fillId="0" borderId="0" xfId="6" applyFont="1" applyBorder="1" applyAlignment="1">
      <alignment horizontal="left" vertical="center" wrapText="1"/>
    </xf>
    <xf numFmtId="0" fontId="15" fillId="0" borderId="0" xfId="6" applyFont="1" applyBorder="1" applyAlignment="1">
      <alignment horizontal="center" vertical="center" wrapText="1"/>
    </xf>
    <xf numFmtId="0" fontId="15" fillId="4" borderId="0" xfId="6" applyFont="1" applyFill="1" applyBorder="1" applyAlignment="1">
      <alignment horizontal="center" vertical="center" wrapText="1"/>
    </xf>
    <xf numFmtId="0" fontId="20" fillId="0" borderId="0" xfId="6" applyFont="1" applyBorder="1" applyAlignment="1">
      <alignment horizontal="left" vertical="center" wrapText="1"/>
    </xf>
    <xf numFmtId="4" fontId="12" fillId="3" borderId="0" xfId="6" applyNumberFormat="1" applyFont="1" applyFill="1" applyBorder="1" applyAlignment="1">
      <alignment horizontal="center" vertical="center" wrapText="1"/>
    </xf>
    <xf numFmtId="0" fontId="12" fillId="3" borderId="0" xfId="6" applyFont="1" applyFill="1" applyBorder="1" applyAlignment="1">
      <alignment horizontal="center" vertical="center" wrapText="1"/>
    </xf>
    <xf numFmtId="0" fontId="22" fillId="0" borderId="0" xfId="6" applyFont="1" applyBorder="1" applyAlignment="1">
      <alignment horizontal="left" vertical="center" wrapText="1"/>
    </xf>
    <xf numFmtId="0" fontId="23" fillId="0" borderId="0" xfId="6" applyFont="1" applyBorder="1" applyAlignment="1">
      <alignment horizontal="left" vertical="center" wrapText="1"/>
    </xf>
    <xf numFmtId="0" fontId="10" fillId="9" borderId="0" xfId="6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44" fillId="11" borderId="3" xfId="5" applyNumberFormat="1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3" fontId="12" fillId="3" borderId="0" xfId="6" applyNumberFormat="1" applyFont="1" applyFill="1" applyBorder="1" applyAlignment="1">
      <alignment vertical="center" wrapText="1"/>
    </xf>
    <xf numFmtId="3" fontId="12" fillId="5" borderId="0" xfId="6" applyNumberFormat="1" applyFont="1" applyFill="1" applyBorder="1" applyAlignment="1">
      <alignment vertical="center" wrapText="1"/>
    </xf>
  </cellXfs>
  <cellStyles count="10">
    <cellStyle name="百分比" xfId="8" builtinId="5"/>
    <cellStyle name="常规" xfId="0" builtinId="0"/>
    <cellStyle name="常规 2" xfId="2" xr:uid="{00000000-0005-0000-0000-000032000000}"/>
    <cellStyle name="常规 3" xfId="3" xr:uid="{00000000-0005-0000-0000-000033000000}"/>
    <cellStyle name="常规 3 2" xfId="1" xr:uid="{00000000-0005-0000-0000-000028000000}"/>
    <cellStyle name="常规 4" xfId="5" xr:uid="{00000000-0005-0000-0000-000035000000}"/>
    <cellStyle name="常规 5 2" xfId="9" xr:uid="{7319A06F-9784-4190-AE15-B8005217CAD2}"/>
    <cellStyle name="常规_Sheet1 3" xfId="6" xr:uid="{00000000-0005-0000-0000-000036000000}"/>
    <cellStyle name="千位分隔 2" xfId="4" xr:uid="{00000000-0005-0000-0000-000034000000}"/>
    <cellStyle name="千位分隔 2 2" xfId="7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9198E-467C-46DF-B413-F7C42355F313}">
  <dimension ref="A1:K97"/>
  <sheetViews>
    <sheetView tabSelected="1" topLeftCell="A89" zoomScale="90" zoomScaleNormal="90" workbookViewId="0">
      <selection activeCell="A7" sqref="A7:F7"/>
    </sheetView>
  </sheetViews>
  <sheetFormatPr defaultColWidth="8.75" defaultRowHeight="14.25"/>
  <cols>
    <col min="1" max="1" width="19" style="3" customWidth="1"/>
    <col min="2" max="2" width="27.875" style="3" customWidth="1"/>
    <col min="3" max="3" width="28" style="3" customWidth="1"/>
    <col min="4" max="4" width="8.75" style="3"/>
    <col min="5" max="5" width="14.375" style="3" customWidth="1"/>
    <col min="6" max="6" width="8.75" style="3"/>
    <col min="7" max="7" width="19.75" style="3" customWidth="1"/>
    <col min="8" max="8" width="17" style="3" customWidth="1"/>
    <col min="9" max="9" width="35.875" style="3" customWidth="1"/>
    <col min="10" max="16384" width="8.75" style="3"/>
  </cols>
  <sheetData>
    <row r="1" spans="1:9" ht="18">
      <c r="A1" s="88" t="s">
        <v>178</v>
      </c>
      <c r="B1" s="89"/>
      <c r="C1" s="89"/>
      <c r="D1" s="89"/>
      <c r="E1" s="89"/>
      <c r="F1" s="89"/>
      <c r="G1" s="89"/>
      <c r="H1" s="89"/>
      <c r="I1" s="89"/>
    </row>
    <row r="2" spans="1:9" ht="24.75" thickBot="1">
      <c r="A2" s="4" t="s">
        <v>0</v>
      </c>
      <c r="B2" s="68" t="s">
        <v>139</v>
      </c>
      <c r="C2" s="5" t="s">
        <v>1</v>
      </c>
      <c r="D2" s="90" t="s">
        <v>145</v>
      </c>
      <c r="E2" s="91"/>
      <c r="F2" s="4" t="s">
        <v>2</v>
      </c>
      <c r="G2" s="57" t="s">
        <v>3</v>
      </c>
      <c r="H2" s="92" t="s">
        <v>144</v>
      </c>
      <c r="I2" s="93"/>
    </row>
    <row r="3" spans="1:9" ht="48.75" thickBot="1">
      <c r="A3" s="57" t="s">
        <v>4</v>
      </c>
      <c r="B3" s="52" t="s">
        <v>140</v>
      </c>
      <c r="C3" s="57" t="s">
        <v>5</v>
      </c>
      <c r="D3" s="94">
        <v>58</v>
      </c>
      <c r="E3" s="94"/>
      <c r="F3" s="4" t="s">
        <v>6</v>
      </c>
      <c r="G3" s="57" t="s">
        <v>7</v>
      </c>
      <c r="H3" s="95" t="s">
        <v>143</v>
      </c>
      <c r="I3" s="96"/>
    </row>
    <row r="4" spans="1:9" ht="24.75" thickBot="1">
      <c r="A4" s="57" t="s">
        <v>8</v>
      </c>
      <c r="B4" s="6">
        <v>43827</v>
      </c>
      <c r="C4" s="7" t="s">
        <v>9</v>
      </c>
      <c r="D4" s="97"/>
      <c r="E4" s="97"/>
      <c r="F4" s="4" t="s">
        <v>10</v>
      </c>
      <c r="G4" s="57" t="s">
        <v>11</v>
      </c>
      <c r="H4" s="98"/>
      <c r="I4" s="96"/>
    </row>
    <row r="5" spans="1:9">
      <c r="A5" s="99"/>
      <c r="B5" s="100"/>
      <c r="C5" s="100"/>
      <c r="D5" s="100"/>
      <c r="E5" s="100"/>
      <c r="F5" s="100"/>
      <c r="G5" s="100"/>
      <c r="H5" s="100"/>
      <c r="I5" s="100"/>
    </row>
    <row r="6" spans="1:9" ht="26.1" customHeight="1">
      <c r="A6" s="8" t="s">
        <v>12</v>
      </c>
      <c r="B6" s="101" t="s">
        <v>13</v>
      </c>
      <c r="C6" s="101"/>
      <c r="D6" s="101"/>
      <c r="E6" s="101"/>
      <c r="F6" s="101"/>
      <c r="G6" s="101"/>
      <c r="H6" s="101"/>
      <c r="I6" s="101"/>
    </row>
    <row r="7" spans="1:9">
      <c r="A7" s="102" t="s">
        <v>14</v>
      </c>
      <c r="B7" s="103"/>
      <c r="C7" s="103"/>
      <c r="D7" s="103"/>
      <c r="E7" s="103"/>
      <c r="F7" s="103"/>
      <c r="G7" s="102" t="s">
        <v>15</v>
      </c>
      <c r="H7" s="103"/>
      <c r="I7" s="103"/>
    </row>
    <row r="8" spans="1:9" ht="25.5">
      <c r="A8" s="59" t="s">
        <v>16</v>
      </c>
      <c r="B8" s="59" t="s">
        <v>17</v>
      </c>
      <c r="C8" s="59" t="s">
        <v>18</v>
      </c>
      <c r="D8" s="59" t="s">
        <v>19</v>
      </c>
      <c r="E8" s="59" t="s">
        <v>20</v>
      </c>
      <c r="F8" s="59" t="s">
        <v>21</v>
      </c>
      <c r="G8" s="59" t="s">
        <v>22</v>
      </c>
      <c r="H8" s="59" t="s">
        <v>23</v>
      </c>
      <c r="I8" s="59" t="s">
        <v>24</v>
      </c>
    </row>
    <row r="9" spans="1:9">
      <c r="A9" s="9" t="s">
        <v>25</v>
      </c>
      <c r="B9" s="104" t="s">
        <v>26</v>
      </c>
      <c r="C9" s="104"/>
      <c r="D9" s="104"/>
      <c r="E9" s="104"/>
      <c r="F9" s="104"/>
      <c r="G9" s="104"/>
      <c r="H9" s="104"/>
      <c r="I9" s="36"/>
    </row>
    <row r="10" spans="1:9" ht="22.5">
      <c r="A10" s="65" t="s">
        <v>27</v>
      </c>
      <c r="B10" s="87" t="s">
        <v>145</v>
      </c>
      <c r="C10" s="12" t="s">
        <v>146</v>
      </c>
      <c r="D10" s="13">
        <v>12</v>
      </c>
      <c r="E10" s="13">
        <v>1</v>
      </c>
      <c r="F10" s="14" t="s">
        <v>28</v>
      </c>
      <c r="G10" s="15">
        <v>650</v>
      </c>
      <c r="H10" s="16">
        <f t="shared" ref="H10:H12" si="0">D10*E10*G10</f>
        <v>7800</v>
      </c>
      <c r="I10" s="40"/>
    </row>
    <row r="11" spans="1:9" ht="22.5">
      <c r="A11" s="65" t="s">
        <v>29</v>
      </c>
      <c r="B11" s="87"/>
      <c r="C11" s="12" t="s">
        <v>147</v>
      </c>
      <c r="D11" s="13">
        <v>10</v>
      </c>
      <c r="E11" s="13">
        <v>1</v>
      </c>
      <c r="F11" s="14" t="s">
        <v>28</v>
      </c>
      <c r="G11" s="15">
        <v>700</v>
      </c>
      <c r="H11" s="16">
        <f t="shared" si="0"/>
        <v>7000</v>
      </c>
      <c r="I11" s="41"/>
    </row>
    <row r="12" spans="1:9" ht="22.5">
      <c r="A12" s="65" t="s">
        <v>34</v>
      </c>
      <c r="B12" s="87"/>
      <c r="C12" s="12" t="s">
        <v>148</v>
      </c>
      <c r="D12" s="13">
        <v>1</v>
      </c>
      <c r="E12" s="13">
        <v>0.5</v>
      </c>
      <c r="F12" s="14" t="s">
        <v>28</v>
      </c>
      <c r="G12" s="15">
        <v>14400</v>
      </c>
      <c r="H12" s="16">
        <f t="shared" si="0"/>
        <v>7200</v>
      </c>
      <c r="I12" s="41" t="s">
        <v>159</v>
      </c>
    </row>
    <row r="13" spans="1:9" ht="22.5">
      <c r="A13" s="65" t="s">
        <v>150</v>
      </c>
      <c r="B13" s="87"/>
      <c r="C13" s="12" t="s">
        <v>149</v>
      </c>
      <c r="D13" s="13">
        <v>35</v>
      </c>
      <c r="E13" s="13">
        <v>1</v>
      </c>
      <c r="F13" s="14" t="s">
        <v>28</v>
      </c>
      <c r="G13" s="15">
        <v>55</v>
      </c>
      <c r="H13" s="16">
        <f>D13*E13*G13</f>
        <v>1925</v>
      </c>
      <c r="I13" s="41"/>
    </row>
    <row r="14" spans="1:9" ht="22.5" hidden="1">
      <c r="A14" s="10" t="s">
        <v>29</v>
      </c>
      <c r="B14" s="87"/>
      <c r="C14" s="12"/>
      <c r="D14" s="13"/>
      <c r="E14" s="13"/>
      <c r="F14" s="14" t="s">
        <v>28</v>
      </c>
      <c r="G14" s="15"/>
      <c r="H14" s="16">
        <f>D14*E14*G14</f>
        <v>0</v>
      </c>
      <c r="I14" s="40"/>
    </row>
    <row r="15" spans="1:9" ht="22.5" hidden="1">
      <c r="A15" s="10"/>
      <c r="B15" s="11" t="s">
        <v>137</v>
      </c>
      <c r="C15" s="12" t="s">
        <v>30</v>
      </c>
      <c r="D15" s="13"/>
      <c r="E15" s="13"/>
      <c r="F15" s="14" t="s">
        <v>31</v>
      </c>
      <c r="G15" s="15"/>
      <c r="H15" s="16">
        <f t="shared" ref="H15:H19" si="1">D15*E15*G15</f>
        <v>0</v>
      </c>
      <c r="I15" s="41" t="s">
        <v>32</v>
      </c>
    </row>
    <row r="16" spans="1:9" s="1" customFormat="1" ht="22.5" hidden="1">
      <c r="A16" s="17" t="s">
        <v>29</v>
      </c>
      <c r="B16" s="11" t="s">
        <v>137</v>
      </c>
      <c r="C16" s="18" t="s">
        <v>33</v>
      </c>
      <c r="D16" s="19"/>
      <c r="E16" s="19"/>
      <c r="F16" s="20" t="s">
        <v>31</v>
      </c>
      <c r="G16" s="21"/>
      <c r="H16" s="22">
        <f t="shared" si="1"/>
        <v>0</v>
      </c>
      <c r="I16" s="42"/>
    </row>
    <row r="17" spans="1:11" ht="22.5" hidden="1">
      <c r="A17" s="106" t="s">
        <v>34</v>
      </c>
      <c r="B17" s="11" t="s">
        <v>137</v>
      </c>
      <c r="C17" s="12"/>
      <c r="D17" s="13"/>
      <c r="E17" s="13"/>
      <c r="F17" s="14" t="s">
        <v>35</v>
      </c>
      <c r="G17" s="23"/>
      <c r="H17" s="16">
        <f t="shared" si="1"/>
        <v>0</v>
      </c>
      <c r="I17" s="23" t="s">
        <v>36</v>
      </c>
    </row>
    <row r="18" spans="1:11" ht="22.5" hidden="1">
      <c r="A18" s="106"/>
      <c r="B18" s="11" t="s">
        <v>137</v>
      </c>
      <c r="C18" s="12" t="s">
        <v>37</v>
      </c>
      <c r="D18" s="13"/>
      <c r="E18" s="13"/>
      <c r="F18" s="14" t="s">
        <v>38</v>
      </c>
      <c r="G18" s="15"/>
      <c r="H18" s="16">
        <f t="shared" si="1"/>
        <v>0</v>
      </c>
      <c r="I18" s="23"/>
    </row>
    <row r="19" spans="1:11" ht="22.5" hidden="1">
      <c r="A19" s="106"/>
      <c r="B19" s="11" t="s">
        <v>137</v>
      </c>
      <c r="C19" s="12" t="s">
        <v>39</v>
      </c>
      <c r="D19" s="13"/>
      <c r="E19" s="13"/>
      <c r="F19" s="14" t="s">
        <v>40</v>
      </c>
      <c r="G19" s="15"/>
      <c r="H19" s="16">
        <f t="shared" si="1"/>
        <v>0</v>
      </c>
      <c r="I19" s="23"/>
    </row>
    <row r="20" spans="1:11" ht="22.5" hidden="1">
      <c r="A20" s="106"/>
      <c r="B20" s="11" t="s">
        <v>137</v>
      </c>
      <c r="C20" s="12" t="s">
        <v>41</v>
      </c>
      <c r="D20" s="13"/>
      <c r="E20" s="13"/>
      <c r="F20" s="14" t="s">
        <v>42</v>
      </c>
      <c r="G20" s="15"/>
      <c r="H20" s="16"/>
      <c r="I20" s="23"/>
    </row>
    <row r="21" spans="1:11" ht="22.5" hidden="1">
      <c r="A21" s="106"/>
      <c r="B21" s="11" t="s">
        <v>137</v>
      </c>
      <c r="C21" s="12" t="s">
        <v>43</v>
      </c>
      <c r="D21" s="13"/>
      <c r="E21" s="13"/>
      <c r="F21" s="14" t="s">
        <v>44</v>
      </c>
      <c r="G21" s="15"/>
      <c r="H21" s="16"/>
      <c r="I21" s="23"/>
    </row>
    <row r="22" spans="1:11" ht="22.5" hidden="1">
      <c r="A22" s="106"/>
      <c r="B22" s="11" t="s">
        <v>137</v>
      </c>
      <c r="C22" s="12"/>
      <c r="D22" s="13"/>
      <c r="E22" s="13"/>
      <c r="F22" s="14" t="s">
        <v>45</v>
      </c>
      <c r="G22" s="15"/>
      <c r="H22" s="16"/>
      <c r="I22" s="23"/>
    </row>
    <row r="23" spans="1:11">
      <c r="A23" s="107" t="s">
        <v>46</v>
      </c>
      <c r="B23" s="107"/>
      <c r="C23" s="107"/>
      <c r="D23" s="107"/>
      <c r="E23" s="107"/>
      <c r="F23" s="107"/>
      <c r="G23" s="107"/>
      <c r="H23" s="24">
        <f>SUM(H10:H22)</f>
        <v>23925</v>
      </c>
      <c r="I23" s="41"/>
    </row>
    <row r="24" spans="1:11" ht="36">
      <c r="A24" s="25" t="s">
        <v>16</v>
      </c>
      <c r="B24" s="25" t="s">
        <v>17</v>
      </c>
      <c r="C24" s="25" t="s">
        <v>18</v>
      </c>
      <c r="D24" s="26" t="s">
        <v>47</v>
      </c>
      <c r="E24" s="26" t="s">
        <v>48</v>
      </c>
      <c r="F24" s="25" t="s">
        <v>21</v>
      </c>
      <c r="G24" s="25" t="s">
        <v>22</v>
      </c>
      <c r="H24" s="25" t="s">
        <v>49</v>
      </c>
      <c r="I24" s="25" t="s">
        <v>24</v>
      </c>
    </row>
    <row r="25" spans="1:11">
      <c r="A25" s="9" t="s">
        <v>50</v>
      </c>
      <c r="B25" s="104" t="s">
        <v>51</v>
      </c>
      <c r="C25" s="104"/>
      <c r="D25" s="104"/>
      <c r="E25" s="104"/>
      <c r="F25" s="104"/>
      <c r="G25" s="104"/>
      <c r="H25" s="104"/>
      <c r="I25" s="36"/>
    </row>
    <row r="26" spans="1:11" s="2" customFormat="1" ht="22.5">
      <c r="A26" s="64" t="s">
        <v>52</v>
      </c>
      <c r="B26" s="27" t="s">
        <v>164</v>
      </c>
      <c r="C26" s="27" t="s">
        <v>151</v>
      </c>
      <c r="D26" s="13">
        <v>32</v>
      </c>
      <c r="E26" s="13">
        <v>1</v>
      </c>
      <c r="F26" s="28" t="s">
        <v>53</v>
      </c>
      <c r="G26" s="29">
        <v>200</v>
      </c>
      <c r="H26" s="16">
        <f>D26*E26*G26</f>
        <v>6400</v>
      </c>
      <c r="I26" s="40"/>
    </row>
    <row r="27" spans="1:11" ht="22.5">
      <c r="A27" s="65" t="s">
        <v>54</v>
      </c>
      <c r="B27" s="27" t="s">
        <v>165</v>
      </c>
      <c r="C27" s="27" t="s">
        <v>169</v>
      </c>
      <c r="D27" s="13">
        <v>1</v>
      </c>
      <c r="E27" s="13">
        <v>1</v>
      </c>
      <c r="F27" s="67" t="s">
        <v>53</v>
      </c>
      <c r="G27" s="29">
        <v>9624</v>
      </c>
      <c r="H27" s="16">
        <f>D27*E27*G27</f>
        <v>9624</v>
      </c>
      <c r="I27" s="40" t="s">
        <v>170</v>
      </c>
      <c r="J27" s="58"/>
      <c r="K27" s="3" t="s">
        <v>55</v>
      </c>
    </row>
    <row r="28" spans="1:11" ht="22.5">
      <c r="A28" s="69" t="s">
        <v>167</v>
      </c>
      <c r="B28" s="27" t="s">
        <v>168</v>
      </c>
      <c r="C28" s="27" t="s">
        <v>151</v>
      </c>
      <c r="D28" s="13">
        <v>6</v>
      </c>
      <c r="E28" s="13">
        <v>1</v>
      </c>
      <c r="F28" s="70" t="s">
        <v>53</v>
      </c>
      <c r="G28" s="29">
        <v>200</v>
      </c>
      <c r="H28" s="16">
        <f>D28*E28*G28</f>
        <v>1200</v>
      </c>
      <c r="I28" s="40"/>
      <c r="J28" s="71"/>
    </row>
    <row r="29" spans="1:11" ht="15" hidden="1" customHeight="1">
      <c r="A29" s="65" t="s">
        <v>58</v>
      </c>
      <c r="B29" s="66" t="s">
        <v>59</v>
      </c>
      <c r="C29" s="27" t="s">
        <v>60</v>
      </c>
      <c r="D29" s="30"/>
      <c r="E29" s="30"/>
      <c r="F29" s="67" t="s">
        <v>57</v>
      </c>
      <c r="G29" s="32"/>
      <c r="H29" s="16">
        <f t="shared" ref="H29:H30" si="2">D29*G29</f>
        <v>0</v>
      </c>
      <c r="I29" s="36"/>
    </row>
    <row r="30" spans="1:11" hidden="1">
      <c r="A30" s="65" t="s">
        <v>61</v>
      </c>
      <c r="B30" s="66" t="s">
        <v>56</v>
      </c>
      <c r="C30" s="27" t="s">
        <v>60</v>
      </c>
      <c r="D30" s="30"/>
      <c r="E30" s="30"/>
      <c r="F30" s="67" t="s">
        <v>57</v>
      </c>
      <c r="G30" s="31"/>
      <c r="H30" s="16">
        <f t="shared" si="2"/>
        <v>0</v>
      </c>
      <c r="I30" s="36"/>
    </row>
    <row r="31" spans="1:11">
      <c r="A31" s="107" t="s">
        <v>46</v>
      </c>
      <c r="B31" s="107"/>
      <c r="C31" s="107"/>
      <c r="D31" s="107"/>
      <c r="E31" s="107"/>
      <c r="F31" s="107"/>
      <c r="G31" s="107"/>
      <c r="H31" s="33">
        <f>SUM(H26:H30)</f>
        <v>17224</v>
      </c>
      <c r="I31" s="36"/>
    </row>
    <row r="32" spans="1:11" ht="36">
      <c r="A32" s="25" t="s">
        <v>16</v>
      </c>
      <c r="B32" s="25" t="s">
        <v>17</v>
      </c>
      <c r="C32" s="25" t="s">
        <v>18</v>
      </c>
      <c r="D32" s="26" t="s">
        <v>47</v>
      </c>
      <c r="E32" s="26" t="s">
        <v>48</v>
      </c>
      <c r="F32" s="25" t="s">
        <v>21</v>
      </c>
      <c r="G32" s="25" t="s">
        <v>22</v>
      </c>
      <c r="H32" s="25" t="s">
        <v>49</v>
      </c>
      <c r="I32" s="25" t="s">
        <v>24</v>
      </c>
    </row>
    <row r="33" spans="1:11">
      <c r="A33" s="9" t="s">
        <v>62</v>
      </c>
      <c r="B33" s="104" t="s">
        <v>63</v>
      </c>
      <c r="C33" s="104"/>
      <c r="D33" s="104"/>
      <c r="E33" s="104"/>
      <c r="F33" s="104"/>
      <c r="G33" s="104"/>
      <c r="H33" s="104"/>
      <c r="I33" s="36"/>
    </row>
    <row r="34" spans="1:11" s="2" customFormat="1" ht="33.75">
      <c r="A34" s="106" t="s">
        <v>64</v>
      </c>
      <c r="B34" s="27" t="s">
        <v>174</v>
      </c>
      <c r="C34" s="27" t="s">
        <v>138</v>
      </c>
      <c r="D34" s="13">
        <v>43</v>
      </c>
      <c r="E34" s="13">
        <v>1</v>
      </c>
      <c r="F34" s="34" t="s">
        <v>65</v>
      </c>
      <c r="G34" s="32">
        <v>300</v>
      </c>
      <c r="H34" s="35">
        <f t="shared" ref="H34:H40" si="3">D34*E34*G34</f>
        <v>12900</v>
      </c>
      <c r="I34" s="75"/>
      <c r="J34" s="43"/>
      <c r="K34" s="44"/>
    </row>
    <row r="35" spans="1:11" s="2" customFormat="1" ht="33.75">
      <c r="A35" s="106"/>
      <c r="B35" s="27" t="s">
        <v>171</v>
      </c>
      <c r="C35" s="27" t="s">
        <v>138</v>
      </c>
      <c r="D35" s="13">
        <v>19</v>
      </c>
      <c r="E35" s="13">
        <v>2</v>
      </c>
      <c r="F35" s="34" t="s">
        <v>65</v>
      </c>
      <c r="G35" s="32">
        <v>230</v>
      </c>
      <c r="H35" s="35">
        <f t="shared" si="3"/>
        <v>8740</v>
      </c>
      <c r="I35" s="40"/>
      <c r="J35" s="43"/>
      <c r="K35" s="44" t="s">
        <v>55</v>
      </c>
    </row>
    <row r="36" spans="1:11" s="2" customFormat="1" ht="45">
      <c r="A36" s="106"/>
      <c r="B36" s="27" t="s">
        <v>172</v>
      </c>
      <c r="C36" s="27" t="s">
        <v>138</v>
      </c>
      <c r="D36" s="13">
        <v>11</v>
      </c>
      <c r="E36" s="13">
        <v>2</v>
      </c>
      <c r="F36" s="34" t="s">
        <v>65</v>
      </c>
      <c r="G36" s="32">
        <v>250</v>
      </c>
      <c r="H36" s="35">
        <f t="shared" si="3"/>
        <v>5500</v>
      </c>
      <c r="I36" s="40"/>
      <c r="J36" s="43"/>
      <c r="K36" s="44"/>
    </row>
    <row r="37" spans="1:11" s="2" customFormat="1" ht="33" customHeight="1">
      <c r="A37" s="106"/>
      <c r="B37" s="27" t="s">
        <v>173</v>
      </c>
      <c r="C37" s="27" t="s">
        <v>138</v>
      </c>
      <c r="D37" s="13">
        <v>4</v>
      </c>
      <c r="E37" s="13">
        <v>1</v>
      </c>
      <c r="F37" s="34" t="s">
        <v>65</v>
      </c>
      <c r="G37" s="32">
        <v>280</v>
      </c>
      <c r="H37" s="35">
        <f t="shared" si="3"/>
        <v>1120</v>
      </c>
      <c r="I37" s="40"/>
      <c r="J37" s="43"/>
      <c r="K37" s="44"/>
    </row>
    <row r="38" spans="1:11" s="2" customFormat="1" ht="33" customHeight="1">
      <c r="A38" s="106"/>
      <c r="B38" s="27" t="s">
        <v>175</v>
      </c>
      <c r="C38" s="27" t="s">
        <v>138</v>
      </c>
      <c r="D38" s="13">
        <v>2</v>
      </c>
      <c r="E38" s="13">
        <v>1</v>
      </c>
      <c r="F38" s="34" t="s">
        <v>65</v>
      </c>
      <c r="G38" s="32">
        <v>550</v>
      </c>
      <c r="H38" s="35">
        <f t="shared" si="3"/>
        <v>1100</v>
      </c>
      <c r="I38" s="40"/>
      <c r="J38" s="43"/>
      <c r="K38" s="44"/>
    </row>
    <row r="39" spans="1:11" s="2" customFormat="1" ht="22.5">
      <c r="A39" s="106"/>
      <c r="B39" s="27" t="s">
        <v>142</v>
      </c>
      <c r="C39" s="27"/>
      <c r="D39" s="13">
        <v>1</v>
      </c>
      <c r="E39" s="13">
        <v>1</v>
      </c>
      <c r="F39" s="34" t="s">
        <v>65</v>
      </c>
      <c r="G39" s="122">
        <v>8398.09</v>
      </c>
      <c r="H39" s="121">
        <f>D39*E39*G39</f>
        <v>8398.09</v>
      </c>
      <c r="I39" s="40" t="s">
        <v>203</v>
      </c>
      <c r="J39" s="43"/>
      <c r="K39" s="44"/>
    </row>
    <row r="40" spans="1:11" ht="22.5">
      <c r="A40" s="106"/>
      <c r="B40" s="27" t="s">
        <v>141</v>
      </c>
      <c r="C40" s="27" t="s">
        <v>138</v>
      </c>
      <c r="D40" s="13"/>
      <c r="E40" s="13"/>
      <c r="F40" s="34" t="s">
        <v>65</v>
      </c>
      <c r="G40" s="32"/>
      <c r="H40" s="35">
        <f t="shared" si="3"/>
        <v>0</v>
      </c>
      <c r="I40" s="40"/>
      <c r="J40" s="58"/>
    </row>
    <row r="41" spans="1:11" hidden="1">
      <c r="A41" s="106" t="s">
        <v>66</v>
      </c>
      <c r="B41" s="105" t="s">
        <v>67</v>
      </c>
      <c r="C41" s="36" t="s">
        <v>68</v>
      </c>
      <c r="D41" s="37"/>
      <c r="E41" s="37"/>
      <c r="F41" s="67" t="s">
        <v>69</v>
      </c>
      <c r="G41" s="32"/>
      <c r="H41" s="16">
        <f t="shared" ref="H41:H51" si="4">D41*E41*G41</f>
        <v>0</v>
      </c>
      <c r="I41" s="108" t="s">
        <v>70</v>
      </c>
    </row>
    <row r="42" spans="1:11" hidden="1">
      <c r="A42" s="106"/>
      <c r="B42" s="105"/>
      <c r="C42" s="36" t="s">
        <v>71</v>
      </c>
      <c r="D42" s="37"/>
      <c r="E42" s="37"/>
      <c r="F42" s="67" t="s">
        <v>69</v>
      </c>
      <c r="G42" s="32"/>
      <c r="H42" s="16">
        <f t="shared" si="4"/>
        <v>0</v>
      </c>
      <c r="I42" s="108"/>
    </row>
    <row r="43" spans="1:11" hidden="1">
      <c r="A43" s="106"/>
      <c r="B43" s="105"/>
      <c r="C43" s="36" t="s">
        <v>72</v>
      </c>
      <c r="D43" s="37"/>
      <c r="E43" s="37"/>
      <c r="F43" s="67" t="s">
        <v>69</v>
      </c>
      <c r="G43" s="32"/>
      <c r="H43" s="16">
        <f t="shared" si="4"/>
        <v>0</v>
      </c>
      <c r="I43" s="108"/>
    </row>
    <row r="44" spans="1:11" hidden="1">
      <c r="A44" s="106"/>
      <c r="B44" s="105"/>
      <c r="C44" s="36" t="s">
        <v>73</v>
      </c>
      <c r="D44" s="37"/>
      <c r="E44" s="37"/>
      <c r="F44" s="67" t="s">
        <v>69</v>
      </c>
      <c r="G44" s="32"/>
      <c r="H44" s="16">
        <f t="shared" si="4"/>
        <v>0</v>
      </c>
      <c r="I44" s="108"/>
    </row>
    <row r="45" spans="1:11" hidden="1">
      <c r="A45" s="106" t="s">
        <v>74</v>
      </c>
      <c r="B45" s="105" t="s">
        <v>75</v>
      </c>
      <c r="C45" s="36" t="s">
        <v>68</v>
      </c>
      <c r="D45" s="37"/>
      <c r="E45" s="37"/>
      <c r="F45" s="67" t="s">
        <v>76</v>
      </c>
      <c r="G45" s="32"/>
      <c r="H45" s="16">
        <f t="shared" si="4"/>
        <v>0</v>
      </c>
      <c r="I45" s="108"/>
    </row>
    <row r="46" spans="1:11" hidden="1">
      <c r="A46" s="106"/>
      <c r="B46" s="105"/>
      <c r="C46" s="36" t="s">
        <v>71</v>
      </c>
      <c r="D46" s="37"/>
      <c r="E46" s="37"/>
      <c r="F46" s="67" t="s">
        <v>76</v>
      </c>
      <c r="G46" s="32"/>
      <c r="H46" s="16">
        <f t="shared" si="4"/>
        <v>0</v>
      </c>
      <c r="I46" s="108"/>
    </row>
    <row r="47" spans="1:11" hidden="1">
      <c r="A47" s="106"/>
      <c r="B47" s="105"/>
      <c r="C47" s="36" t="s">
        <v>77</v>
      </c>
      <c r="D47" s="37"/>
      <c r="E47" s="37"/>
      <c r="F47" s="67" t="s">
        <v>76</v>
      </c>
      <c r="G47" s="32"/>
      <c r="H47" s="16">
        <f t="shared" si="4"/>
        <v>0</v>
      </c>
      <c r="I47" s="108"/>
    </row>
    <row r="48" spans="1:11" hidden="1">
      <c r="A48" s="106"/>
      <c r="B48" s="105"/>
      <c r="C48" s="36" t="s">
        <v>78</v>
      </c>
      <c r="D48" s="37"/>
      <c r="E48" s="37"/>
      <c r="F48" s="67" t="s">
        <v>76</v>
      </c>
      <c r="G48" s="32"/>
      <c r="H48" s="16">
        <f t="shared" si="4"/>
        <v>0</v>
      </c>
      <c r="I48" s="108"/>
    </row>
    <row r="49" spans="1:9" hidden="1">
      <c r="A49" s="106" t="s">
        <v>79</v>
      </c>
      <c r="B49" s="105" t="s">
        <v>80</v>
      </c>
      <c r="C49" s="36" t="s">
        <v>81</v>
      </c>
      <c r="D49" s="37"/>
      <c r="E49" s="37"/>
      <c r="F49" s="67" t="s">
        <v>82</v>
      </c>
      <c r="G49" s="32"/>
      <c r="H49" s="16">
        <f t="shared" si="4"/>
        <v>0</v>
      </c>
      <c r="I49" s="67"/>
    </row>
    <row r="50" spans="1:9" hidden="1">
      <c r="A50" s="106"/>
      <c r="B50" s="105"/>
      <c r="C50" s="36" t="s">
        <v>81</v>
      </c>
      <c r="D50" s="37"/>
      <c r="E50" s="37"/>
      <c r="F50" s="67" t="s">
        <v>82</v>
      </c>
      <c r="G50" s="32"/>
      <c r="H50" s="16">
        <f t="shared" si="4"/>
        <v>0</v>
      </c>
      <c r="I50" s="67"/>
    </row>
    <row r="51" spans="1:9" hidden="1">
      <c r="A51" s="106"/>
      <c r="B51" s="105"/>
      <c r="C51" s="36" t="s">
        <v>81</v>
      </c>
      <c r="D51" s="37"/>
      <c r="E51" s="37"/>
      <c r="F51" s="67" t="s">
        <v>82</v>
      </c>
      <c r="G51" s="32"/>
      <c r="H51" s="16">
        <f t="shared" si="4"/>
        <v>0</v>
      </c>
      <c r="I51" s="67"/>
    </row>
    <row r="52" spans="1:9">
      <c r="A52" s="107" t="s">
        <v>46</v>
      </c>
      <c r="B52" s="107"/>
      <c r="C52" s="107"/>
      <c r="D52" s="107"/>
      <c r="E52" s="107"/>
      <c r="F52" s="107"/>
      <c r="G52" s="107"/>
      <c r="H52" s="33">
        <f>SUM(H34:H51)</f>
        <v>37758.089999999997</v>
      </c>
      <c r="I52" s="36"/>
    </row>
    <row r="53" spans="1:9" ht="36">
      <c r="A53" s="25" t="s">
        <v>16</v>
      </c>
      <c r="B53" s="25" t="s">
        <v>17</v>
      </c>
      <c r="C53" s="25" t="s">
        <v>18</v>
      </c>
      <c r="D53" s="26" t="s">
        <v>47</v>
      </c>
      <c r="E53" s="26" t="s">
        <v>48</v>
      </c>
      <c r="F53" s="25" t="s">
        <v>21</v>
      </c>
      <c r="G53" s="25" t="s">
        <v>22</v>
      </c>
      <c r="H53" s="25" t="s">
        <v>49</v>
      </c>
      <c r="I53" s="25" t="s">
        <v>24</v>
      </c>
    </row>
    <row r="54" spans="1:9">
      <c r="A54" s="9" t="s">
        <v>83</v>
      </c>
      <c r="B54" s="104" t="s">
        <v>84</v>
      </c>
      <c r="C54" s="104"/>
      <c r="D54" s="104"/>
      <c r="E54" s="104"/>
      <c r="F54" s="104"/>
      <c r="G54" s="104"/>
      <c r="H54" s="104"/>
      <c r="I54" s="36"/>
    </row>
    <row r="55" spans="1:9">
      <c r="A55" s="65" t="s">
        <v>85</v>
      </c>
      <c r="B55" s="27" t="s">
        <v>86</v>
      </c>
      <c r="C55" s="27"/>
      <c r="D55" s="13"/>
      <c r="E55" s="38"/>
      <c r="F55" s="28"/>
      <c r="G55" s="73"/>
      <c r="H55" s="74"/>
      <c r="I55" s="36"/>
    </row>
    <row r="56" spans="1:9" ht="22.5">
      <c r="A56" s="65" t="s">
        <v>91</v>
      </c>
      <c r="B56" s="27" t="s">
        <v>87</v>
      </c>
      <c r="C56" s="27" t="s">
        <v>88</v>
      </c>
      <c r="D56" s="13"/>
      <c r="E56" s="38"/>
      <c r="F56" s="28" t="s">
        <v>53</v>
      </c>
      <c r="G56" s="15"/>
      <c r="H56" s="16">
        <f t="shared" ref="H55:H62" si="5">D56*E56*G56</f>
        <v>0</v>
      </c>
      <c r="I56" s="36"/>
    </row>
    <row r="57" spans="1:9" ht="22.5">
      <c r="A57" s="65" t="s">
        <v>93</v>
      </c>
      <c r="B57" s="27" t="s">
        <v>163</v>
      </c>
      <c r="C57" s="27"/>
      <c r="D57" s="13"/>
      <c r="E57" s="38"/>
      <c r="F57" s="28" t="s">
        <v>53</v>
      </c>
      <c r="G57" s="15">
        <v>140</v>
      </c>
      <c r="H57" s="16">
        <f t="shared" si="5"/>
        <v>0</v>
      </c>
      <c r="I57" s="36"/>
    </row>
    <row r="58" spans="1:9" ht="22.5">
      <c r="A58" s="65" t="s">
        <v>96</v>
      </c>
      <c r="B58" s="27" t="s">
        <v>160</v>
      </c>
      <c r="C58" s="27"/>
      <c r="D58" s="13">
        <v>6</v>
      </c>
      <c r="E58" s="38">
        <v>1</v>
      </c>
      <c r="F58" s="67" t="s">
        <v>89</v>
      </c>
      <c r="G58" s="15">
        <v>10</v>
      </c>
      <c r="H58" s="16">
        <f t="shared" si="5"/>
        <v>60</v>
      </c>
      <c r="I58" s="36"/>
    </row>
    <row r="59" spans="1:9" ht="22.5">
      <c r="A59" s="65" t="s">
        <v>99</v>
      </c>
      <c r="B59" s="27" t="s">
        <v>161</v>
      </c>
      <c r="C59" s="27"/>
      <c r="D59" s="13">
        <v>1</v>
      </c>
      <c r="E59" s="38">
        <v>1</v>
      </c>
      <c r="F59" s="67" t="s">
        <v>90</v>
      </c>
      <c r="G59" s="15">
        <v>200</v>
      </c>
      <c r="H59" s="16">
        <f t="shared" si="5"/>
        <v>200</v>
      </c>
      <c r="I59" s="36"/>
    </row>
    <row r="60" spans="1:9" ht="22.5">
      <c r="A60" s="65" t="s">
        <v>102</v>
      </c>
      <c r="B60" s="27" t="s">
        <v>162</v>
      </c>
      <c r="C60" s="27"/>
      <c r="D60" s="13">
        <v>4</v>
      </c>
      <c r="E60" s="38">
        <v>1</v>
      </c>
      <c r="F60" s="67" t="s">
        <v>89</v>
      </c>
      <c r="G60" s="15">
        <v>260</v>
      </c>
      <c r="H60" s="16">
        <f t="shared" si="5"/>
        <v>1040</v>
      </c>
      <c r="I60" s="36"/>
    </row>
    <row r="61" spans="1:9" ht="18.75" customHeight="1">
      <c r="A61" s="65" t="s">
        <v>104</v>
      </c>
      <c r="B61" s="27" t="s">
        <v>152</v>
      </c>
      <c r="C61" s="27"/>
      <c r="D61" s="13">
        <v>2</v>
      </c>
      <c r="E61" s="38">
        <v>1</v>
      </c>
      <c r="F61" s="67"/>
      <c r="G61" s="15">
        <v>50</v>
      </c>
      <c r="H61" s="16">
        <f t="shared" si="5"/>
        <v>100</v>
      </c>
      <c r="I61" s="36"/>
    </row>
    <row r="62" spans="1:9" ht="22.5">
      <c r="A62" s="65" t="s">
        <v>107</v>
      </c>
      <c r="B62" s="27" t="s">
        <v>92</v>
      </c>
      <c r="C62" s="27"/>
      <c r="D62" s="13"/>
      <c r="E62" s="38"/>
      <c r="F62" s="28" t="s">
        <v>53</v>
      </c>
      <c r="G62" s="15"/>
      <c r="H62" s="16">
        <f t="shared" si="5"/>
        <v>0</v>
      </c>
      <c r="I62" s="36"/>
    </row>
    <row r="63" spans="1:9" hidden="1">
      <c r="A63" s="65" t="s">
        <v>93</v>
      </c>
      <c r="B63" s="27" t="s">
        <v>94</v>
      </c>
      <c r="C63" s="27"/>
      <c r="D63" s="109"/>
      <c r="E63" s="109"/>
      <c r="F63" s="67" t="s">
        <v>95</v>
      </c>
      <c r="G63" s="39"/>
      <c r="H63" s="16">
        <f t="shared" ref="H63:H70" si="6">D63*G63</f>
        <v>0</v>
      </c>
      <c r="I63" s="36"/>
    </row>
    <row r="64" spans="1:9" hidden="1">
      <c r="A64" s="65" t="s">
        <v>96</v>
      </c>
      <c r="B64" s="27" t="s">
        <v>97</v>
      </c>
      <c r="C64" s="27"/>
      <c r="D64" s="109"/>
      <c r="E64" s="109"/>
      <c r="F64" s="67" t="s">
        <v>98</v>
      </c>
      <c r="G64" s="39"/>
      <c r="H64" s="16">
        <f t="shared" si="6"/>
        <v>0</v>
      </c>
      <c r="I64" s="36"/>
    </row>
    <row r="65" spans="1:9" hidden="1">
      <c r="A65" s="65" t="s">
        <v>99</v>
      </c>
      <c r="B65" s="27" t="s">
        <v>100</v>
      </c>
      <c r="C65" s="27"/>
      <c r="D65" s="109"/>
      <c r="E65" s="109"/>
      <c r="F65" s="67" t="s">
        <v>101</v>
      </c>
      <c r="G65" s="39"/>
      <c r="H65" s="16">
        <f t="shared" si="6"/>
        <v>0</v>
      </c>
      <c r="I65" s="36"/>
    </row>
    <row r="66" spans="1:9" hidden="1">
      <c r="A66" s="65" t="s">
        <v>102</v>
      </c>
      <c r="B66" s="27" t="s">
        <v>103</v>
      </c>
      <c r="C66" s="27"/>
      <c r="D66" s="109"/>
      <c r="E66" s="109"/>
      <c r="F66" s="67" t="s">
        <v>95</v>
      </c>
      <c r="G66" s="39"/>
      <c r="H66" s="16">
        <f t="shared" si="6"/>
        <v>0</v>
      </c>
      <c r="I66" s="36"/>
    </row>
    <row r="67" spans="1:9" hidden="1">
      <c r="A67" s="65" t="s">
        <v>104</v>
      </c>
      <c r="B67" s="27" t="s">
        <v>105</v>
      </c>
      <c r="C67" s="27"/>
      <c r="D67" s="62"/>
      <c r="E67" s="62"/>
      <c r="F67" s="67" t="s">
        <v>106</v>
      </c>
      <c r="G67" s="39"/>
      <c r="H67" s="16">
        <f t="shared" si="6"/>
        <v>0</v>
      </c>
      <c r="I67" s="36"/>
    </row>
    <row r="68" spans="1:9" hidden="1">
      <c r="A68" s="65" t="s">
        <v>107</v>
      </c>
      <c r="B68" s="27" t="s">
        <v>108</v>
      </c>
      <c r="C68" s="27"/>
      <c r="D68" s="109"/>
      <c r="E68" s="109"/>
      <c r="F68" s="67" t="s">
        <v>106</v>
      </c>
      <c r="G68" s="39"/>
      <c r="H68" s="16">
        <f t="shared" si="6"/>
        <v>0</v>
      </c>
      <c r="I68" s="36"/>
    </row>
    <row r="69" spans="1:9" hidden="1">
      <c r="A69" s="65" t="s">
        <v>109</v>
      </c>
      <c r="B69" s="27" t="s">
        <v>110</v>
      </c>
      <c r="C69" s="27"/>
      <c r="D69" s="109"/>
      <c r="E69" s="109"/>
      <c r="F69" s="67" t="s">
        <v>95</v>
      </c>
      <c r="G69" s="39"/>
      <c r="H69" s="16">
        <f t="shared" si="6"/>
        <v>0</v>
      </c>
      <c r="I69" s="36"/>
    </row>
    <row r="70" spans="1:9" hidden="1">
      <c r="A70" s="65" t="s">
        <v>111</v>
      </c>
      <c r="B70" s="27" t="s">
        <v>112</v>
      </c>
      <c r="C70" s="27" t="s">
        <v>55</v>
      </c>
      <c r="D70" s="109">
        <v>0</v>
      </c>
      <c r="E70" s="109"/>
      <c r="F70" s="67"/>
      <c r="G70" s="39">
        <v>0</v>
      </c>
      <c r="H70" s="16">
        <f t="shared" si="6"/>
        <v>0</v>
      </c>
      <c r="I70" s="36"/>
    </row>
    <row r="71" spans="1:9">
      <c r="A71" s="107" t="s">
        <v>46</v>
      </c>
      <c r="B71" s="107"/>
      <c r="C71" s="107"/>
      <c r="D71" s="107"/>
      <c r="E71" s="107"/>
      <c r="F71" s="107"/>
      <c r="G71" s="107"/>
      <c r="H71" s="33">
        <f>SUM(H55:H70)</f>
        <v>1400</v>
      </c>
      <c r="I71" s="36"/>
    </row>
    <row r="72" spans="1:9" ht="36">
      <c r="A72" s="25" t="s">
        <v>16</v>
      </c>
      <c r="B72" s="25" t="s">
        <v>17</v>
      </c>
      <c r="C72" s="25" t="s">
        <v>18</v>
      </c>
      <c r="D72" s="26" t="s">
        <v>47</v>
      </c>
      <c r="E72" s="26" t="s">
        <v>48</v>
      </c>
      <c r="F72" s="25" t="s">
        <v>21</v>
      </c>
      <c r="G72" s="25" t="s">
        <v>22</v>
      </c>
      <c r="H72" s="25" t="s">
        <v>49</v>
      </c>
      <c r="I72" s="25" t="s">
        <v>24</v>
      </c>
    </row>
    <row r="73" spans="1:9">
      <c r="A73" s="9" t="s">
        <v>113</v>
      </c>
      <c r="B73" s="110" t="s">
        <v>114</v>
      </c>
      <c r="C73" s="110"/>
      <c r="D73" s="110"/>
      <c r="E73" s="110"/>
      <c r="F73" s="110"/>
      <c r="G73" s="110"/>
      <c r="H73" s="110"/>
      <c r="I73" s="110"/>
    </row>
    <row r="74" spans="1:9" ht="33.75">
      <c r="A74" s="65" t="s">
        <v>115</v>
      </c>
      <c r="B74" s="45" t="s">
        <v>154</v>
      </c>
      <c r="C74" s="53" t="s">
        <v>176</v>
      </c>
      <c r="D74" s="13">
        <v>5</v>
      </c>
      <c r="E74" s="13">
        <v>1</v>
      </c>
      <c r="F74" s="67" t="s">
        <v>89</v>
      </c>
      <c r="G74" s="15">
        <v>500</v>
      </c>
      <c r="H74" s="16">
        <f>D74*E74*G74</f>
        <v>2500</v>
      </c>
      <c r="I74" s="36"/>
    </row>
    <row r="75" spans="1:9" ht="22.5">
      <c r="A75" s="65" t="s">
        <v>116</v>
      </c>
      <c r="B75" s="45" t="s">
        <v>117</v>
      </c>
      <c r="C75" s="61"/>
      <c r="D75" s="13"/>
      <c r="E75" s="13"/>
      <c r="F75" s="67" t="s">
        <v>89</v>
      </c>
      <c r="G75" s="15"/>
      <c r="H75" s="16">
        <f>D75*E75*G75</f>
        <v>0</v>
      </c>
      <c r="I75" s="40"/>
    </row>
    <row r="76" spans="1:9">
      <c r="A76" s="107" t="s">
        <v>118</v>
      </c>
      <c r="B76" s="107"/>
      <c r="C76" s="107"/>
      <c r="D76" s="107"/>
      <c r="E76" s="107"/>
      <c r="F76" s="107"/>
      <c r="G76" s="107"/>
      <c r="H76" s="33">
        <f>SUM(H74:H75)</f>
        <v>2500</v>
      </c>
      <c r="I76" s="36"/>
    </row>
    <row r="77" spans="1:9">
      <c r="A77" s="63" t="s">
        <v>119</v>
      </c>
      <c r="B77" s="63"/>
      <c r="C77" s="63"/>
      <c r="D77" s="63"/>
      <c r="E77" s="63"/>
      <c r="F77" s="63"/>
      <c r="G77" s="63"/>
      <c r="H77" s="46">
        <f>SUM(H23,H31,H52,H71,H76)</f>
        <v>82807.09</v>
      </c>
      <c r="I77" s="50"/>
    </row>
    <row r="78" spans="1:9" ht="36">
      <c r="A78" s="25" t="s">
        <v>16</v>
      </c>
      <c r="B78" s="25" t="s">
        <v>17</v>
      </c>
      <c r="C78" s="25" t="s">
        <v>18</v>
      </c>
      <c r="D78" s="26" t="s">
        <v>47</v>
      </c>
      <c r="E78" s="26" t="s">
        <v>48</v>
      </c>
      <c r="F78" s="25" t="s">
        <v>21</v>
      </c>
      <c r="G78" s="25" t="s">
        <v>22</v>
      </c>
      <c r="H78" s="25" t="s">
        <v>49</v>
      </c>
      <c r="I78" s="25" t="s">
        <v>24</v>
      </c>
    </row>
    <row r="79" spans="1:9">
      <c r="A79" s="9" t="s">
        <v>120</v>
      </c>
      <c r="B79" s="104" t="s">
        <v>121</v>
      </c>
      <c r="C79" s="104"/>
      <c r="D79" s="104"/>
      <c r="E79" s="104"/>
      <c r="F79" s="104"/>
      <c r="G79" s="104"/>
      <c r="H79" s="104"/>
      <c r="I79" s="104"/>
    </row>
    <row r="80" spans="1:9" ht="22.5">
      <c r="A80" s="65" t="s">
        <v>122</v>
      </c>
      <c r="B80" s="36" t="s">
        <v>121</v>
      </c>
      <c r="C80" s="36"/>
      <c r="D80" s="54">
        <f>H77</f>
        <v>82807.09</v>
      </c>
      <c r="E80" s="13">
        <v>1</v>
      </c>
      <c r="F80" s="67" t="s">
        <v>123</v>
      </c>
      <c r="G80" s="55">
        <v>0.1</v>
      </c>
      <c r="H80" s="47">
        <f>D80*E80*G80</f>
        <v>8280.7090000000007</v>
      </c>
      <c r="I80" s="36"/>
    </row>
    <row r="81" spans="1:9">
      <c r="A81" s="115" t="s">
        <v>46</v>
      </c>
      <c r="B81" s="115"/>
      <c r="C81" s="115"/>
      <c r="D81" s="115"/>
      <c r="E81" s="115"/>
      <c r="F81" s="115"/>
      <c r="G81" s="115"/>
      <c r="H81" s="46">
        <f>SUM(H80:H80)</f>
        <v>8280.7090000000007</v>
      </c>
      <c r="I81" s="50"/>
    </row>
    <row r="82" spans="1:9" ht="36">
      <c r="A82" s="25" t="s">
        <v>16</v>
      </c>
      <c r="B82" s="25" t="s">
        <v>17</v>
      </c>
      <c r="C82" s="25" t="s">
        <v>18</v>
      </c>
      <c r="D82" s="26" t="s">
        <v>47</v>
      </c>
      <c r="E82" s="26" t="s">
        <v>48</v>
      </c>
      <c r="F82" s="25" t="s">
        <v>21</v>
      </c>
      <c r="G82" s="25" t="s">
        <v>22</v>
      </c>
      <c r="H82" s="25" t="s">
        <v>49</v>
      </c>
      <c r="I82" s="25" t="s">
        <v>24</v>
      </c>
    </row>
    <row r="83" spans="1:9">
      <c r="A83" s="9" t="s">
        <v>124</v>
      </c>
      <c r="B83" s="104" t="s">
        <v>153</v>
      </c>
      <c r="C83" s="104"/>
      <c r="D83" s="104"/>
      <c r="E83" s="104"/>
      <c r="F83" s="104"/>
      <c r="G83" s="104"/>
      <c r="H83" s="104"/>
      <c r="I83" s="104"/>
    </row>
    <row r="84" spans="1:9" ht="22.5">
      <c r="A84" s="9" t="s">
        <v>126</v>
      </c>
      <c r="B84" s="66" t="s">
        <v>155</v>
      </c>
      <c r="C84" s="60"/>
      <c r="D84" s="13">
        <v>1</v>
      </c>
      <c r="E84" s="13">
        <v>3</v>
      </c>
      <c r="F84" s="67" t="s">
        <v>128</v>
      </c>
      <c r="G84" s="15">
        <v>600</v>
      </c>
      <c r="H84" s="16">
        <f>D84*E84*G84</f>
        <v>1800</v>
      </c>
      <c r="I84" s="66" t="s">
        <v>129</v>
      </c>
    </row>
    <row r="85" spans="1:9" ht="22.5">
      <c r="A85" s="9" t="s">
        <v>157</v>
      </c>
      <c r="B85" s="66" t="s">
        <v>158</v>
      </c>
      <c r="C85" s="60"/>
      <c r="D85" s="13">
        <v>1</v>
      </c>
      <c r="E85" s="13">
        <v>2</v>
      </c>
      <c r="F85" s="67" t="s">
        <v>128</v>
      </c>
      <c r="G85" s="15">
        <v>650</v>
      </c>
      <c r="H85" s="16">
        <f>D85*E85*G85</f>
        <v>1300</v>
      </c>
      <c r="I85" s="66" t="s">
        <v>129</v>
      </c>
    </row>
    <row r="86" spans="1:9" ht="22.5">
      <c r="A86" s="9" t="s">
        <v>130</v>
      </c>
      <c r="B86" s="66" t="s">
        <v>156</v>
      </c>
      <c r="C86" s="60"/>
      <c r="D86" s="13">
        <v>1</v>
      </c>
      <c r="E86" s="13">
        <v>2</v>
      </c>
      <c r="F86" s="67" t="s">
        <v>128</v>
      </c>
      <c r="G86" s="15">
        <v>54.5</v>
      </c>
      <c r="H86" s="16">
        <f>D86*E86*G86</f>
        <v>109</v>
      </c>
      <c r="I86" s="66" t="s">
        <v>129</v>
      </c>
    </row>
    <row r="87" spans="1:9">
      <c r="A87" s="115" t="s">
        <v>46</v>
      </c>
      <c r="B87" s="115"/>
      <c r="C87" s="115"/>
      <c r="D87" s="115"/>
      <c r="E87" s="115"/>
      <c r="F87" s="115"/>
      <c r="G87" s="115"/>
      <c r="H87" s="46">
        <f>SUM(H84:H86)</f>
        <v>3209</v>
      </c>
      <c r="I87" s="50"/>
    </row>
    <row r="88" spans="1:9" ht="36">
      <c r="A88" s="25" t="s">
        <v>16</v>
      </c>
      <c r="B88" s="25" t="s">
        <v>17</v>
      </c>
      <c r="C88" s="25" t="s">
        <v>18</v>
      </c>
      <c r="D88" s="26" t="s">
        <v>47</v>
      </c>
      <c r="E88" s="26" t="s">
        <v>48</v>
      </c>
      <c r="F88" s="25" t="s">
        <v>21</v>
      </c>
      <c r="G88" s="25" t="s">
        <v>22</v>
      </c>
      <c r="H88" s="25" t="s">
        <v>49</v>
      </c>
      <c r="I88" s="25" t="s">
        <v>24</v>
      </c>
    </row>
    <row r="89" spans="1:9">
      <c r="A89" s="9" t="s">
        <v>124</v>
      </c>
      <c r="B89" s="104" t="s">
        <v>125</v>
      </c>
      <c r="C89" s="104"/>
      <c r="D89" s="104"/>
      <c r="E89" s="104"/>
      <c r="F89" s="104"/>
      <c r="G89" s="104"/>
      <c r="H89" s="104"/>
      <c r="I89" s="104"/>
    </row>
    <row r="90" spans="1:9" ht="22.5">
      <c r="A90" s="9" t="s">
        <v>126</v>
      </c>
      <c r="B90" s="66" t="s">
        <v>127</v>
      </c>
      <c r="C90" s="60"/>
      <c r="D90" s="13">
        <v>1</v>
      </c>
      <c r="E90" s="13">
        <v>1</v>
      </c>
      <c r="F90" s="67" t="s">
        <v>128</v>
      </c>
      <c r="G90" s="15">
        <v>17445</v>
      </c>
      <c r="H90" s="16">
        <f>D90*E90*G90</f>
        <v>17445</v>
      </c>
      <c r="I90" s="66" t="s">
        <v>177</v>
      </c>
    </row>
    <row r="91" spans="1:9" ht="22.5">
      <c r="A91" s="9" t="s">
        <v>130</v>
      </c>
      <c r="B91" s="66" t="s">
        <v>131</v>
      </c>
      <c r="C91" s="60"/>
      <c r="D91" s="13"/>
      <c r="E91" s="13"/>
      <c r="F91" s="67" t="s">
        <v>128</v>
      </c>
      <c r="G91" s="15"/>
      <c r="H91" s="16">
        <f>D91*E91*G91</f>
        <v>0</v>
      </c>
      <c r="I91" s="66" t="s">
        <v>129</v>
      </c>
    </row>
    <row r="92" spans="1:9">
      <c r="A92" s="115" t="s">
        <v>46</v>
      </c>
      <c r="B92" s="115"/>
      <c r="C92" s="115"/>
      <c r="D92" s="115"/>
      <c r="E92" s="115"/>
      <c r="F92" s="115"/>
      <c r="G92" s="115"/>
      <c r="H92" s="46">
        <f>SUM(H90:H91)</f>
        <v>17445</v>
      </c>
      <c r="I92" s="50"/>
    </row>
    <row r="93" spans="1:9" ht="36">
      <c r="A93" s="25" t="s">
        <v>16</v>
      </c>
      <c r="B93" s="25" t="s">
        <v>17</v>
      </c>
      <c r="C93" s="25" t="s">
        <v>18</v>
      </c>
      <c r="D93" s="26" t="s">
        <v>47</v>
      </c>
      <c r="E93" s="26" t="s">
        <v>48</v>
      </c>
      <c r="F93" s="25" t="s">
        <v>21</v>
      </c>
      <c r="G93" s="25" t="s">
        <v>22</v>
      </c>
      <c r="H93" s="25" t="s">
        <v>49</v>
      </c>
      <c r="I93" s="25" t="s">
        <v>24</v>
      </c>
    </row>
    <row r="94" spans="1:9">
      <c r="A94" s="9" t="s">
        <v>132</v>
      </c>
      <c r="B94" s="104" t="s">
        <v>133</v>
      </c>
      <c r="C94" s="104"/>
      <c r="D94" s="104"/>
      <c r="E94" s="104"/>
      <c r="F94" s="104"/>
      <c r="G94" s="104"/>
      <c r="H94" s="104"/>
      <c r="I94" s="104"/>
    </row>
    <row r="95" spans="1:9">
      <c r="A95" s="65" t="s">
        <v>134</v>
      </c>
      <c r="B95" s="36" t="s">
        <v>133</v>
      </c>
      <c r="C95" s="36"/>
      <c r="D95" s="111">
        <f>H92+H81+H77+H87</f>
        <v>111741.799</v>
      </c>
      <c r="E95" s="112"/>
      <c r="F95" s="67"/>
      <c r="G95" s="56">
        <v>0.06</v>
      </c>
      <c r="H95" s="16">
        <f>D95*G95</f>
        <v>6704.5079399999995</v>
      </c>
      <c r="I95" s="36"/>
    </row>
    <row r="96" spans="1:9" ht="15">
      <c r="A96" s="48" t="s">
        <v>135</v>
      </c>
      <c r="B96" s="48"/>
      <c r="C96" s="48"/>
      <c r="D96" s="48"/>
      <c r="E96" s="48"/>
      <c r="F96" s="48"/>
      <c r="G96" s="48"/>
      <c r="H96" s="49">
        <f>D95+H95</f>
        <v>118446.30693999999</v>
      </c>
      <c r="I96" s="51"/>
    </row>
    <row r="97" spans="1:9">
      <c r="A97" s="113" t="s">
        <v>136</v>
      </c>
      <c r="B97" s="114"/>
      <c r="C97" s="114"/>
      <c r="D97" s="114"/>
      <c r="E97" s="114"/>
      <c r="F97" s="114"/>
      <c r="G97" s="114"/>
      <c r="H97" s="114"/>
      <c r="I97" s="114"/>
    </row>
  </sheetData>
  <mergeCells count="47">
    <mergeCell ref="B94:I94"/>
    <mergeCell ref="D95:E95"/>
    <mergeCell ref="A97:I97"/>
    <mergeCell ref="B79:I79"/>
    <mergeCell ref="A81:G81"/>
    <mergeCell ref="B83:I83"/>
    <mergeCell ref="A87:G87"/>
    <mergeCell ref="B89:I89"/>
    <mergeCell ref="A92:G92"/>
    <mergeCell ref="I41:I48"/>
    <mergeCell ref="A45:A48"/>
    <mergeCell ref="B45:B48"/>
    <mergeCell ref="A76:G76"/>
    <mergeCell ref="A52:G52"/>
    <mergeCell ref="B54:H54"/>
    <mergeCell ref="D63:E63"/>
    <mergeCell ref="D64:E64"/>
    <mergeCell ref="D65:E65"/>
    <mergeCell ref="D66:E66"/>
    <mergeCell ref="D68:E68"/>
    <mergeCell ref="D69:E69"/>
    <mergeCell ref="D70:E70"/>
    <mergeCell ref="A71:G71"/>
    <mergeCell ref="B73:I73"/>
    <mergeCell ref="A49:A51"/>
    <mergeCell ref="B49:B51"/>
    <mergeCell ref="A17:A22"/>
    <mergeCell ref="A23:G23"/>
    <mergeCell ref="B25:H25"/>
    <mergeCell ref="A31:G31"/>
    <mergeCell ref="B33:H33"/>
    <mergeCell ref="A41:A44"/>
    <mergeCell ref="B41:B44"/>
    <mergeCell ref="A34:A40"/>
    <mergeCell ref="B10:B14"/>
    <mergeCell ref="A1:I1"/>
    <mergeCell ref="D2:E2"/>
    <mergeCell ref="H2:I2"/>
    <mergeCell ref="D3:E3"/>
    <mergeCell ref="H3:I3"/>
    <mergeCell ref="D4:E4"/>
    <mergeCell ref="H4:I4"/>
    <mergeCell ref="A5:I5"/>
    <mergeCell ref="B6:I6"/>
    <mergeCell ref="A7:F7"/>
    <mergeCell ref="G7:I7"/>
    <mergeCell ref="B9:H9"/>
  </mergeCells>
  <phoneticPr fontId="34" type="noConversion"/>
  <dataValidations count="1">
    <dataValidation type="list" allowBlank="1" showInputMessage="1" showErrorMessage="1" sqref="I29:I30" xr:uid="{2BB2C002-2039-4186-B3C4-E77FC63E49FA}">
      <formula1>#REF!</formula1>
    </dataValidation>
  </dataValidations>
  <pageMargins left="0.31458333333333299" right="0.27500000000000002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0F4C0-0397-4F7F-BF4B-9C37BE1DAE28}">
  <dimension ref="A1:I1"/>
  <sheetViews>
    <sheetView workbookViewId="0">
      <selection activeCell="D13" sqref="D13"/>
    </sheetView>
  </sheetViews>
  <sheetFormatPr defaultColWidth="9" defaultRowHeight="14.25"/>
  <cols>
    <col min="1" max="1" width="7" customWidth="1"/>
    <col min="2" max="2" width="18.875" customWidth="1"/>
    <col min="3" max="3" width="8.875" customWidth="1"/>
    <col min="4" max="4" width="6.875" customWidth="1"/>
    <col min="5" max="5" width="12.5" customWidth="1"/>
    <col min="6" max="6" width="11.375" customWidth="1"/>
    <col min="8" max="8" width="9.125" customWidth="1"/>
    <col min="9" max="9" width="28.875" customWidth="1"/>
  </cols>
  <sheetData>
    <row r="1" spans="1:9" s="84" customFormat="1" ht="20.100000000000001" customHeight="1">
      <c r="A1" s="80" t="s">
        <v>179</v>
      </c>
      <c r="B1" s="80" t="s">
        <v>195</v>
      </c>
      <c r="C1" s="80" t="s">
        <v>180</v>
      </c>
      <c r="D1" s="80" t="s">
        <v>196</v>
      </c>
      <c r="E1" s="81" t="s">
        <v>197</v>
      </c>
      <c r="F1" s="81" t="s">
        <v>198</v>
      </c>
      <c r="G1" s="80" t="s">
        <v>199</v>
      </c>
      <c r="H1" s="80" t="s">
        <v>194</v>
      </c>
      <c r="I1" s="80" t="s">
        <v>187</v>
      </c>
    </row>
  </sheetData>
  <phoneticPr fontId="3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10F2C-9546-4789-9A1B-6D9B7C89020E}">
  <dimension ref="A1:G1"/>
  <sheetViews>
    <sheetView workbookViewId="0">
      <selection activeCell="E9" sqref="E9"/>
    </sheetView>
  </sheetViews>
  <sheetFormatPr defaultColWidth="9" defaultRowHeight="14.25"/>
  <cols>
    <col min="2" max="2" width="7.25" customWidth="1"/>
    <col min="3" max="3" width="13.125" customWidth="1"/>
    <col min="4" max="4" width="10" bestFit="1" customWidth="1"/>
    <col min="5" max="5" width="48.125" customWidth="1"/>
    <col min="6" max="6" width="12.375" customWidth="1"/>
    <col min="7" max="7" width="18.625" customWidth="1"/>
  </cols>
  <sheetData>
    <row r="1" spans="1:7" s="86" customFormat="1" ht="20.100000000000001" customHeight="1">
      <c r="A1" s="82" t="s">
        <v>179</v>
      </c>
      <c r="B1" s="82" t="s">
        <v>179</v>
      </c>
      <c r="C1" s="82" t="s">
        <v>180</v>
      </c>
      <c r="D1" s="85" t="s">
        <v>181</v>
      </c>
      <c r="E1" s="85" t="s">
        <v>188</v>
      </c>
      <c r="F1" s="82" t="s">
        <v>194</v>
      </c>
      <c r="G1" s="82" t="s">
        <v>187</v>
      </c>
    </row>
  </sheetData>
  <phoneticPr fontId="3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D0DC1-5801-403D-9164-1DBC9479818D}">
  <dimension ref="A1:M12"/>
  <sheetViews>
    <sheetView workbookViewId="0">
      <selection activeCell="E8" sqref="E8"/>
    </sheetView>
  </sheetViews>
  <sheetFormatPr defaultColWidth="9" defaultRowHeight="14.25"/>
  <cols>
    <col min="1" max="1" width="5.75" bestFit="1" customWidth="1"/>
    <col min="2" max="2" width="10.125" customWidth="1"/>
    <col min="3" max="3" width="12.75" customWidth="1"/>
    <col min="4" max="4" width="13.25" customWidth="1"/>
    <col min="5" max="5" width="18.375" customWidth="1"/>
    <col min="6" max="6" width="7" customWidth="1"/>
    <col min="7" max="7" width="13.125" customWidth="1"/>
    <col min="8" max="8" width="14.125" bestFit="1" customWidth="1"/>
    <col min="9" max="10" width="21" customWidth="1"/>
  </cols>
  <sheetData>
    <row r="1" spans="1:13" s="79" customFormat="1" ht="20.100000000000001" customHeight="1">
      <c r="A1" s="80" t="s">
        <v>179</v>
      </c>
      <c r="B1" s="80" t="s">
        <v>180</v>
      </c>
      <c r="C1" s="81" t="s">
        <v>181</v>
      </c>
      <c r="D1" s="80" t="s">
        <v>182</v>
      </c>
      <c r="E1" s="80" t="s">
        <v>188</v>
      </c>
      <c r="F1" s="80" t="s">
        <v>189</v>
      </c>
      <c r="G1" s="82" t="s">
        <v>186</v>
      </c>
      <c r="H1" s="82" t="s">
        <v>190</v>
      </c>
      <c r="I1" s="80" t="s">
        <v>187</v>
      </c>
      <c r="J1" s="80" t="s">
        <v>191</v>
      </c>
    </row>
    <row r="12" spans="1:13">
      <c r="M12" s="72" t="s">
        <v>166</v>
      </c>
    </row>
  </sheetData>
  <phoneticPr fontId="3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BBC87-59B6-4479-AE28-7FE8F608B438}">
  <dimension ref="A1:I1"/>
  <sheetViews>
    <sheetView workbookViewId="0">
      <selection activeCell="D6" sqref="D6"/>
    </sheetView>
  </sheetViews>
  <sheetFormatPr defaultColWidth="9" defaultRowHeight="14.25"/>
  <cols>
    <col min="1" max="1" width="5.25" customWidth="1"/>
    <col min="2" max="2" width="13.125" customWidth="1"/>
    <col min="3" max="3" width="11.5" customWidth="1"/>
    <col min="4" max="4" width="11.375" customWidth="1"/>
    <col min="6" max="6" width="13.125" customWidth="1"/>
    <col min="7" max="7" width="14.375" customWidth="1"/>
    <col min="8" max="8" width="15.625" customWidth="1"/>
    <col min="9" max="9" width="22.375" customWidth="1"/>
  </cols>
  <sheetData>
    <row r="1" spans="1:9" s="79" customFormat="1" ht="20.100000000000001" customHeight="1">
      <c r="A1" s="76" t="s">
        <v>179</v>
      </c>
      <c r="B1" s="76" t="s">
        <v>180</v>
      </c>
      <c r="C1" s="77" t="s">
        <v>181</v>
      </c>
      <c r="D1" s="76" t="s">
        <v>182</v>
      </c>
      <c r="E1" s="76" t="s">
        <v>183</v>
      </c>
      <c r="F1" s="76" t="s">
        <v>184</v>
      </c>
      <c r="G1" s="76" t="s">
        <v>185</v>
      </c>
      <c r="H1" s="78" t="s">
        <v>186</v>
      </c>
      <c r="I1" s="76" t="s">
        <v>187</v>
      </c>
    </row>
  </sheetData>
  <phoneticPr fontId="3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B4ACF-291D-423F-B3BD-89114118D5C5}">
  <dimension ref="A1:G4"/>
  <sheetViews>
    <sheetView workbookViewId="0">
      <selection activeCell="D2" sqref="D2"/>
    </sheetView>
  </sheetViews>
  <sheetFormatPr defaultColWidth="9" defaultRowHeight="14.25"/>
  <cols>
    <col min="1" max="1" width="7.25" style="117" customWidth="1"/>
    <col min="2" max="2" width="25.25" style="117" bestFit="1" customWidth="1"/>
    <col min="3" max="3" width="12.875" style="120" customWidth="1"/>
    <col min="4" max="4" width="41.875" style="117" customWidth="1"/>
    <col min="5" max="5" width="9" style="117"/>
    <col min="6" max="6" width="15.625" style="117" customWidth="1"/>
    <col min="7" max="7" width="18.625" style="117" customWidth="1"/>
    <col min="8" max="16384" width="9" style="117"/>
  </cols>
  <sheetData>
    <row r="1" spans="1:7" s="79" customFormat="1" ht="20.100000000000001" customHeight="1">
      <c r="A1" s="83" t="s">
        <v>179</v>
      </c>
      <c r="B1" s="83" t="s">
        <v>180</v>
      </c>
      <c r="C1" s="118" t="s">
        <v>181</v>
      </c>
      <c r="D1" s="83" t="s">
        <v>192</v>
      </c>
      <c r="E1" s="83" t="s">
        <v>193</v>
      </c>
      <c r="F1" s="83" t="s">
        <v>194</v>
      </c>
      <c r="G1" s="83" t="s">
        <v>187</v>
      </c>
    </row>
    <row r="2" spans="1:7">
      <c r="A2" s="116"/>
      <c r="B2" s="116" t="s">
        <v>200</v>
      </c>
      <c r="C2" s="119">
        <v>43826</v>
      </c>
      <c r="D2" s="116"/>
      <c r="E2" s="116"/>
      <c r="F2" s="116"/>
      <c r="G2" s="116"/>
    </row>
    <row r="3" spans="1:7">
      <c r="A3" s="116"/>
      <c r="B3" s="116" t="s">
        <v>201</v>
      </c>
      <c r="C3" s="119">
        <v>43826</v>
      </c>
      <c r="D3" s="116"/>
      <c r="E3" s="116"/>
      <c r="F3" s="116"/>
      <c r="G3" s="116"/>
    </row>
    <row r="4" spans="1:7">
      <c r="A4" s="116"/>
      <c r="B4" s="116" t="s">
        <v>202</v>
      </c>
      <c r="C4" s="119">
        <v>43826</v>
      </c>
      <c r="D4" s="116"/>
      <c r="E4" s="116"/>
      <c r="F4" s="116"/>
      <c r="G4" s="116"/>
    </row>
  </sheetData>
  <phoneticPr fontId="3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Quotation (2)</vt:lpstr>
      <vt:lpstr>分房表</vt:lpstr>
      <vt:lpstr>始发地用车</vt:lpstr>
      <vt:lpstr>机票明细</vt:lpstr>
      <vt:lpstr>高铁票明细</vt:lpstr>
      <vt:lpstr>天津当地用车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andre</cp:lastModifiedBy>
  <cp:lastPrinted>2014-01-20T09:26:00Z</cp:lastPrinted>
  <dcterms:created xsi:type="dcterms:W3CDTF">2006-09-13T11:21:00Z</dcterms:created>
  <dcterms:modified xsi:type="dcterms:W3CDTF">2020-02-15T14:10:36Z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