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E:\端午ppt模板\TRAVAIL\完成项目\2022年项目\09月08日 - 安斯泰来团建项目（完成结算中 相册整理中）- 剩余2379.8（制作相册以及购买礼品的费用未使用）\相册改进\"/>
    </mc:Choice>
  </mc:AlternateContent>
  <xr:revisionPtr revIDLastSave="0" documentId="13_ncr:1_{0A95E395-292F-425E-85C3-8B2A02A787A8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02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N54" i="1"/>
  <c r="N53" i="1"/>
  <c r="N49" i="1"/>
  <c r="N50" i="1" s="1"/>
  <c r="N40" i="1"/>
  <c r="N39" i="1"/>
  <c r="N38" i="1"/>
  <c r="N37" i="1"/>
  <c r="N32" i="1"/>
  <c r="N31" i="1"/>
  <c r="N30" i="1"/>
  <c r="N29" i="1"/>
  <c r="N25" i="1"/>
  <c r="N24" i="1"/>
  <c r="N23" i="1"/>
  <c r="N22" i="1"/>
  <c r="N18" i="1"/>
  <c r="N17" i="1"/>
  <c r="N16" i="1"/>
  <c r="N15" i="1"/>
  <c r="N11" i="1"/>
  <c r="N10" i="1"/>
  <c r="N12" i="1" s="1"/>
  <c r="N34" i="1" l="1"/>
  <c r="N42" i="1" s="1"/>
  <c r="N19" i="1"/>
  <c r="N55" i="1"/>
  <c r="N56" i="1" s="1"/>
  <c r="N41" i="1"/>
  <c r="N26" i="1"/>
  <c r="J45" i="1" l="1"/>
  <c r="N45" i="1" s="1"/>
  <c r="N46" i="1" s="1"/>
  <c r="J59" i="1" s="1"/>
  <c r="N59" i="1" s="1"/>
  <c r="N60" i="1" s="1"/>
</calcChain>
</file>

<file path=xl/sharedStrings.xml><?xml version="1.0" encoding="utf-8"?>
<sst xmlns="http://schemas.openxmlformats.org/spreadsheetml/2006/main" count="213" uniqueCount="103">
  <si>
    <t>安斯泰来制药（中国）有限公司会议需求表（通用）</t>
  </si>
  <si>
    <t>会议名称：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</si>
  <si>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</si>
  <si>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</si>
  <si>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</si>
  <si>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</si>
  <si>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 xml:space="preserve"> 参加人数：</t>
  </si>
  <si>
    <t>联系人/电话：</t>
  </si>
  <si>
    <t>曹园 18810105420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</si>
  <si>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</si>
  <si>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</si>
  <si>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</si>
  <si>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</si>
  <si>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</si>
  <si>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</si>
  <si>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</si>
  <si>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</si>
  <si>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</si>
  <si>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</si>
  <si>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</si>
  <si>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</si>
  <si>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</si>
  <si>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</si>
  <si>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</si>
  <si>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</si>
  <si>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</si>
  <si>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</si>
  <si>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月</t>
  </si>
  <si>
    <t>日</t>
  </si>
  <si>
    <t>晚</t>
  </si>
  <si>
    <t>间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</si>
  <si>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</si>
  <si>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</si>
  <si>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</si>
  <si>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</si>
  <si>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</si>
  <si>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</si>
  <si>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</si>
  <si>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</si>
  <si>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</si>
  <si>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</si>
  <si>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</si>
  <si>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B-2</t>
  </si>
  <si>
    <t>B-3</t>
  </si>
  <si>
    <t>B-4</t>
  </si>
  <si>
    <t>次</t>
  </si>
  <si>
    <t>C</t>
  </si>
  <si>
    <t>交通</t>
  </si>
  <si>
    <t>C-1</t>
  </si>
  <si>
    <t>辆/趟</t>
  </si>
  <si>
    <t>C-2</t>
  </si>
  <si>
    <t>C-4</t>
  </si>
  <si>
    <r>
      <rPr>
        <sz val="9"/>
        <color indexed="8"/>
        <rFont val="宋体"/>
        <family val="3"/>
        <charset val="134"/>
      </rPr>
      <t xml:space="preserve">从 </t>
    </r>
    <r>
      <rPr>
        <u/>
        <sz val="9"/>
        <color indexed="10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至 </t>
    </r>
  </si>
  <si>
    <t>座</t>
  </si>
  <si>
    <t>人/单程</t>
  </si>
  <si>
    <r>
      <rPr>
        <sz val="9"/>
        <color indexed="8"/>
        <rFont val="宋体"/>
        <family val="3"/>
        <charset val="134"/>
      </rPr>
      <t xml:space="preserve">从  </t>
    </r>
    <r>
      <rPr>
        <sz val="9"/>
        <color indexed="10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至 </t>
    </r>
  </si>
  <si>
    <t>D</t>
  </si>
  <si>
    <t>其他费用</t>
  </si>
  <si>
    <t>D-1</t>
  </si>
  <si>
    <t>相册 - 彩打覆膜+UV</t>
  </si>
  <si>
    <t>彩打铜版纸覆膜，套盒凹凸质感工艺</t>
  </si>
  <si>
    <t>套</t>
  </si>
  <si>
    <t>9个起，统一制作价格</t>
  </si>
  <si>
    <t>D-2</t>
  </si>
  <si>
    <t>封面烫金或烫银工艺</t>
  </si>
  <si>
    <t>套盒封面烫金或烫银点缀</t>
  </si>
  <si>
    <t>9个起，统一制作价格；在UV基础上增加工艺的价格，单独工艺价格需另计</t>
  </si>
  <si>
    <t>D-3</t>
  </si>
  <si>
    <t>D-4</t>
  </si>
  <si>
    <t>国际快递</t>
  </si>
  <si>
    <t>D-5</t>
  </si>
  <si>
    <t>锦盒</t>
  </si>
  <si>
    <t>个</t>
  </si>
  <si>
    <t>D-6</t>
  </si>
  <si>
    <t>张</t>
  </si>
  <si>
    <t>E</t>
  </si>
  <si>
    <t>工作人员费用</t>
  </si>
  <si>
    <t>境内接送机人员</t>
  </si>
  <si>
    <t>人/天</t>
  </si>
  <si>
    <t>境外机场接送机工作人员</t>
  </si>
  <si>
    <t>国内陪签工作人员</t>
  </si>
  <si>
    <t>当地工作人员</t>
  </si>
  <si>
    <t>以上合计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</si>
  <si>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</si>
  <si>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</si>
  <si>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</si>
  <si>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</si>
  <si>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</si>
  <si>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</si>
  <si>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</si>
  <si>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</si>
  <si>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</si>
  <si>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H</t>
  </si>
  <si>
    <t>机票</t>
  </si>
  <si>
    <t>H-1</t>
  </si>
  <si>
    <t>国内航段</t>
  </si>
  <si>
    <t>H-2</t>
  </si>
  <si>
    <t>H-3</t>
  </si>
  <si>
    <t>国内机票收取3%服务费，国际机票不收取服务费。</t>
  </si>
  <si>
    <t>I</t>
  </si>
  <si>
    <t>税金</t>
  </si>
  <si>
    <t>I-1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</si>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</sst>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9" formatCode="#,##0.00_ "/>
    <numFmt numFmtId="183" formatCode="#,##0_ "/>
  </numFmts>
  <fonts count="18" x14ac:knownFonts="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b/>
      <u/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9"/>
      <color indexed="8"/>
      <name val="宋体"/>
      <family val="3"/>
      <charset val="134"/>
    </font>
    <font>
      <u/>
      <sz val="9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43" fontId="9" fillId="0" borderId="0" applyFont="0" applyFill="0" applyBorder="0" applyAlignment="0" applyProtection="0"/>
    <xf numFmtId="0" fontId="10" fillId="0" borderId="0">
      <alignment vertical="center"/>
    </xf>
    <xf numFmtId="0" fontId="11" fillId="0" borderId="0">
      <alignment vertical="center"/>
    </xf>
    <xf numFmtId="9" fontId="9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1" fillId="0" borderId="0" xfId="2" applyFont="1" applyAlignment="1">
      <alignment horizontal="left" vertical="center"/>
    </xf>
    <xf numFmtId="179" fontId="1" fillId="0" borderId="0" xfId="2" applyNumberFormat="1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0" fontId="1" fillId="4" borderId="4" xfId="2" applyFont="1" applyFill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/>
    </xf>
    <xf numFmtId="0" fontId="1" fillId="5" borderId="3" xfId="2" applyFont="1" applyFill="1" applyBorder="1" applyAlignment="1">
      <alignment horizontal="left" vertical="center"/>
    </xf>
    <xf numFmtId="0" fontId="1" fillId="5" borderId="4" xfId="2" applyFont="1" applyFill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177" fontId="1" fillId="4" borderId="4" xfId="1" applyNumberFormat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179" fontId="1" fillId="0" borderId="4" xfId="2" applyNumberFormat="1" applyFont="1" applyBorder="1" applyAlignment="1">
      <alignment horizontal="left" vertical="center"/>
    </xf>
    <xf numFmtId="0" fontId="1" fillId="0" borderId="10" xfId="2" applyFont="1" applyBorder="1" applyAlignment="1">
      <alignment horizontal="left" vertical="center"/>
    </xf>
    <xf numFmtId="179" fontId="6" fillId="3" borderId="4" xfId="3" applyNumberFormat="1" applyFont="1" applyFill="1" applyBorder="1" applyAlignment="1">
      <alignment horizontal="left" vertical="center"/>
    </xf>
    <xf numFmtId="0" fontId="6" fillId="3" borderId="10" xfId="3" applyFont="1" applyFill="1" applyBorder="1" applyAlignment="1">
      <alignment horizontal="left" vertical="center"/>
    </xf>
    <xf numFmtId="176" fontId="1" fillId="6" borderId="4" xfId="1" applyNumberFormat="1" applyFont="1" applyFill="1" applyBorder="1" applyAlignment="1">
      <alignment horizontal="left" vertical="center"/>
    </xf>
    <xf numFmtId="0" fontId="1" fillId="6" borderId="10" xfId="2" applyFont="1" applyFill="1" applyBorder="1" applyAlignment="1">
      <alignment horizontal="left" vertical="center" wrapText="1"/>
    </xf>
    <xf numFmtId="0" fontId="1" fillId="6" borderId="10" xfId="2" applyFont="1" applyFill="1" applyBorder="1" applyAlignment="1">
      <alignment horizontal="left" vertical="center"/>
    </xf>
    <xf numFmtId="179" fontId="1" fillId="5" borderId="4" xfId="2" applyNumberFormat="1" applyFont="1" applyFill="1" applyBorder="1" applyAlignment="1">
      <alignment horizontal="left" vertical="center"/>
    </xf>
    <xf numFmtId="0" fontId="1" fillId="5" borderId="10" xfId="2" applyFont="1" applyFill="1" applyBorder="1" applyAlignment="1">
      <alignment horizontal="left" vertical="center"/>
    </xf>
    <xf numFmtId="9" fontId="1" fillId="6" borderId="4" xfId="4" applyFont="1" applyFill="1" applyBorder="1" applyAlignment="1">
      <alignment horizontal="left" vertical="center"/>
    </xf>
    <xf numFmtId="179" fontId="1" fillId="0" borderId="8" xfId="2" applyNumberFormat="1" applyFont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176" fontId="1" fillId="0" borderId="0" xfId="2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79" fontId="2" fillId="0" borderId="2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179" fontId="7" fillId="6" borderId="4" xfId="2" applyNumberFormat="1" applyFont="1" applyFill="1" applyBorder="1" applyAlignment="1">
      <alignment horizontal="left" vertical="center"/>
    </xf>
    <xf numFmtId="0" fontId="7" fillId="6" borderId="10" xfId="2" applyFont="1" applyFill="1" applyBorder="1" applyAlignment="1">
      <alignment horizontal="left" vertical="center"/>
    </xf>
    <xf numFmtId="57" fontId="4" fillId="2" borderId="4" xfId="2" applyNumberFormat="1" applyFont="1" applyFill="1" applyBorder="1" applyAlignment="1">
      <alignment horizontal="left" vertical="center"/>
    </xf>
    <xf numFmtId="0" fontId="5" fillId="0" borderId="4" xfId="2" applyFont="1" applyBorder="1" applyAlignment="1">
      <alignment horizontal="left" vertical="center" wrapText="1"/>
    </xf>
    <xf numFmtId="179" fontId="5" fillId="0" borderId="4" xfId="2" applyNumberFormat="1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6" fillId="3" borderId="3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179" fontId="6" fillId="3" borderId="4" xfId="3" applyNumberFormat="1" applyFont="1" applyFill="1" applyBorder="1" applyAlignment="1">
      <alignment horizontal="left" vertical="center"/>
    </xf>
    <xf numFmtId="0" fontId="6" fillId="3" borderId="10" xfId="3" applyFont="1" applyFill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/>
    </xf>
    <xf numFmtId="0" fontId="1" fillId="5" borderId="5" xfId="2" applyFont="1" applyFill="1" applyBorder="1" applyAlignment="1">
      <alignment horizontal="left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179" fontId="1" fillId="0" borderId="4" xfId="4" applyNumberFormat="1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" fillId="4" borderId="4" xfId="2" applyFont="1" applyFill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/>
    </xf>
    <xf numFmtId="183" fontId="1" fillId="5" borderId="4" xfId="2" applyNumberFormat="1" applyFont="1" applyFill="1" applyBorder="1" applyAlignment="1">
      <alignment horizontal="left" vertical="center"/>
    </xf>
  </cellXfs>
  <cellStyles count="5">
    <cellStyle name="百分比 3" xfId="4" xr:uid="{00000000-0005-0000-0000-000029000000}"/>
    <cellStyle name="常规" xfId="0" builtinId="0"/>
    <cellStyle name="常规 3" xfId="2" xr:uid="{00000000-0005-0000-0000-000002000000}"/>
    <cellStyle name="常规_Sheet1 3" xfId="3" xr:uid="{00000000-0005-0000-0000-000003000000}"/>
    <cellStyle name="千位分隔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0</xdr:row>
      <xdr:rowOff>50800</xdr:rowOff>
    </xdr:from>
    <xdr:to>
      <xdr:col>1</xdr:col>
      <xdr:colOff>132080</xdr:colOff>
      <xdr:row>0</xdr:row>
      <xdr:rowOff>457835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630" t="12711" r="7130" b="18904"/>
        <a:stretch>
          <a:fillRect/>
        </a:stretch>
      </xdr:blipFill>
      <xdr:spPr>
        <a:xfrm>
          <a:off x="118745" y="50800"/>
          <a:ext cx="633730" cy="407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46" workbookViewId="0">
      <selection activeCell="N60" sqref="N60"/>
    </sheetView>
  </sheetViews>
  <sheetFormatPr defaultColWidth="9.140625" defaultRowHeight="15" x14ac:dyDescent="0.3"/>
  <cols>
    <col min="1" max="1" width="8.7109375" style="1" customWidth="1"/>
    <col min="2" max="2" width="17.640625" style="1" customWidth="1"/>
    <col min="3" max="3" width="12.42578125" style="1" customWidth="1"/>
    <col min="4" max="9" width="3.7109375" style="1" customWidth="1"/>
    <col min="10" max="10" width="6.140625" style="1" customWidth="1"/>
    <col min="11" max="11" width="4.42578125" style="1" customWidth="1"/>
    <col min="12" max="12" width="19.5" style="1" customWidth="1"/>
    <col min="13" max="13" width="8.35546875" style="1" customWidth="1"/>
    <col min="14" max="14" width="12.78515625" style="2" customWidth="1"/>
    <col min="15" max="15" width="32" style="1" customWidth="1"/>
  </cols>
  <sheetData>
    <row r="1" spans="1:15" ht="40" customHeigh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39"/>
    </row>
    <row r="2" spans="1:15" x14ac:dyDescent="0.3">
      <c r="A2" s="40" t="s">
        <v>1</v>
      </c>
      <c r="B2" s="41"/>
      <c r="C2" s="42"/>
      <c r="D2" s="42"/>
      <c r="E2" s="42"/>
      <c r="F2" s="3" t="s">
        <v>2</v>
      </c>
      <c r="G2" s="19"/>
      <c r="H2" s="19"/>
      <c r="I2" s="43"/>
      <c r="J2" s="43"/>
      <c r="K2" s="20"/>
      <c r="L2" s="44" t="s">
        <v>3</v>
      </c>
      <c r="M2" s="44"/>
      <c r="N2" s="45" t="s">
        <v>4</v>
      </c>
      <c r="O2" s="46"/>
    </row>
    <row r="3" spans="1:15" x14ac:dyDescent="0.3">
      <c r="A3" s="40" t="s">
        <v>5</v>
      </c>
      <c r="B3" s="41"/>
      <c r="C3" s="42"/>
      <c r="D3" s="42"/>
      <c r="E3" s="42"/>
      <c r="F3" s="3" t="s">
        <v>6</v>
      </c>
      <c r="G3" s="19"/>
      <c r="H3" s="19"/>
      <c r="I3" s="43"/>
      <c r="J3" s="43"/>
      <c r="K3" s="20"/>
      <c r="L3" s="44" t="s">
        <v>7</v>
      </c>
      <c r="M3" s="44"/>
      <c r="N3" s="45" t="s">
        <v>8</v>
      </c>
      <c r="O3" s="46"/>
    </row>
    <row r="4" spans="1:15" x14ac:dyDescent="0.3">
      <c r="A4" s="40" t="s">
        <v>9</v>
      </c>
      <c r="B4" s="41"/>
      <c r="C4" s="47"/>
      <c r="D4" s="42"/>
      <c r="E4" s="42"/>
      <c r="F4" s="20"/>
      <c r="G4" s="19"/>
      <c r="H4" s="20"/>
      <c r="I4" s="20"/>
      <c r="J4" s="20"/>
      <c r="K4" s="20"/>
      <c r="L4" s="44" t="s">
        <v>10</v>
      </c>
      <c r="M4" s="44"/>
      <c r="N4" s="45"/>
      <c r="O4" s="46"/>
    </row>
    <row r="5" spans="1:15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3"/>
      <c r="O5" s="24"/>
    </row>
    <row r="6" spans="1:15" ht="53.05" customHeight="1" x14ac:dyDescent="0.3">
      <c r="A6" s="6" t="s">
        <v>11</v>
      </c>
      <c r="B6" s="48" t="s">
        <v>12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50"/>
    </row>
    <row r="7" spans="1:15" x14ac:dyDescent="0.3">
      <c r="A7" s="51" t="s">
        <v>13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 t="s">
        <v>14</v>
      </c>
      <c r="N7" s="53"/>
      <c r="O7" s="54"/>
    </row>
    <row r="8" spans="1:15" x14ac:dyDescent="0.3">
      <c r="A8" s="7" t="s">
        <v>15</v>
      </c>
      <c r="B8" s="8" t="s">
        <v>13</v>
      </c>
      <c r="C8" s="52" t="s">
        <v>16</v>
      </c>
      <c r="D8" s="52"/>
      <c r="E8" s="52"/>
      <c r="F8" s="52"/>
      <c r="G8" s="52"/>
      <c r="H8" s="52"/>
      <c r="I8" s="52"/>
      <c r="J8" s="8" t="s">
        <v>17</v>
      </c>
      <c r="K8" s="8" t="s">
        <v>18</v>
      </c>
      <c r="L8" s="8" t="s">
        <v>19</v>
      </c>
      <c r="M8" s="8" t="s">
        <v>20</v>
      </c>
      <c r="N8" s="25" t="s">
        <v>21</v>
      </c>
      <c r="O8" s="26" t="s">
        <v>22</v>
      </c>
    </row>
    <row r="9" spans="1:15" x14ac:dyDescent="0.3">
      <c r="A9" s="4" t="s">
        <v>23</v>
      </c>
      <c r="B9" s="5" t="s">
        <v>24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3"/>
      <c r="O9" s="24"/>
    </row>
    <row r="10" spans="1:15" x14ac:dyDescent="0.3">
      <c r="A10" s="62" t="s">
        <v>25</v>
      </c>
      <c r="B10" s="64" t="s">
        <v>26</v>
      </c>
      <c r="C10" s="5"/>
      <c r="D10" s="9">
        <v>9</v>
      </c>
      <c r="E10" s="5" t="s">
        <v>27</v>
      </c>
      <c r="F10" s="9"/>
      <c r="G10" s="5" t="s">
        <v>28</v>
      </c>
      <c r="H10" s="9"/>
      <c r="I10" s="5" t="s">
        <v>29</v>
      </c>
      <c r="J10" s="21"/>
      <c r="K10" s="5">
        <v>0</v>
      </c>
      <c r="L10" s="5" t="s">
        <v>30</v>
      </c>
      <c r="M10" s="27"/>
      <c r="N10" s="23">
        <f t="shared" ref="N10:N18" si="0">J10*K10*M10</f>
        <v>0</v>
      </c>
      <c r="O10" s="24"/>
    </row>
    <row r="11" spans="1:15" x14ac:dyDescent="0.3">
      <c r="A11" s="62"/>
      <c r="B11" s="64"/>
      <c r="C11" s="5"/>
      <c r="D11" s="9">
        <v>9</v>
      </c>
      <c r="E11" s="5" t="s">
        <v>27</v>
      </c>
      <c r="F11" s="9"/>
      <c r="G11" s="5" t="s">
        <v>28</v>
      </c>
      <c r="H11" s="9"/>
      <c r="I11" s="5" t="s">
        <v>29</v>
      </c>
      <c r="J11" s="21"/>
      <c r="K11" s="5">
        <v>1</v>
      </c>
      <c r="L11" s="5" t="s">
        <v>30</v>
      </c>
      <c r="M11" s="27"/>
      <c r="N11" s="23">
        <f t="shared" si="0"/>
        <v>0</v>
      </c>
      <c r="O11" s="24"/>
    </row>
    <row r="12" spans="1:15" x14ac:dyDescent="0.3">
      <c r="A12" s="4" t="s">
        <v>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3">
        <f>SUM(N10:N11)</f>
        <v>0</v>
      </c>
      <c r="O12" s="24"/>
    </row>
    <row r="13" spans="1:15" x14ac:dyDescent="0.3">
      <c r="A13" s="7" t="s">
        <v>15</v>
      </c>
      <c r="B13" s="8" t="s">
        <v>13</v>
      </c>
      <c r="C13" s="52" t="s">
        <v>16</v>
      </c>
      <c r="D13" s="52"/>
      <c r="E13" s="52"/>
      <c r="F13" s="52"/>
      <c r="G13" s="52"/>
      <c r="H13" s="52"/>
      <c r="I13" s="52"/>
      <c r="J13" s="8" t="s">
        <v>32</v>
      </c>
      <c r="K13" s="8" t="s">
        <v>33</v>
      </c>
      <c r="L13" s="8" t="s">
        <v>19</v>
      </c>
      <c r="M13" s="8" t="s">
        <v>20</v>
      </c>
      <c r="N13" s="25" t="s">
        <v>34</v>
      </c>
      <c r="O13" s="26" t="s">
        <v>22</v>
      </c>
    </row>
    <row r="14" spans="1:15" x14ac:dyDescent="0.3">
      <c r="A14" s="4" t="s">
        <v>35</v>
      </c>
      <c r="B14" s="5" t="s">
        <v>36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3"/>
      <c r="O14" s="24"/>
    </row>
    <row r="15" spans="1:15" x14ac:dyDescent="0.3">
      <c r="A15" s="10" t="s">
        <v>37</v>
      </c>
      <c r="B15" s="11" t="s">
        <v>38</v>
      </c>
      <c r="C15" s="12"/>
      <c r="D15" s="9"/>
      <c r="E15" s="5" t="s">
        <v>27</v>
      </c>
      <c r="F15" s="9"/>
      <c r="G15" s="5" t="s">
        <v>28</v>
      </c>
      <c r="H15" s="9" t="s">
        <v>39</v>
      </c>
      <c r="I15" s="5" t="s">
        <v>40</v>
      </c>
      <c r="J15" s="12"/>
      <c r="K15" s="12">
        <v>1</v>
      </c>
      <c r="L15" s="5" t="s">
        <v>41</v>
      </c>
      <c r="M15" s="27"/>
      <c r="N15" s="23">
        <f t="shared" si="0"/>
        <v>0</v>
      </c>
      <c r="O15" s="28"/>
    </row>
    <row r="16" spans="1:15" x14ac:dyDescent="0.3">
      <c r="A16" s="10" t="s">
        <v>42</v>
      </c>
      <c r="B16" s="11" t="s">
        <v>38</v>
      </c>
      <c r="C16" s="12"/>
      <c r="D16" s="9"/>
      <c r="E16" s="5" t="s">
        <v>27</v>
      </c>
      <c r="F16" s="9"/>
      <c r="G16" s="5" t="s">
        <v>28</v>
      </c>
      <c r="H16" s="9" t="s">
        <v>29</v>
      </c>
      <c r="I16" s="5" t="s">
        <v>40</v>
      </c>
      <c r="J16" s="12"/>
      <c r="K16" s="12">
        <v>1</v>
      </c>
      <c r="L16" s="5" t="s">
        <v>41</v>
      </c>
      <c r="M16" s="27"/>
      <c r="N16" s="23">
        <f t="shared" si="0"/>
        <v>0</v>
      </c>
      <c r="O16" s="28"/>
    </row>
    <row r="17" spans="1:15" x14ac:dyDescent="0.3">
      <c r="A17" s="10" t="s">
        <v>43</v>
      </c>
      <c r="B17" s="11" t="s">
        <v>38</v>
      </c>
      <c r="C17" s="12"/>
      <c r="D17" s="9"/>
      <c r="E17" s="5" t="s">
        <v>27</v>
      </c>
      <c r="F17" s="9"/>
      <c r="G17" s="5" t="s">
        <v>28</v>
      </c>
      <c r="H17" s="9" t="s">
        <v>39</v>
      </c>
      <c r="I17" s="5" t="s">
        <v>40</v>
      </c>
      <c r="J17" s="12"/>
      <c r="K17" s="12">
        <v>1</v>
      </c>
      <c r="L17" s="5" t="s">
        <v>41</v>
      </c>
      <c r="M17" s="27"/>
      <c r="N17" s="23">
        <f t="shared" si="0"/>
        <v>0</v>
      </c>
      <c r="O17" s="28"/>
    </row>
    <row r="18" spans="1:15" x14ac:dyDescent="0.3">
      <c r="A18" s="10" t="s">
        <v>44</v>
      </c>
      <c r="B18" s="11" t="s">
        <v>38</v>
      </c>
      <c r="C18" s="12"/>
      <c r="D18" s="9"/>
      <c r="E18" s="5" t="s">
        <v>27</v>
      </c>
      <c r="F18" s="9"/>
      <c r="G18" s="5" t="s">
        <v>28</v>
      </c>
      <c r="H18" s="9"/>
      <c r="I18" s="5" t="s">
        <v>40</v>
      </c>
      <c r="J18" s="12"/>
      <c r="K18" s="12"/>
      <c r="L18" s="5" t="s">
        <v>41</v>
      </c>
      <c r="M18" s="27"/>
      <c r="N18" s="23">
        <f t="shared" si="0"/>
        <v>0</v>
      </c>
      <c r="O18" s="28"/>
    </row>
    <row r="19" spans="1:15" x14ac:dyDescent="0.3">
      <c r="A19" s="4" t="s">
        <v>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3">
        <f>SUM(N15:N18)</f>
        <v>0</v>
      </c>
      <c r="O19" s="24"/>
    </row>
    <row r="20" spans="1:15" x14ac:dyDescent="0.3">
      <c r="A20" s="7" t="s">
        <v>15</v>
      </c>
      <c r="B20" s="8" t="s">
        <v>13</v>
      </c>
      <c r="C20" s="52" t="s">
        <v>16</v>
      </c>
      <c r="D20" s="52"/>
      <c r="E20" s="52"/>
      <c r="F20" s="52"/>
      <c r="G20" s="52"/>
      <c r="H20" s="52"/>
      <c r="I20" s="52"/>
      <c r="J20" s="8" t="s">
        <v>32</v>
      </c>
      <c r="K20" s="8" t="s">
        <v>45</v>
      </c>
      <c r="L20" s="8" t="s">
        <v>19</v>
      </c>
      <c r="M20" s="8" t="s">
        <v>20</v>
      </c>
      <c r="N20" s="25" t="s">
        <v>34</v>
      </c>
      <c r="O20" s="26" t="s">
        <v>22</v>
      </c>
    </row>
    <row r="21" spans="1:15" x14ac:dyDescent="0.3">
      <c r="A21" s="4" t="s">
        <v>46</v>
      </c>
      <c r="B21" s="5" t="s">
        <v>47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3"/>
      <c r="O21" s="24"/>
    </row>
    <row r="22" spans="1:15" x14ac:dyDescent="0.3">
      <c r="A22" s="10" t="s">
        <v>48</v>
      </c>
      <c r="B22" s="13"/>
      <c r="C22" s="55"/>
      <c r="D22" s="55"/>
      <c r="E22" s="55"/>
      <c r="F22" s="55"/>
      <c r="G22" s="55"/>
      <c r="H22" s="55"/>
      <c r="I22" s="55"/>
      <c r="J22" s="22">
        <v>1</v>
      </c>
      <c r="K22" s="12">
        <v>1</v>
      </c>
      <c r="L22" s="11" t="s">
        <v>49</v>
      </c>
      <c r="M22" s="27"/>
      <c r="N22" s="23">
        <f t="shared" ref="N22:N25" si="1">J22*K22*M22</f>
        <v>0</v>
      </c>
      <c r="O22" s="29"/>
    </row>
    <row r="23" spans="1:15" x14ac:dyDescent="0.3">
      <c r="A23" s="10" t="s">
        <v>50</v>
      </c>
      <c r="B23" s="13"/>
      <c r="C23" s="55"/>
      <c r="D23" s="55"/>
      <c r="E23" s="55"/>
      <c r="F23" s="55"/>
      <c r="G23" s="55"/>
      <c r="H23" s="55"/>
      <c r="I23" s="55"/>
      <c r="J23" s="22">
        <v>1</v>
      </c>
      <c r="K23" s="12">
        <v>1</v>
      </c>
      <c r="L23" s="11" t="s">
        <v>49</v>
      </c>
      <c r="M23" s="27"/>
      <c r="N23" s="23">
        <f t="shared" si="1"/>
        <v>0</v>
      </c>
      <c r="O23" s="29"/>
    </row>
    <row r="24" spans="1:15" x14ac:dyDescent="0.3">
      <c r="A24" s="63" t="s">
        <v>51</v>
      </c>
      <c r="B24" s="65"/>
      <c r="C24" s="56" t="s">
        <v>52</v>
      </c>
      <c r="D24" s="56"/>
      <c r="E24" s="56"/>
      <c r="F24" s="56"/>
      <c r="G24" s="56"/>
      <c r="H24" s="12"/>
      <c r="I24" s="5" t="s">
        <v>53</v>
      </c>
      <c r="J24" s="12"/>
      <c r="K24" s="12"/>
      <c r="L24" s="11" t="s">
        <v>54</v>
      </c>
      <c r="M24" s="27"/>
      <c r="N24" s="23">
        <f t="shared" si="1"/>
        <v>0</v>
      </c>
      <c r="O24" s="29"/>
    </row>
    <row r="25" spans="1:15" x14ac:dyDescent="0.3">
      <c r="A25" s="63"/>
      <c r="B25" s="65"/>
      <c r="C25" s="56" t="s">
        <v>55</v>
      </c>
      <c r="D25" s="56"/>
      <c r="E25" s="56"/>
      <c r="F25" s="56"/>
      <c r="G25" s="56"/>
      <c r="H25" s="12"/>
      <c r="I25" s="5" t="s">
        <v>53</v>
      </c>
      <c r="J25" s="12"/>
      <c r="K25" s="12"/>
      <c r="L25" s="11" t="s">
        <v>54</v>
      </c>
      <c r="M25" s="27"/>
      <c r="N25" s="23">
        <f t="shared" si="1"/>
        <v>0</v>
      </c>
      <c r="O25" s="29"/>
    </row>
    <row r="26" spans="1:15" x14ac:dyDescent="0.3">
      <c r="A26" s="4" t="s">
        <v>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3">
        <f>SUM(N22:N25)</f>
        <v>0</v>
      </c>
      <c r="O26" s="24"/>
    </row>
    <row r="27" spans="1:15" x14ac:dyDescent="0.3">
      <c r="A27" s="7" t="s">
        <v>15</v>
      </c>
      <c r="B27" s="8" t="s">
        <v>13</v>
      </c>
      <c r="C27" s="52" t="s">
        <v>16</v>
      </c>
      <c r="D27" s="52"/>
      <c r="E27" s="52"/>
      <c r="F27" s="52"/>
      <c r="G27" s="52"/>
      <c r="H27" s="52"/>
      <c r="I27" s="52"/>
      <c r="J27" s="52" t="s">
        <v>17</v>
      </c>
      <c r="K27" s="52"/>
      <c r="L27" s="8" t="s">
        <v>19</v>
      </c>
      <c r="M27" s="8" t="s">
        <v>20</v>
      </c>
      <c r="N27" s="25" t="s">
        <v>34</v>
      </c>
      <c r="O27" s="26" t="s">
        <v>22</v>
      </c>
    </row>
    <row r="28" spans="1:15" x14ac:dyDescent="0.3">
      <c r="A28" s="4" t="s">
        <v>56</v>
      </c>
      <c r="B28" s="5" t="s">
        <v>57</v>
      </c>
      <c r="C28" s="57"/>
      <c r="D28" s="57"/>
      <c r="E28" s="57"/>
      <c r="F28" s="57"/>
      <c r="G28" s="57"/>
      <c r="H28" s="57"/>
      <c r="I28" s="57"/>
      <c r="J28" s="12"/>
      <c r="K28" s="12"/>
      <c r="L28" s="5"/>
      <c r="M28" s="5"/>
      <c r="N28" s="23"/>
      <c r="O28" s="24"/>
    </row>
    <row r="29" spans="1:15" x14ac:dyDescent="0.3">
      <c r="A29" s="4" t="s">
        <v>58</v>
      </c>
      <c r="B29" s="5" t="s">
        <v>59</v>
      </c>
      <c r="C29" s="57" t="s">
        <v>60</v>
      </c>
      <c r="D29" s="57"/>
      <c r="E29" s="57"/>
      <c r="F29" s="57"/>
      <c r="G29" s="57"/>
      <c r="H29" s="57"/>
      <c r="I29" s="57"/>
      <c r="J29" s="12">
        <v>9</v>
      </c>
      <c r="K29" s="12">
        <v>1</v>
      </c>
      <c r="L29" s="5" t="s">
        <v>61</v>
      </c>
      <c r="M29" s="5">
        <v>560</v>
      </c>
      <c r="N29" s="23">
        <f t="shared" ref="N29:N33" si="2">J29*K29*M29</f>
        <v>5040</v>
      </c>
      <c r="O29" s="24" t="s">
        <v>62</v>
      </c>
    </row>
    <row r="30" spans="1:15" x14ac:dyDescent="0.3">
      <c r="A30" s="4" t="s">
        <v>63</v>
      </c>
      <c r="B30" s="5" t="s">
        <v>64</v>
      </c>
      <c r="C30" s="57" t="s">
        <v>65</v>
      </c>
      <c r="D30" s="57"/>
      <c r="E30" s="57"/>
      <c r="F30" s="57"/>
      <c r="G30" s="57"/>
      <c r="H30" s="57"/>
      <c r="I30" s="57"/>
      <c r="J30" s="12">
        <v>9</v>
      </c>
      <c r="K30" s="12">
        <v>1</v>
      </c>
      <c r="L30" s="5" t="s">
        <v>61</v>
      </c>
      <c r="M30" s="5">
        <v>100</v>
      </c>
      <c r="N30" s="23">
        <f t="shared" si="2"/>
        <v>900</v>
      </c>
      <c r="O30" s="24" t="s">
        <v>66</v>
      </c>
    </row>
    <row r="31" spans="1:15" x14ac:dyDescent="0.3">
      <c r="A31" s="4" t="s">
        <v>68</v>
      </c>
      <c r="B31" s="5" t="s">
        <v>69</v>
      </c>
      <c r="C31" s="57"/>
      <c r="D31" s="57"/>
      <c r="E31" s="57"/>
      <c r="F31" s="57"/>
      <c r="G31" s="57"/>
      <c r="H31" s="57"/>
      <c r="I31" s="57"/>
      <c r="J31" s="12">
        <v>2</v>
      </c>
      <c r="K31" s="12">
        <v>1</v>
      </c>
      <c r="L31" s="5" t="s">
        <v>45</v>
      </c>
      <c r="M31" s="5">
        <v>2300</v>
      </c>
      <c r="N31" s="23">
        <f t="shared" si="2"/>
        <v>4600</v>
      </c>
      <c r="O31" s="24"/>
    </row>
    <row r="32" spans="1:15" x14ac:dyDescent="0.3">
      <c r="A32" s="4" t="s">
        <v>70</v>
      </c>
      <c r="B32" s="11" t="s">
        <v>71</v>
      </c>
      <c r="C32" s="57"/>
      <c r="D32" s="57"/>
      <c r="E32" s="57"/>
      <c r="F32" s="57"/>
      <c r="G32" s="57"/>
      <c r="H32" s="57"/>
      <c r="I32" s="57"/>
      <c r="J32" s="12">
        <v>2</v>
      </c>
      <c r="K32" s="12">
        <v>1</v>
      </c>
      <c r="L32" s="11" t="s">
        <v>72</v>
      </c>
      <c r="M32" s="27">
        <v>54</v>
      </c>
      <c r="N32" s="23">
        <f t="shared" si="2"/>
        <v>108</v>
      </c>
      <c r="O32" s="29"/>
    </row>
    <row r="33" spans="1:15" x14ac:dyDescent="0.3">
      <c r="A33" s="4" t="s">
        <v>73</v>
      </c>
      <c r="B33" s="11"/>
      <c r="C33" s="14"/>
      <c r="D33" s="14"/>
      <c r="E33" s="14"/>
      <c r="F33" s="14"/>
      <c r="G33" s="14"/>
      <c r="H33" s="14"/>
      <c r="I33" s="14"/>
      <c r="J33" s="12">
        <v>1</v>
      </c>
      <c r="K33" s="12">
        <v>1</v>
      </c>
      <c r="L33" s="11"/>
      <c r="M33" s="27">
        <v>-2000</v>
      </c>
      <c r="N33" s="23">
        <f t="shared" si="2"/>
        <v>-2000</v>
      </c>
      <c r="O33" s="29"/>
    </row>
    <row r="34" spans="1:15" x14ac:dyDescent="0.3">
      <c r="A34" s="4" t="s">
        <v>31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3">
        <f>SUM(N29:N33)</f>
        <v>8648</v>
      </c>
      <c r="O34" s="24"/>
    </row>
    <row r="35" spans="1:15" x14ac:dyDescent="0.3">
      <c r="A35" s="7" t="s">
        <v>15</v>
      </c>
      <c r="B35" s="8" t="s">
        <v>13</v>
      </c>
      <c r="C35" s="52" t="s">
        <v>16</v>
      </c>
      <c r="D35" s="52"/>
      <c r="E35" s="52"/>
      <c r="F35" s="52"/>
      <c r="G35" s="52"/>
      <c r="H35" s="52"/>
      <c r="I35" s="52"/>
      <c r="J35" s="52" t="s">
        <v>17</v>
      </c>
      <c r="K35" s="52"/>
      <c r="L35" s="8" t="s">
        <v>19</v>
      </c>
      <c r="M35" s="8" t="s">
        <v>20</v>
      </c>
      <c r="N35" s="25" t="s">
        <v>34</v>
      </c>
      <c r="O35" s="26" t="s">
        <v>22</v>
      </c>
    </row>
    <row r="36" spans="1:15" x14ac:dyDescent="0.3">
      <c r="A36" s="4" t="s">
        <v>75</v>
      </c>
      <c r="B36" s="5" t="s">
        <v>76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3"/>
      <c r="O36" s="24"/>
    </row>
    <row r="37" spans="1:15" x14ac:dyDescent="0.3">
      <c r="A37" s="4" t="s">
        <v>58</v>
      </c>
      <c r="B37" s="11" t="s">
        <v>77</v>
      </c>
      <c r="C37" s="56"/>
      <c r="D37" s="56"/>
      <c r="E37" s="56"/>
      <c r="F37" s="56"/>
      <c r="G37" s="56"/>
      <c r="H37" s="56"/>
      <c r="I37" s="56"/>
      <c r="J37" s="12"/>
      <c r="K37" s="12"/>
      <c r="L37" s="5" t="s">
        <v>78</v>
      </c>
      <c r="M37" s="27"/>
      <c r="N37" s="23">
        <f t="shared" ref="N37:N40" si="3">J37*K37*M37</f>
        <v>0</v>
      </c>
      <c r="O37" s="29"/>
    </row>
    <row r="38" spans="1:15" x14ac:dyDescent="0.3">
      <c r="A38" s="4" t="s">
        <v>63</v>
      </c>
      <c r="B38" s="11" t="s">
        <v>79</v>
      </c>
      <c r="C38" s="56"/>
      <c r="D38" s="56"/>
      <c r="E38" s="56"/>
      <c r="F38" s="56"/>
      <c r="G38" s="56"/>
      <c r="H38" s="56"/>
      <c r="I38" s="56"/>
      <c r="J38" s="12"/>
      <c r="K38" s="12"/>
      <c r="L38" s="5" t="s">
        <v>78</v>
      </c>
      <c r="M38" s="27"/>
      <c r="N38" s="23">
        <f t="shared" si="3"/>
        <v>0</v>
      </c>
      <c r="O38" s="29"/>
    </row>
    <row r="39" spans="1:15" x14ac:dyDescent="0.3">
      <c r="A39" s="4" t="s">
        <v>67</v>
      </c>
      <c r="B39" s="11" t="s">
        <v>80</v>
      </c>
      <c r="C39" s="56"/>
      <c r="D39" s="56"/>
      <c r="E39" s="56"/>
      <c r="F39" s="56"/>
      <c r="G39" s="56"/>
      <c r="H39" s="56"/>
      <c r="I39" s="56"/>
      <c r="J39" s="12"/>
      <c r="K39" s="12"/>
      <c r="L39" s="5" t="s">
        <v>78</v>
      </c>
      <c r="M39" s="27"/>
      <c r="N39" s="23">
        <f t="shared" si="3"/>
        <v>0</v>
      </c>
      <c r="O39" s="29"/>
    </row>
    <row r="40" spans="1:15" x14ac:dyDescent="0.3">
      <c r="A40" s="4" t="s">
        <v>68</v>
      </c>
      <c r="B40" s="11" t="s">
        <v>81</v>
      </c>
      <c r="C40" s="56"/>
      <c r="D40" s="56"/>
      <c r="E40" s="56"/>
      <c r="F40" s="56"/>
      <c r="G40" s="56"/>
      <c r="H40" s="56"/>
      <c r="I40" s="56"/>
      <c r="J40" s="12"/>
      <c r="K40" s="12"/>
      <c r="L40" s="5" t="s">
        <v>78</v>
      </c>
      <c r="M40" s="27"/>
      <c r="N40" s="23">
        <f t="shared" si="3"/>
        <v>0</v>
      </c>
      <c r="O40" s="29"/>
    </row>
    <row r="41" spans="1:15" x14ac:dyDescent="0.3">
      <c r="A41" s="4" t="s">
        <v>31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23">
        <f>SUM(N37:N40)</f>
        <v>0</v>
      </c>
      <c r="O41" s="24"/>
    </row>
    <row r="42" spans="1:15" x14ac:dyDescent="0.3">
      <c r="A42" s="58" t="s">
        <v>82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  <c r="N42" s="30">
        <f>SUM(N12,N19,N26,N34,N41)</f>
        <v>8648</v>
      </c>
      <c r="O42" s="31"/>
    </row>
    <row r="43" spans="1:15" x14ac:dyDescent="0.3">
      <c r="A43" s="7" t="s">
        <v>15</v>
      </c>
      <c r="B43" s="8" t="s">
        <v>13</v>
      </c>
      <c r="C43" s="52" t="s">
        <v>16</v>
      </c>
      <c r="D43" s="52"/>
      <c r="E43" s="52"/>
      <c r="F43" s="52"/>
      <c r="G43" s="52"/>
      <c r="H43" s="52"/>
      <c r="I43" s="52"/>
      <c r="J43" s="52" t="s">
        <v>17</v>
      </c>
      <c r="K43" s="52"/>
      <c r="L43" s="8" t="s">
        <v>19</v>
      </c>
      <c r="M43" s="8" t="s">
        <v>20</v>
      </c>
      <c r="N43" s="25" t="s">
        <v>34</v>
      </c>
      <c r="O43" s="26" t="s">
        <v>22</v>
      </c>
    </row>
    <row r="44" spans="1:15" x14ac:dyDescent="0.3">
      <c r="A44" s="4" t="s">
        <v>83</v>
      </c>
      <c r="B44" s="5" t="s">
        <v>84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3"/>
      <c r="O44" s="24"/>
    </row>
    <row r="45" spans="1:15" x14ac:dyDescent="0.3">
      <c r="A45" s="4" t="s">
        <v>85</v>
      </c>
      <c r="B45" s="11" t="s">
        <v>84</v>
      </c>
      <c r="C45" s="56" t="s">
        <v>86</v>
      </c>
      <c r="D45" s="56"/>
      <c r="E45" s="56"/>
      <c r="F45" s="56"/>
      <c r="G45" s="56"/>
      <c r="H45" s="56"/>
      <c r="I45" s="56"/>
      <c r="J45" s="61">
        <f>SUM(N42)</f>
        <v>8648</v>
      </c>
      <c r="K45" s="61"/>
      <c r="L45" s="5">
        <v>1</v>
      </c>
      <c r="M45" s="32">
        <v>0.08</v>
      </c>
      <c r="N45" s="23">
        <f>J45*M45</f>
        <v>691.84</v>
      </c>
      <c r="O45" s="29"/>
    </row>
    <row r="46" spans="1:15" x14ac:dyDescent="0.3">
      <c r="A46" s="15" t="s">
        <v>31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0">
        <f>SUM(N45:N45)</f>
        <v>691.84</v>
      </c>
      <c r="O46" s="31"/>
    </row>
    <row r="47" spans="1:15" x14ac:dyDescent="0.3">
      <c r="A47" s="7" t="s">
        <v>15</v>
      </c>
      <c r="B47" s="8" t="s">
        <v>13</v>
      </c>
      <c r="C47" s="52" t="s">
        <v>16</v>
      </c>
      <c r="D47" s="52"/>
      <c r="E47" s="52"/>
      <c r="F47" s="52"/>
      <c r="G47" s="52"/>
      <c r="H47" s="52"/>
      <c r="I47" s="52"/>
      <c r="J47" s="52" t="s">
        <v>17</v>
      </c>
      <c r="K47" s="52"/>
      <c r="L47" s="8" t="s">
        <v>19</v>
      </c>
      <c r="M47" s="8" t="s">
        <v>20</v>
      </c>
      <c r="N47" s="25" t="s">
        <v>34</v>
      </c>
      <c r="O47" s="26" t="s">
        <v>22</v>
      </c>
    </row>
    <row r="48" spans="1:15" x14ac:dyDescent="0.3">
      <c r="A48" s="4" t="s">
        <v>87</v>
      </c>
      <c r="B48" s="5" t="s">
        <v>88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3"/>
      <c r="O48" s="24"/>
    </row>
    <row r="49" spans="1:15" x14ac:dyDescent="0.3">
      <c r="A49" s="4" t="s">
        <v>89</v>
      </c>
      <c r="B49" s="11" t="s">
        <v>90</v>
      </c>
      <c r="C49" s="56" t="s">
        <v>91</v>
      </c>
      <c r="D49" s="56"/>
      <c r="E49" s="56"/>
      <c r="F49" s="56"/>
      <c r="G49" s="56"/>
      <c r="H49" s="56"/>
      <c r="I49" s="56"/>
      <c r="J49" s="12">
        <v>1</v>
      </c>
      <c r="K49" s="12">
        <v>4</v>
      </c>
      <c r="L49" s="5" t="s">
        <v>78</v>
      </c>
      <c r="M49" s="27"/>
      <c r="N49" s="23">
        <f>J49*K49*M49</f>
        <v>0</v>
      </c>
      <c r="O49" s="29"/>
    </row>
    <row r="50" spans="1:15" x14ac:dyDescent="0.3">
      <c r="A50" s="15" t="s">
        <v>31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30">
        <f>SUM(N49:N49)</f>
        <v>0</v>
      </c>
      <c r="O50" s="31"/>
    </row>
    <row r="51" spans="1:15" x14ac:dyDescent="0.3">
      <c r="A51" s="7" t="s">
        <v>15</v>
      </c>
      <c r="B51" s="8" t="s">
        <v>13</v>
      </c>
      <c r="C51" s="52" t="s">
        <v>16</v>
      </c>
      <c r="D51" s="52"/>
      <c r="E51" s="52"/>
      <c r="F51" s="52"/>
      <c r="G51" s="52"/>
      <c r="H51" s="52"/>
      <c r="I51" s="52"/>
      <c r="J51" s="52" t="s">
        <v>17</v>
      </c>
      <c r="K51" s="52"/>
      <c r="L51" s="8" t="s">
        <v>19</v>
      </c>
      <c r="M51" s="8" t="s">
        <v>20</v>
      </c>
      <c r="N51" s="25" t="s">
        <v>34</v>
      </c>
      <c r="O51" s="26" t="s">
        <v>22</v>
      </c>
    </row>
    <row r="52" spans="1:15" x14ac:dyDescent="0.3">
      <c r="A52" s="4" t="s">
        <v>92</v>
      </c>
      <c r="B52" s="5" t="s">
        <v>93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23"/>
      <c r="O52" s="24"/>
    </row>
    <row r="53" spans="1:15" x14ac:dyDescent="0.3">
      <c r="A53" s="4" t="s">
        <v>94</v>
      </c>
      <c r="B53" s="11" t="s">
        <v>95</v>
      </c>
      <c r="C53" s="56"/>
      <c r="D53" s="56"/>
      <c r="E53" s="56"/>
      <c r="F53" s="56"/>
      <c r="G53" s="56"/>
      <c r="H53" s="12"/>
      <c r="I53" s="12"/>
      <c r="J53" s="56"/>
      <c r="K53" s="56"/>
      <c r="L53" s="5" t="s">
        <v>74</v>
      </c>
      <c r="M53" s="27"/>
      <c r="N53" s="23">
        <f>J53*M53</f>
        <v>0</v>
      </c>
      <c r="O53" s="29"/>
    </row>
    <row r="54" spans="1:15" x14ac:dyDescent="0.3">
      <c r="A54" s="4" t="s">
        <v>96</v>
      </c>
      <c r="B54" s="11" t="s">
        <v>95</v>
      </c>
      <c r="C54" s="56"/>
      <c r="D54" s="56"/>
      <c r="E54" s="56"/>
      <c r="F54" s="56"/>
      <c r="G54" s="56"/>
      <c r="H54" s="12"/>
      <c r="I54" s="12"/>
      <c r="J54" s="56"/>
      <c r="K54" s="56"/>
      <c r="L54" s="5"/>
      <c r="M54" s="27"/>
      <c r="N54" s="23">
        <f>J54*M54</f>
        <v>0</v>
      </c>
      <c r="O54" s="29"/>
    </row>
    <row r="55" spans="1:15" x14ac:dyDescent="0.3">
      <c r="A55" s="10" t="s">
        <v>97</v>
      </c>
      <c r="B55" s="11" t="s">
        <v>84</v>
      </c>
      <c r="C55" s="55" t="s">
        <v>98</v>
      </c>
      <c r="D55" s="55"/>
      <c r="E55" s="55"/>
      <c r="F55" s="55"/>
      <c r="G55" s="55"/>
      <c r="H55" s="55"/>
      <c r="I55" s="55"/>
      <c r="J55" s="55"/>
      <c r="K55" s="55"/>
      <c r="L55" s="55"/>
      <c r="M55" s="32">
        <v>0.03</v>
      </c>
      <c r="N55" s="23">
        <f>(N53+N54)*M55</f>
        <v>0</v>
      </c>
      <c r="O55" s="29"/>
    </row>
    <row r="56" spans="1:15" x14ac:dyDescent="0.3">
      <c r="A56" s="15" t="s">
        <v>31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30">
        <f>SUM(N53:N55)</f>
        <v>0</v>
      </c>
      <c r="O56" s="31"/>
    </row>
    <row r="57" spans="1:15" x14ac:dyDescent="0.3">
      <c r="A57" s="7" t="s">
        <v>15</v>
      </c>
      <c r="B57" s="8" t="s">
        <v>13</v>
      </c>
      <c r="C57" s="52" t="s">
        <v>16</v>
      </c>
      <c r="D57" s="52"/>
      <c r="E57" s="52"/>
      <c r="F57" s="52"/>
      <c r="G57" s="52"/>
      <c r="H57" s="52"/>
      <c r="I57" s="52"/>
      <c r="J57" s="52" t="s">
        <v>17</v>
      </c>
      <c r="K57" s="52"/>
      <c r="L57" s="8" t="s">
        <v>19</v>
      </c>
      <c r="M57" s="8" t="s">
        <v>20</v>
      </c>
      <c r="N57" s="25" t="s">
        <v>34</v>
      </c>
      <c r="O57" s="26" t="s">
        <v>22</v>
      </c>
    </row>
    <row r="58" spans="1:15" x14ac:dyDescent="0.3">
      <c r="A58" s="4" t="s">
        <v>99</v>
      </c>
      <c r="B58" s="5" t="s">
        <v>100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23"/>
      <c r="O58" s="24"/>
    </row>
    <row r="59" spans="1:15" x14ac:dyDescent="0.3">
      <c r="A59" s="10" t="s">
        <v>101</v>
      </c>
      <c r="B59" s="11" t="s">
        <v>100</v>
      </c>
      <c r="C59" s="55"/>
      <c r="D59" s="55"/>
      <c r="E59" s="55"/>
      <c r="F59" s="55"/>
      <c r="G59" s="55"/>
      <c r="H59" s="55"/>
      <c r="I59" s="55"/>
      <c r="J59" s="61">
        <f>N42+N46+N50+N56</f>
        <v>9339.84</v>
      </c>
      <c r="K59" s="61"/>
      <c r="L59" s="5"/>
      <c r="M59" s="32">
        <v>0.06</v>
      </c>
      <c r="N59" s="23">
        <f>J59*M59</f>
        <v>560.3904</v>
      </c>
      <c r="O59" s="29"/>
    </row>
    <row r="60" spans="1:15" x14ac:dyDescent="0.3">
      <c r="A60" s="15" t="s">
        <v>31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66">
        <f>SUM(N59,J59)</f>
        <v>9900.2304000000004</v>
      </c>
      <c r="O60" s="31"/>
    </row>
    <row r="61" spans="1:15" x14ac:dyDescent="0.3">
      <c r="A61" s="17"/>
      <c r="B61" s="18" t="s">
        <v>102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33"/>
      <c r="O61" s="34"/>
    </row>
    <row r="62" spans="1:15" x14ac:dyDescent="0.3">
      <c r="O62" s="35"/>
    </row>
  </sheetData>
  <mergeCells count="61">
    <mergeCell ref="C57:I57"/>
    <mergeCell ref="J57:K57"/>
    <mergeCell ref="C59:I59"/>
    <mergeCell ref="J59:K59"/>
    <mergeCell ref="A10:A11"/>
    <mergeCell ref="A24:A25"/>
    <mergeCell ref="B10:B11"/>
    <mergeCell ref="B24:B25"/>
    <mergeCell ref="C53:G53"/>
    <mergeCell ref="J53:K53"/>
    <mergeCell ref="C54:G54"/>
    <mergeCell ref="J54:K54"/>
    <mergeCell ref="C55:L55"/>
    <mergeCell ref="C47:I47"/>
    <mergeCell ref="J47:K47"/>
    <mergeCell ref="C49:I49"/>
    <mergeCell ref="C51:I51"/>
    <mergeCell ref="J51:K51"/>
    <mergeCell ref="A42:M42"/>
    <mergeCell ref="C43:I43"/>
    <mergeCell ref="J43:K43"/>
    <mergeCell ref="C45:I45"/>
    <mergeCell ref="J45:K45"/>
    <mergeCell ref="J35:K35"/>
    <mergeCell ref="C37:I37"/>
    <mergeCell ref="C38:I38"/>
    <mergeCell ref="C39:I39"/>
    <mergeCell ref="C40:I40"/>
    <mergeCell ref="C31:I31"/>
    <mergeCell ref="C32:I32"/>
    <mergeCell ref="C35:I35"/>
    <mergeCell ref="J27:K27"/>
    <mergeCell ref="C28:I28"/>
    <mergeCell ref="C29:I29"/>
    <mergeCell ref="C30:I30"/>
    <mergeCell ref="C22:I22"/>
    <mergeCell ref="C23:I23"/>
    <mergeCell ref="C24:G24"/>
    <mergeCell ref="C25:G25"/>
    <mergeCell ref="C27:I27"/>
    <mergeCell ref="A7:L7"/>
    <mergeCell ref="M7:O7"/>
    <mergeCell ref="C8:I8"/>
    <mergeCell ref="C13:I13"/>
    <mergeCell ref="C20:I20"/>
    <mergeCell ref="A4:B4"/>
    <mergeCell ref="C4:E4"/>
    <mergeCell ref="L4:M4"/>
    <mergeCell ref="N4:O4"/>
    <mergeCell ref="B6:O6"/>
    <mergeCell ref="A3:B3"/>
    <mergeCell ref="C3:E3"/>
    <mergeCell ref="I3:J3"/>
    <mergeCell ref="L3:M3"/>
    <mergeCell ref="N3:O3"/>
    <mergeCell ref="A1:O1"/>
    <mergeCell ref="A2:B2"/>
    <mergeCell ref="C2:E2"/>
    <mergeCell ref="I2:J2"/>
    <mergeCell ref="L2:M2"/>
    <mergeCell ref="N2:O2"/>
  </mergeCells>
  <phoneticPr fontId="17" type="noConversion"/>
  <dataValidations count="2">
    <dataValidation type="list" allowBlank="1" showInputMessage="1" showErrorMessage="1" sqref="H24:H25" xr:uid="{00000000-0002-0000-0000-000000000000}">
      <formula1>$B$58:$B$77</formula1>
    </dataValidation>
    <dataValidation type="list" allowBlank="1" showInputMessage="1" showErrorMessage="1" sqref="C15:C18 H53:I54" xr:uid="{00000000-0002-0000-0000-000001000000}">
      <formula1>#REF!</formula1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CAO Daisy</cp:lastModifiedBy>
  <dcterms:created xsi:type="dcterms:W3CDTF">2022-12-30T10:42:00Z</dcterms:created>
  <dcterms:modified xsi:type="dcterms:W3CDTF">2023-03-01T23:03:53Z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95A7AE3DE050A0E60EADAB636897DFF4</vt:lpwstr>
  </property>
  <property fmtid="{D5CDD505-2E9C-101B-9397-08002B2CF9AE}" pid="3" name="KSOProductBuildVer">
    <vt:lpwstr>1028-5.1.1.7676</vt:lpwstr>
  </property>
</Properties>
</file>