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 tabRatio="395"/>
  </bookViews>
  <sheets>
    <sheet name="结算-地接社" sheetId="18" r:id="rId1"/>
  </sheets>
  <definedNames>
    <definedName name="_xlnm.Print_Area" localSheetId="0">'结算-地接社'!$A$1:$G$52</definedName>
    <definedName name="_xlnm.Print_Titles" localSheetId="0">'结算-地接社'!$9:$9</definedName>
  </definedNames>
  <calcPr calcId="144525"/>
</workbook>
</file>

<file path=xl/sharedStrings.xml><?xml version="1.0" encoding="utf-8"?>
<sst xmlns="http://schemas.openxmlformats.org/spreadsheetml/2006/main" count="84" uniqueCount="80">
  <si>
    <t xml:space="preserve">先声药业会务服务报价表 </t>
  </si>
  <si>
    <t>项目名称：12.2重庆邓佳-PUR2311019</t>
  </si>
  <si>
    <r>
      <rPr>
        <b/>
        <sz val="10"/>
        <rFont val="宋体"/>
        <charset val="134"/>
      </rPr>
      <t>供应商</t>
    </r>
    <r>
      <rPr>
        <sz val="10"/>
        <rFont val="Arial"/>
        <charset val="134"/>
      </rPr>
      <t>:</t>
    </r>
  </si>
  <si>
    <t>康辉集团北京国际会议展览有限公司</t>
  </si>
  <si>
    <t>活动时间：2023.12.02</t>
  </si>
  <si>
    <r>
      <rPr>
        <b/>
        <sz val="10"/>
        <rFont val="宋体"/>
        <charset val="134"/>
      </rPr>
      <t>联络人</t>
    </r>
    <r>
      <rPr>
        <sz val="10"/>
        <rFont val="Arial"/>
        <charset val="134"/>
      </rPr>
      <t>:</t>
    </r>
  </si>
  <si>
    <t>王凤雨</t>
  </si>
  <si>
    <t>活动地点：重庆</t>
  </si>
  <si>
    <r>
      <rPr>
        <b/>
        <sz val="10"/>
        <rFont val="宋体"/>
        <charset val="134"/>
      </rPr>
      <t>手机</t>
    </r>
    <r>
      <rPr>
        <sz val="10"/>
        <rFont val="Arial"/>
        <charset val="134"/>
      </rPr>
      <t>:</t>
    </r>
  </si>
  <si>
    <t>15210370021</t>
  </si>
  <si>
    <t>拟参加人数：45</t>
  </si>
  <si>
    <r>
      <rPr>
        <b/>
        <sz val="10"/>
        <rFont val="宋体"/>
        <charset val="134"/>
      </rPr>
      <t>邮箱</t>
    </r>
    <r>
      <rPr>
        <sz val="10"/>
        <rFont val="Arial"/>
        <charset val="134"/>
      </rPr>
      <t xml:space="preserve">:
</t>
    </r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</si>
  <si>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</si>
  <si>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</si>
  <si>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</si>
  <si>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</si>
  <si>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</si>
  <si>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</si>
  <si>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</si>
  <si>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</si>
  <si>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</si>
  <si>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住宿一晚（丽笙世嘉酒店）</t>
  </si>
  <si>
    <t>用餐</t>
  </si>
  <si>
    <t>欢迎晚宴B</t>
  </si>
  <si>
    <t>午宴</t>
  </si>
  <si>
    <t>晚宴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</si>
  <si>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</si>
  <si>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</si>
  <si>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</si>
  <si>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机票及接送机，往返预估价格，以实际费用为准</t>
  </si>
  <si>
    <t>陪同人员</t>
  </si>
  <si>
    <t>跟会服务人员</t>
  </si>
  <si>
    <t>含餐补及交通补贴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</si>
  <si>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</si>
  <si>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</si>
  <si>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人身意外险</t>
  </si>
  <si>
    <t>保额30w，3天</t>
  </si>
  <si>
    <t>接机牌</t>
  </si>
  <si>
    <t>40cm*60cm，KT板</t>
  </si>
  <si>
    <t>40cm*60cm，PVC板</t>
  </si>
  <si>
    <t>车头牌</t>
  </si>
  <si>
    <t>40cm*30cm，KT板</t>
  </si>
  <si>
    <t>40cm*30cm，PVC板</t>
  </si>
  <si>
    <t>签到背景板</t>
  </si>
  <si>
    <t>4m*3m，黑底喷绘布，桁架+喷绘，含人工运费，按平方报价</t>
  </si>
  <si>
    <t>门型展架1</t>
  </si>
  <si>
    <t>1.2m*2m</t>
  </si>
  <si>
    <t>门型展架2</t>
  </si>
  <si>
    <t>0.8m*1.8m</t>
  </si>
  <si>
    <t>横幅</t>
  </si>
  <si>
    <t>10m*0.67m</t>
  </si>
  <si>
    <t>讲台花</t>
  </si>
  <si>
    <t>直径60cm</t>
  </si>
  <si>
    <t>讲台贴-全包</t>
  </si>
  <si>
    <t>正面100cm*70cm*123cm</t>
  </si>
  <si>
    <t>日程单页</t>
  </si>
  <si>
    <t>A4，157g铜版纸</t>
  </si>
  <si>
    <t>普通A4打印</t>
  </si>
  <si>
    <t>按页数报价</t>
  </si>
  <si>
    <t>普通A4彩印</t>
  </si>
  <si>
    <t>物料设计费（延展设计）</t>
  </si>
  <si>
    <t>背景板/日程单页/席卡/讲台贴/胸卡</t>
  </si>
  <si>
    <t>主持人手卡</t>
  </si>
  <si>
    <t>10cm*4.7cm，珠光纸300g</t>
  </si>
  <si>
    <t>胸卡</t>
  </si>
  <si>
    <t>卡+挂绳，pvc，橄榄扣，涤纶带，8*12cm</t>
  </si>
  <si>
    <t>席卡</t>
  </si>
  <si>
    <t>250g铜版纸</t>
  </si>
  <si>
    <t>欢迎卡</t>
  </si>
  <si>
    <t>切换器 含控台人员</t>
  </si>
  <si>
    <t>半天或全天会议含彩排</t>
  </si>
  <si>
    <t>信息服务（前期信息收集+酒店落实对接）</t>
  </si>
  <si>
    <t>50人以下（20元每人按实际人数结算，保底500元结算）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</si>
  <si>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</si>
  <si>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</si>
  <si>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</si>
  <si>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</si>
  <si>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</si>
  <si>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</si>
  <si>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rFont val="Arial"/>
        <charset val="134"/>
      </rPr>
      <t xml:space="preserve"> </t>
    </r>
    <r>
      <rPr>
        <b/>
        <sz val="9"/>
        <rFont val="微软雅黑"/>
        <charset val="134"/>
      </rPr>
      <t>地接社费用人均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</si>
</sst>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2">
    <font>
      <sz val="12"/>
      <name val="宋体"/>
      <charset val="134"/>
    </font>
    <font>
      <sz val="9"/>
      <name val="Arial"/>
      <charset val="134"/>
    </font>
    <font>
      <b/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sz val="9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微软雅黑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0" borderId="3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1" borderId="41" applyNumberFormat="0" applyAlignment="0" applyProtection="0">
      <alignment vertical="center"/>
    </xf>
    <xf numFmtId="0" fontId="21" fillId="12" borderId="42" applyNumberFormat="0" applyAlignment="0" applyProtection="0">
      <alignment vertical="center"/>
    </xf>
    <xf numFmtId="0" fontId="22" fillId="12" borderId="41" applyNumberFormat="0" applyAlignment="0" applyProtection="0">
      <alignment vertical="center"/>
    </xf>
    <xf numFmtId="0" fontId="23" fillId="13" borderId="43" applyNumberFormat="0" applyAlignment="0" applyProtection="0">
      <alignment vertical="center"/>
    </xf>
    <xf numFmtId="0" fontId="24" fillId="0" borderId="44" applyNumberFormat="0" applyFill="0" applyAlignment="0" applyProtection="0">
      <alignment vertical="center"/>
    </xf>
    <xf numFmtId="0" fontId="25" fillId="0" borderId="45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90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49" fontId="6" fillId="2" borderId="0" xfId="0" applyNumberFormat="1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 wrapText="1"/>
    </xf>
    <xf numFmtId="58" fontId="8" fillId="2" borderId="9" xfId="0" applyNumberFormat="1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right" vertical="center" wrapText="1"/>
    </xf>
    <xf numFmtId="0" fontId="9" fillId="5" borderId="15" xfId="0" applyFont="1" applyFill="1" applyBorder="1" applyAlignment="1">
      <alignment horizontal="right" vertical="center" wrapText="1"/>
    </xf>
    <xf numFmtId="0" fontId="9" fillId="5" borderId="16" xfId="0" applyFont="1" applyFill="1" applyBorder="1" applyAlignment="1">
      <alignment horizontal="right" vertical="center" wrapText="1"/>
    </xf>
    <xf numFmtId="0" fontId="1" fillId="5" borderId="17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right" vertical="center" wrapText="1"/>
    </xf>
    <xf numFmtId="0" fontId="2" fillId="2" borderId="15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left" vertical="center"/>
    </xf>
    <xf numFmtId="0" fontId="8" fillId="0" borderId="25" xfId="0" applyFont="1" applyFill="1" applyBorder="1" applyAlignment="1">
      <alignment horizontal="left" vertical="center"/>
    </xf>
    <xf numFmtId="0" fontId="8" fillId="0" borderId="26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left" vertical="center"/>
    </xf>
    <xf numFmtId="0" fontId="8" fillId="2" borderId="28" xfId="0" applyFont="1" applyFill="1" applyBorder="1" applyAlignment="1">
      <alignment horizontal="left" vertical="center" wrapText="1"/>
    </xf>
    <xf numFmtId="4" fontId="1" fillId="0" borderId="18" xfId="0" applyNumberFormat="1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1" fillId="7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8" fillId="2" borderId="29" xfId="0" applyFont="1" applyFill="1" applyBorder="1" applyAlignment="1">
      <alignment vertical="center" wrapText="1"/>
    </xf>
    <xf numFmtId="0" fontId="1" fillId="2" borderId="30" xfId="0" applyFont="1" applyFill="1" applyBorder="1" applyAlignment="1">
      <alignment vertical="center"/>
    </xf>
    <xf numFmtId="9" fontId="2" fillId="2" borderId="31" xfId="0" applyNumberFormat="1" applyFont="1" applyFill="1" applyBorder="1" applyAlignment="1">
      <alignment horizontal="center" vertical="center"/>
    </xf>
    <xf numFmtId="9" fontId="2" fillId="2" borderId="32" xfId="0" applyNumberFormat="1" applyFont="1" applyFill="1" applyBorder="1" applyAlignment="1">
      <alignment horizontal="center" vertical="center"/>
    </xf>
    <xf numFmtId="9" fontId="2" fillId="2" borderId="33" xfId="0" applyNumberFormat="1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right" vertical="center" wrapText="1"/>
    </xf>
    <xf numFmtId="0" fontId="2" fillId="5" borderId="15" xfId="0" applyFont="1" applyFill="1" applyBorder="1" applyAlignment="1">
      <alignment horizontal="right" vertical="center" wrapText="1"/>
    </xf>
    <xf numFmtId="176" fontId="2" fillId="5" borderId="21" xfId="0" applyNumberFormat="1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left" vertical="center"/>
    </xf>
    <xf numFmtId="0" fontId="2" fillId="8" borderId="6" xfId="0" applyFont="1" applyFill="1" applyBorder="1" applyAlignment="1">
      <alignment horizontal="left" vertical="center"/>
    </xf>
    <xf numFmtId="0" fontId="2" fillId="8" borderId="7" xfId="0" applyFont="1" applyFill="1" applyBorder="1" applyAlignment="1">
      <alignment horizontal="left" vertical="center"/>
    </xf>
    <xf numFmtId="0" fontId="8" fillId="0" borderId="29" xfId="0" applyFont="1" applyBorder="1" applyAlignment="1">
      <alignment vertical="center" wrapText="1"/>
    </xf>
    <xf numFmtId="0" fontId="1" fillId="0" borderId="30" xfId="0" applyFont="1" applyBorder="1" applyAlignment="1">
      <alignment vertical="center"/>
    </xf>
    <xf numFmtId="10" fontId="2" fillId="2" borderId="31" xfId="0" applyNumberFormat="1" applyFont="1" applyFill="1" applyBorder="1" applyAlignment="1">
      <alignment horizontal="center" vertical="center"/>
    </xf>
    <xf numFmtId="10" fontId="2" fillId="2" borderId="32" xfId="0" applyNumberFormat="1" applyFont="1" applyFill="1" applyBorder="1" applyAlignment="1">
      <alignment horizontal="center" vertical="center"/>
    </xf>
    <xf numFmtId="10" fontId="2" fillId="2" borderId="33" xfId="0" applyNumberFormat="1" applyFont="1" applyFill="1" applyBorder="1" applyAlignment="1">
      <alignment horizontal="center" vertical="center"/>
    </xf>
    <xf numFmtId="176" fontId="1" fillId="0" borderId="34" xfId="0" applyNumberFormat="1" applyFont="1" applyBorder="1" applyAlignment="1">
      <alignment horizontal="center" vertical="center"/>
    </xf>
    <xf numFmtId="0" fontId="2" fillId="5" borderId="14" xfId="0" applyFont="1" applyFill="1" applyBorder="1" applyAlignment="1">
      <alignment horizontal="right" vertical="center" wrapText="1"/>
    </xf>
    <xf numFmtId="177" fontId="2" fillId="9" borderId="35" xfId="0" applyNumberFormat="1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right" vertical="center" wrapText="1"/>
    </xf>
    <xf numFmtId="0" fontId="2" fillId="5" borderId="37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1390650" cy="408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52"/>
  <sheetViews>
    <sheetView tabSelected="1" workbookViewId="0">
      <selection activeCell="A16" sqref="A16:G16"/>
    </sheetView>
  </sheetViews>
  <sheetFormatPr defaultColWidth="9" defaultRowHeight="12.75" outlineLevelCol="6"/>
  <cols>
    <col min="1" max="1" width="7.25" style="3" customWidth="1"/>
    <col min="2" max="2" width="9.875" style="3" customWidth="1"/>
    <col min="3" max="3" width="39.1916666666667" style="4" customWidth="1"/>
    <col min="4" max="7" width="9.66666666666667" style="5" customWidth="1"/>
    <col min="8" max="16384" width="9" style="3"/>
  </cols>
  <sheetData>
    <row r="1" ht="13.1" spans="1:7">
      <c r="A1" s="6"/>
      <c r="B1" s="6"/>
      <c r="C1" s="7"/>
      <c r="D1" s="8"/>
      <c r="E1" s="3"/>
      <c r="F1" s="3"/>
      <c r="G1" s="3"/>
    </row>
    <row r="2" ht="13.1" spans="1:7">
      <c r="A2" s="6"/>
      <c r="B2" s="6"/>
      <c r="C2" s="7"/>
      <c r="D2" s="8"/>
      <c r="E2" s="3"/>
      <c r="F2" s="3"/>
      <c r="G2" s="3"/>
    </row>
    <row r="3" ht="45.75" customHeight="1" spans="1:7">
      <c r="A3" s="9" t="s">
        <v>0</v>
      </c>
      <c r="B3" s="9"/>
      <c r="C3" s="9"/>
      <c r="D3" s="9"/>
      <c r="E3" s="9"/>
      <c r="F3" s="9"/>
      <c r="G3" s="9"/>
    </row>
    <row r="4" s="1" customFormat="1" ht="17.25" customHeight="1" spans="1:5">
      <c r="A4" s="10" t="s">
        <v>1</v>
      </c>
      <c r="B4" s="10"/>
      <c r="C4" s="11"/>
      <c r="D4" s="12" t="s">
        <v>2</v>
      </c>
      <c r="E4" s="12" t="s">
        <v>3</v>
      </c>
    </row>
    <row r="5" s="1" customFormat="1" ht="17.25" customHeight="1" spans="1:5">
      <c r="A5" s="10" t="s">
        <v>4</v>
      </c>
      <c r="B5" s="10"/>
      <c r="C5" s="13"/>
      <c r="D5" s="12" t="s">
        <v>5</v>
      </c>
      <c r="E5" s="12" t="s">
        <v>6</v>
      </c>
    </row>
    <row r="6" s="1" customFormat="1" ht="17.25" customHeight="1" spans="1:5">
      <c r="A6" s="10" t="s">
        <v>7</v>
      </c>
      <c r="B6" s="10"/>
      <c r="C6" s="14"/>
      <c r="D6" s="12" t="s">
        <v>8</v>
      </c>
      <c r="E6" s="15" t="s">
        <v>9</v>
      </c>
    </row>
    <row r="7" s="1" customFormat="1" ht="17.25" customHeight="1" spans="1:5">
      <c r="A7" s="10" t="s">
        <v>10</v>
      </c>
      <c r="B7" s="10"/>
      <c r="C7" s="14"/>
      <c r="D7" s="16" t="s">
        <v>11</v>
      </c>
      <c r="E7" s="12" t="s">
        <v>12</v>
      </c>
    </row>
    <row r="8" s="1" customFormat="1" ht="12.35" spans="3:7">
      <c r="C8" s="17"/>
      <c r="D8" s="18"/>
      <c r="E8" s="18"/>
      <c r="F8" s="18"/>
      <c r="G8" s="18"/>
    </row>
    <row r="9" s="2" customFormat="1" ht="27.75" customHeight="1" spans="1:7">
      <c r="A9" s="19" t="s">
        <v>13</v>
      </c>
      <c r="B9" s="20"/>
      <c r="C9" s="21" t="s">
        <v>14</v>
      </c>
      <c r="D9" s="21" t="s">
        <v>15</v>
      </c>
      <c r="E9" s="21" t="s">
        <v>16</v>
      </c>
      <c r="F9" s="21" t="s">
        <v>17</v>
      </c>
      <c r="G9" s="22" t="s">
        <v>18</v>
      </c>
    </row>
    <row r="10" s="2" customFormat="1" ht="17.25" customHeight="1" spans="1:7">
      <c r="A10" s="23" t="s">
        <v>19</v>
      </c>
      <c r="B10" s="24"/>
      <c r="C10" s="24"/>
      <c r="D10" s="24"/>
      <c r="E10" s="24"/>
      <c r="F10" s="24"/>
      <c r="G10" s="25"/>
    </row>
    <row r="11" s="1" customFormat="1" ht="11.6" spans="1:7">
      <c r="A11" s="26" t="s">
        <v>20</v>
      </c>
      <c r="B11" s="27">
        <v>45261</v>
      </c>
      <c r="C11" s="28" t="s">
        <v>21</v>
      </c>
      <c r="D11" s="29">
        <v>600</v>
      </c>
      <c r="E11" s="29">
        <v>10</v>
      </c>
      <c r="F11" s="29">
        <v>1</v>
      </c>
      <c r="G11" s="30">
        <f>D11*E11*F11</f>
        <v>6000</v>
      </c>
    </row>
    <row r="12" s="1" customFormat="1" ht="11.6" spans="1:7">
      <c r="A12" s="26" t="s">
        <v>22</v>
      </c>
      <c r="B12" s="27">
        <v>45261</v>
      </c>
      <c r="C12" s="28" t="s">
        <v>23</v>
      </c>
      <c r="D12" s="29">
        <v>2588</v>
      </c>
      <c r="E12" s="29">
        <v>7</v>
      </c>
      <c r="F12" s="29">
        <v>1</v>
      </c>
      <c r="G12" s="30">
        <f>D12*E12*F12</f>
        <v>18116</v>
      </c>
    </row>
    <row r="13" s="1" customFormat="1" ht="11.6" spans="1:7">
      <c r="A13" s="31"/>
      <c r="B13" s="27">
        <v>45262</v>
      </c>
      <c r="C13" s="28" t="s">
        <v>24</v>
      </c>
      <c r="D13" s="29">
        <v>2488</v>
      </c>
      <c r="E13" s="29">
        <v>2</v>
      </c>
      <c r="F13" s="29">
        <v>1</v>
      </c>
      <c r="G13" s="30">
        <f>D13*E13*F13</f>
        <v>4976</v>
      </c>
    </row>
    <row r="14" s="1" customFormat="1" ht="11.6" spans="1:7">
      <c r="A14" s="31"/>
      <c r="B14" s="27">
        <v>45262</v>
      </c>
      <c r="C14" s="28" t="s">
        <v>25</v>
      </c>
      <c r="D14" s="29">
        <v>3000</v>
      </c>
      <c r="E14" s="29">
        <v>1</v>
      </c>
      <c r="F14" s="29">
        <v>1</v>
      </c>
      <c r="G14" s="30">
        <f>D14*E14*F14</f>
        <v>3000</v>
      </c>
    </row>
    <row r="15" s="1" customFormat="1" ht="17.25" customHeight="1" spans="1:7">
      <c r="A15" s="32" t="s">
        <v>26</v>
      </c>
      <c r="B15" s="33"/>
      <c r="C15" s="33"/>
      <c r="D15" s="33"/>
      <c r="E15" s="33"/>
      <c r="F15" s="34"/>
      <c r="G15" s="35">
        <f>SUM(G11:G14)</f>
        <v>32092</v>
      </c>
    </row>
    <row r="16" s="2" customFormat="1" ht="17.25" customHeight="1" spans="1:7">
      <c r="A16" s="36" t="s">
        <v>27</v>
      </c>
      <c r="B16" s="37"/>
      <c r="C16" s="37"/>
      <c r="D16" s="37"/>
      <c r="E16" s="37"/>
      <c r="F16" s="37"/>
      <c r="G16" s="38"/>
    </row>
    <row r="17" s="1" customFormat="1" ht="17.25" customHeight="1" spans="1:7">
      <c r="A17" s="26" t="s">
        <v>28</v>
      </c>
      <c r="B17" s="39" t="s">
        <v>28</v>
      </c>
      <c r="C17" s="40" t="s">
        <v>29</v>
      </c>
      <c r="D17" s="29">
        <v>3000</v>
      </c>
      <c r="E17" s="29">
        <v>4</v>
      </c>
      <c r="F17" s="29">
        <v>1</v>
      </c>
      <c r="G17" s="41">
        <f>D17*E17*F17</f>
        <v>12000</v>
      </c>
    </row>
    <row r="18" s="1" customFormat="1" ht="30" customHeight="1" spans="1:7">
      <c r="A18" s="42" t="s">
        <v>30</v>
      </c>
      <c r="B18" s="43" t="s">
        <v>31</v>
      </c>
      <c r="C18" s="39" t="s">
        <v>32</v>
      </c>
      <c r="D18" s="44">
        <v>400</v>
      </c>
      <c r="E18" s="45">
        <v>1</v>
      </c>
      <c r="F18" s="45">
        <v>1</v>
      </c>
      <c r="G18" s="41">
        <f>D18*E18*F18</f>
        <v>400</v>
      </c>
    </row>
    <row r="19" s="1" customFormat="1" ht="17.25" customHeight="1" spans="1:7">
      <c r="A19" s="46" t="s">
        <v>33</v>
      </c>
      <c r="B19" s="47"/>
      <c r="C19" s="47"/>
      <c r="D19" s="47"/>
      <c r="E19" s="47"/>
      <c r="F19" s="47"/>
      <c r="G19" s="48">
        <f>SUM(G17:G18)</f>
        <v>12400</v>
      </c>
    </row>
    <row r="20" s="2" customFormat="1" ht="17.25" hidden="1" customHeight="1" spans="1:7">
      <c r="A20" s="36" t="s">
        <v>34</v>
      </c>
      <c r="B20" s="37"/>
      <c r="C20" s="37"/>
      <c r="D20" s="37"/>
      <c r="E20" s="37"/>
      <c r="F20" s="37"/>
      <c r="G20" s="37"/>
    </row>
    <row r="21" s="1" customFormat="1" ht="17.1" hidden="1" customHeight="1" spans="1:7">
      <c r="A21" s="49" t="s">
        <v>35</v>
      </c>
      <c r="B21" s="50"/>
      <c r="C21" s="51" t="s">
        <v>36</v>
      </c>
      <c r="D21" s="52">
        <v>15</v>
      </c>
      <c r="E21" s="45"/>
      <c r="F21" s="45"/>
      <c r="G21" s="53">
        <f>D21*E21*F21</f>
        <v>0</v>
      </c>
    </row>
    <row r="22" s="1" customFormat="1" ht="17.1" hidden="1" customHeight="1" spans="1:7">
      <c r="A22" s="54" t="s">
        <v>37</v>
      </c>
      <c r="B22" s="55"/>
      <c r="C22" s="51" t="s">
        <v>38</v>
      </c>
      <c r="D22" s="52">
        <v>60</v>
      </c>
      <c r="E22" s="45"/>
      <c r="F22" s="45"/>
      <c r="G22" s="53">
        <f t="shared" ref="G22:G30" si="0">D22*E22*F22</f>
        <v>0</v>
      </c>
    </row>
    <row r="23" s="1" customFormat="1" ht="17.1" hidden="1" customHeight="1" spans="1:7">
      <c r="A23" s="56"/>
      <c r="B23" s="57"/>
      <c r="C23" s="51" t="s">
        <v>39</v>
      </c>
      <c r="D23" s="52">
        <v>80</v>
      </c>
      <c r="E23" s="45"/>
      <c r="F23" s="45"/>
      <c r="G23" s="53">
        <f t="shared" si="0"/>
        <v>0</v>
      </c>
    </row>
    <row r="24" s="1" customFormat="1" ht="17.1" hidden="1" customHeight="1" spans="1:7">
      <c r="A24" s="54" t="s">
        <v>40</v>
      </c>
      <c r="B24" s="55"/>
      <c r="C24" s="51" t="s">
        <v>41</v>
      </c>
      <c r="D24" s="58">
        <v>20</v>
      </c>
      <c r="E24" s="45"/>
      <c r="F24" s="45"/>
      <c r="G24" s="53">
        <f t="shared" si="0"/>
        <v>0</v>
      </c>
    </row>
    <row r="25" s="1" customFormat="1" ht="17.1" hidden="1" customHeight="1" spans="1:7">
      <c r="A25" s="56"/>
      <c r="B25" s="57"/>
      <c r="C25" s="51" t="s">
        <v>42</v>
      </c>
      <c r="D25" s="58">
        <v>40</v>
      </c>
      <c r="E25" s="45"/>
      <c r="F25" s="45"/>
      <c r="G25" s="53">
        <f t="shared" si="0"/>
        <v>0</v>
      </c>
    </row>
    <row r="26" s="1" customFormat="1" ht="17.1" hidden="1" customHeight="1" spans="1:7">
      <c r="A26" s="49" t="s">
        <v>43</v>
      </c>
      <c r="B26" s="50"/>
      <c r="C26" s="51" t="s">
        <v>44</v>
      </c>
      <c r="D26" s="58">
        <v>200</v>
      </c>
      <c r="E26" s="45"/>
      <c r="F26" s="45"/>
      <c r="G26" s="53">
        <f t="shared" si="0"/>
        <v>0</v>
      </c>
    </row>
    <row r="27" s="1" customFormat="1" ht="17.1" hidden="1" customHeight="1" spans="1:7">
      <c r="A27" s="49" t="s">
        <v>45</v>
      </c>
      <c r="B27" s="50"/>
      <c r="C27" s="51" t="s">
        <v>46</v>
      </c>
      <c r="D27" s="58">
        <v>200</v>
      </c>
      <c r="E27" s="45"/>
      <c r="F27" s="45"/>
      <c r="G27" s="53">
        <f t="shared" si="0"/>
        <v>0</v>
      </c>
    </row>
    <row r="28" s="1" customFormat="1" ht="17.1" hidden="1" customHeight="1" spans="1:7">
      <c r="A28" s="49" t="s">
        <v>47</v>
      </c>
      <c r="B28" s="50"/>
      <c r="C28" s="51" t="s">
        <v>48</v>
      </c>
      <c r="D28" s="58">
        <v>180</v>
      </c>
      <c r="E28" s="45"/>
      <c r="F28" s="45"/>
      <c r="G28" s="53">
        <f t="shared" si="0"/>
        <v>0</v>
      </c>
    </row>
    <row r="29" s="1" customFormat="1" ht="17.1" hidden="1" customHeight="1" spans="1:7">
      <c r="A29" s="59" t="s">
        <v>49</v>
      </c>
      <c r="B29" s="60"/>
      <c r="C29" s="51" t="s">
        <v>50</v>
      </c>
      <c r="D29" s="58">
        <v>200</v>
      </c>
      <c r="E29" s="45"/>
      <c r="F29" s="45"/>
      <c r="G29" s="53">
        <f t="shared" ref="G29:G41" si="1">D29*E29*F29</f>
        <v>0</v>
      </c>
    </row>
    <row r="30" s="1" customFormat="1" ht="17.1" hidden="1" customHeight="1" spans="1:7">
      <c r="A30" s="49" t="s">
        <v>51</v>
      </c>
      <c r="B30" s="50"/>
      <c r="C30" s="61" t="s">
        <v>52</v>
      </c>
      <c r="D30" s="52">
        <v>300</v>
      </c>
      <c r="E30" s="45"/>
      <c r="F30" s="45"/>
      <c r="G30" s="53">
        <f t="shared" si="1"/>
        <v>0</v>
      </c>
    </row>
    <row r="31" s="1" customFormat="1" ht="17.1" hidden="1" customHeight="1" spans="1:7">
      <c r="A31" s="49" t="s">
        <v>53</v>
      </c>
      <c r="B31" s="50"/>
      <c r="C31" s="61" t="s">
        <v>54</v>
      </c>
      <c r="D31" s="52">
        <v>200</v>
      </c>
      <c r="E31" s="45"/>
      <c r="F31" s="45"/>
      <c r="G31" s="53">
        <f t="shared" si="1"/>
        <v>0</v>
      </c>
    </row>
    <row r="32" s="1" customFormat="1" ht="17.1" hidden="1" customHeight="1" spans="1:7">
      <c r="A32" s="49" t="s">
        <v>55</v>
      </c>
      <c r="B32" s="50"/>
      <c r="C32" s="61" t="s">
        <v>56</v>
      </c>
      <c r="D32" s="52">
        <v>5</v>
      </c>
      <c r="E32" s="45"/>
      <c r="F32" s="45"/>
      <c r="G32" s="53">
        <f t="shared" si="1"/>
        <v>0</v>
      </c>
    </row>
    <row r="33" s="1" customFormat="1" ht="17.1" hidden="1" customHeight="1" spans="1:7">
      <c r="A33" s="49" t="s">
        <v>57</v>
      </c>
      <c r="B33" s="50"/>
      <c r="C33" s="61" t="s">
        <v>58</v>
      </c>
      <c r="D33" s="52">
        <v>0.8</v>
      </c>
      <c r="E33" s="45"/>
      <c r="F33" s="45"/>
      <c r="G33" s="53">
        <f t="shared" si="1"/>
        <v>0</v>
      </c>
    </row>
    <row r="34" s="1" customFormat="1" ht="17.1" hidden="1" customHeight="1" spans="1:7">
      <c r="A34" s="49" t="s">
        <v>59</v>
      </c>
      <c r="B34" s="50"/>
      <c r="C34" s="61" t="s">
        <v>58</v>
      </c>
      <c r="D34" s="52">
        <v>1.2</v>
      </c>
      <c r="E34" s="45"/>
      <c r="F34" s="45"/>
      <c r="G34" s="53">
        <f t="shared" si="1"/>
        <v>0</v>
      </c>
    </row>
    <row r="35" s="1" customFormat="1" ht="17.1" hidden="1" customHeight="1" spans="1:7">
      <c r="A35" s="49" t="s">
        <v>60</v>
      </c>
      <c r="B35" s="50"/>
      <c r="C35" s="61" t="s">
        <v>61</v>
      </c>
      <c r="D35" s="62">
        <v>1500</v>
      </c>
      <c r="E35" s="45"/>
      <c r="F35" s="45"/>
      <c r="G35" s="53">
        <f t="shared" si="1"/>
        <v>0</v>
      </c>
    </row>
    <row r="36" s="1" customFormat="1" ht="17.1" hidden="1" customHeight="1" spans="1:7">
      <c r="A36" s="49" t="s">
        <v>62</v>
      </c>
      <c r="B36" s="50"/>
      <c r="C36" s="61" t="s">
        <v>63</v>
      </c>
      <c r="D36" s="52">
        <v>5</v>
      </c>
      <c r="E36" s="45"/>
      <c r="F36" s="45"/>
      <c r="G36" s="53">
        <f t="shared" si="1"/>
        <v>0</v>
      </c>
    </row>
    <row r="37" s="1" customFormat="1" ht="17.1" hidden="1" customHeight="1" spans="1:7">
      <c r="A37" s="49" t="s">
        <v>64</v>
      </c>
      <c r="B37" s="50"/>
      <c r="C37" s="61" t="s">
        <v>65</v>
      </c>
      <c r="D37" s="52">
        <v>10</v>
      </c>
      <c r="E37" s="45"/>
      <c r="F37" s="45"/>
      <c r="G37" s="53">
        <f t="shared" si="1"/>
        <v>0</v>
      </c>
    </row>
    <row r="38" s="1" customFormat="1" ht="17.1" hidden="1" customHeight="1" spans="1:7">
      <c r="A38" s="49" t="s">
        <v>66</v>
      </c>
      <c r="B38" s="50"/>
      <c r="C38" s="61" t="s">
        <v>67</v>
      </c>
      <c r="D38" s="58">
        <v>8</v>
      </c>
      <c r="E38" s="45"/>
      <c r="F38" s="45"/>
      <c r="G38" s="53">
        <f t="shared" si="1"/>
        <v>0</v>
      </c>
    </row>
    <row r="39" s="1" customFormat="1" ht="17.1" hidden="1" customHeight="1" spans="1:7">
      <c r="A39" s="49" t="s">
        <v>68</v>
      </c>
      <c r="B39" s="50"/>
      <c r="C39" s="61" t="s">
        <v>67</v>
      </c>
      <c r="D39" s="58">
        <v>8</v>
      </c>
      <c r="E39" s="45"/>
      <c r="F39" s="45"/>
      <c r="G39" s="53">
        <f t="shared" si="1"/>
        <v>0</v>
      </c>
    </row>
    <row r="40" s="1" customFormat="1" ht="17.1" hidden="1" customHeight="1" spans="1:7">
      <c r="A40" s="49" t="s">
        <v>69</v>
      </c>
      <c r="B40" s="50"/>
      <c r="C40" s="61" t="s">
        <v>70</v>
      </c>
      <c r="D40" s="62">
        <v>3500</v>
      </c>
      <c r="E40" s="45"/>
      <c r="F40" s="45"/>
      <c r="G40" s="53">
        <f t="shared" si="1"/>
        <v>0</v>
      </c>
    </row>
    <row r="41" s="1" customFormat="1" ht="15.75" hidden="1" customHeight="1" spans="1:7">
      <c r="A41" s="63" t="s">
        <v>71</v>
      </c>
      <c r="B41" s="64"/>
      <c r="C41" s="39" t="s">
        <v>72</v>
      </c>
      <c r="D41" s="44">
        <v>20</v>
      </c>
      <c r="E41" s="65"/>
      <c r="F41" s="66"/>
      <c r="G41" s="53">
        <f t="shared" si="1"/>
        <v>0</v>
      </c>
    </row>
    <row r="42" s="1" customFormat="1" ht="17.25" hidden="1" customHeight="1" spans="1:7">
      <c r="A42" s="46" t="s">
        <v>73</v>
      </c>
      <c r="B42" s="47"/>
      <c r="C42" s="47"/>
      <c r="D42" s="47"/>
      <c r="E42" s="47"/>
      <c r="F42" s="47"/>
      <c r="G42" s="48">
        <f>SUM(G21:G41)</f>
        <v>0</v>
      </c>
    </row>
    <row r="43" s="2" customFormat="1" ht="17.25" customHeight="1" spans="1:7">
      <c r="A43" s="36" t="s">
        <v>74</v>
      </c>
      <c r="B43" s="37"/>
      <c r="C43" s="37"/>
      <c r="D43" s="37"/>
      <c r="E43" s="37"/>
      <c r="F43" s="37"/>
      <c r="G43" s="38"/>
    </row>
    <row r="44" s="1" customFormat="1" ht="17.25" customHeight="1" spans="1:7">
      <c r="A44" s="67" t="s">
        <v>75</v>
      </c>
      <c r="B44" s="68"/>
      <c r="C44" s="69">
        <v>0.06</v>
      </c>
      <c r="D44" s="70"/>
      <c r="E44" s="70"/>
      <c r="F44" s="71"/>
      <c r="G44" s="72">
        <f>(G15+G19+G42)*C44</f>
        <v>2669.52</v>
      </c>
    </row>
    <row r="45" s="1" customFormat="1" ht="17.25" customHeight="1" spans="1:7">
      <c r="A45" s="73" t="s">
        <v>33</v>
      </c>
      <c r="B45" s="74"/>
      <c r="C45" s="74"/>
      <c r="D45" s="74"/>
      <c r="E45" s="74"/>
      <c r="F45" s="74"/>
      <c r="G45" s="75">
        <f>G15+G19+G42+G44</f>
        <v>47161.52</v>
      </c>
    </row>
    <row r="46" s="2" customFormat="1" ht="17.25" customHeight="1" spans="1:7">
      <c r="A46" s="76" t="s">
        <v>76</v>
      </c>
      <c r="B46" s="77"/>
      <c r="C46" s="77"/>
      <c r="D46" s="77"/>
      <c r="E46" s="77"/>
      <c r="F46" s="77"/>
      <c r="G46" s="78"/>
    </row>
    <row r="47" s="1" customFormat="1" ht="17.25" customHeight="1" spans="1:7">
      <c r="A47" s="79" t="s">
        <v>77</v>
      </c>
      <c r="B47" s="80"/>
      <c r="C47" s="81">
        <v>0.06</v>
      </c>
      <c r="D47" s="82"/>
      <c r="E47" s="82"/>
      <c r="F47" s="83"/>
      <c r="G47" s="84">
        <f>G45*C47</f>
        <v>2829.6912</v>
      </c>
    </row>
    <row r="48" s="1" customFormat="1" ht="17.25" customHeight="1" spans="1:7">
      <c r="A48" s="85" t="s">
        <v>78</v>
      </c>
      <c r="B48" s="74"/>
      <c r="C48" s="74"/>
      <c r="D48" s="74"/>
      <c r="E48" s="74"/>
      <c r="F48" s="74"/>
      <c r="G48" s="86">
        <f>G45+G47</f>
        <v>49991.2112</v>
      </c>
    </row>
    <row r="49" s="1" customFormat="1" ht="17.25" customHeight="1" spans="1:7">
      <c r="A49" s="87" t="s">
        <v>79</v>
      </c>
      <c r="B49" s="88"/>
      <c r="C49" s="88"/>
      <c r="D49" s="88"/>
      <c r="E49" s="88"/>
      <c r="F49" s="88"/>
      <c r="G49" s="86">
        <f>G48/45</f>
        <v>1110.91580444444</v>
      </c>
    </row>
    <row r="50" s="1" customFormat="1" spans="1:7">
      <c r="A50" s="3"/>
      <c r="B50" s="3"/>
      <c r="C50" s="3"/>
      <c r="D50" s="3"/>
      <c r="E50" s="3"/>
      <c r="F50" s="3"/>
      <c r="G50" s="3"/>
    </row>
    <row r="51" s="1" customFormat="1" customHeight="1" spans="1:7">
      <c r="A51" s="89"/>
      <c r="B51" s="89"/>
      <c r="C51" s="89"/>
      <c r="D51" s="89"/>
      <c r="E51" s="89"/>
      <c r="F51" s="89"/>
      <c r="G51" s="89"/>
    </row>
    <row r="52" s="1" customFormat="1" ht="11.6" spans="1:7">
      <c r="A52" s="89"/>
      <c r="B52" s="89"/>
      <c r="C52" s="89"/>
      <c r="D52" s="89"/>
      <c r="E52" s="89"/>
      <c r="F52" s="89"/>
      <c r="G52" s="89"/>
    </row>
  </sheetData>
  <mergeCells count="38">
    <mergeCell ref="A3:G3"/>
    <mergeCell ref="A9:B9"/>
    <mergeCell ref="A10:G10"/>
    <mergeCell ref="A15:F15"/>
    <mergeCell ref="A16:G16"/>
    <mergeCell ref="A19:F19"/>
    <mergeCell ref="A20:G20"/>
    <mergeCell ref="A21:B21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F42"/>
    <mergeCell ref="A43:G43"/>
    <mergeCell ref="A44:B44"/>
    <mergeCell ref="C44:F44"/>
    <mergeCell ref="A45:F45"/>
    <mergeCell ref="A46:G46"/>
    <mergeCell ref="A47:B47"/>
    <mergeCell ref="C47:F47"/>
    <mergeCell ref="A48:F48"/>
    <mergeCell ref="A49:F49"/>
    <mergeCell ref="A12:A14"/>
    <mergeCell ref="A24:B25"/>
    <mergeCell ref="A51:G52"/>
    <mergeCell ref="A22:B23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2023-11-14T03:23:24Z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A39C95090F6942D6B3CE3CF6687E76D0_13</vt:lpwstr>
  </property>
  <property fmtid="{D5CDD505-2E9C-101B-9397-08002B2CF9AE}" pid="6" name="KSOProductBuildVer">
    <vt:lpwstr>2052-12.1.0.15712</vt:lpwstr>
  </property>
</Properties>
</file>