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s\Desktop\USP\Quotation\"/>
    </mc:Choice>
  </mc:AlternateContent>
  <bookViews>
    <workbookView xWindow="0" yWindow="30" windowWidth="20415" windowHeight="7605"/>
  </bookViews>
  <sheets>
    <sheet name="Quotation" sheetId="1" r:id="rId1"/>
  </sheets>
  <calcPr calcId="162913" concurrentCalc="0"/>
  <fileRecoveryPr autoRecover="0"/>
</workbook>
</file>

<file path=xl/calcChain.xml><?xml version="1.0" encoding="utf-8"?>
<calcChain xmlns="http://schemas.openxmlformats.org/spreadsheetml/2006/main">
  <c r="K98" i="1" l="1"/>
  <c r="K61" i="1"/>
  <c r="K48" i="1"/>
  <c r="K93" i="1"/>
  <c r="K55" i="1"/>
  <c r="K47" i="1"/>
  <c r="K24" i="1"/>
  <c r="K15" i="1"/>
  <c r="K16" i="1"/>
  <c r="K17" i="1"/>
  <c r="K18" i="1"/>
  <c r="K19" i="1"/>
  <c r="K22" i="1"/>
  <c r="K23" i="1"/>
  <c r="K25" i="1"/>
  <c r="K31" i="1"/>
  <c r="K29" i="1"/>
  <c r="K32" i="1"/>
  <c r="K33" i="1"/>
  <c r="K34" i="1"/>
  <c r="K30" i="1"/>
  <c r="K35" i="1"/>
  <c r="K36" i="1"/>
  <c r="K37" i="1"/>
  <c r="K38" i="1"/>
  <c r="K39" i="1"/>
  <c r="K40" i="1"/>
  <c r="K41" i="1"/>
  <c r="K42" i="1"/>
  <c r="K44" i="1"/>
  <c r="K49" i="1"/>
  <c r="K51" i="1"/>
  <c r="K52" i="1"/>
  <c r="K53" i="1"/>
  <c r="K54" i="1"/>
  <c r="K58" i="1"/>
  <c r="K59" i="1"/>
  <c r="K60" i="1"/>
  <c r="K62" i="1"/>
  <c r="K70" i="1"/>
  <c r="K71" i="1"/>
  <c r="K74" i="1"/>
  <c r="K27" i="1"/>
  <c r="K28" i="1"/>
  <c r="K43" i="1"/>
  <c r="K45" i="1"/>
  <c r="K46" i="1"/>
  <c r="K56" i="1"/>
  <c r="K73" i="1"/>
  <c r="K68" i="1"/>
  <c r="K67" i="1"/>
  <c r="K69" i="1"/>
  <c r="K63" i="1"/>
  <c r="K11" i="1"/>
  <c r="K12" i="1"/>
  <c r="K13" i="1"/>
  <c r="K14" i="1"/>
  <c r="K20" i="1"/>
  <c r="K21" i="1"/>
  <c r="K26" i="1"/>
  <c r="K50" i="1"/>
  <c r="K57" i="1"/>
  <c r="K64" i="1"/>
  <c r="K65" i="1"/>
  <c r="K66" i="1"/>
  <c r="K72" i="1"/>
  <c r="K75" i="1"/>
  <c r="K10" i="1"/>
  <c r="K6" i="1"/>
  <c r="K7" i="1"/>
  <c r="K8" i="1"/>
  <c r="K9" i="1"/>
  <c r="K5" i="1"/>
  <c r="K77" i="1"/>
  <c r="K78" i="1"/>
  <c r="K79" i="1"/>
  <c r="K80" i="1"/>
  <c r="K81" i="1"/>
  <c r="K82" i="1"/>
  <c r="K83" i="1"/>
  <c r="K84" i="1"/>
  <c r="K76" i="1"/>
  <c r="K86" i="1"/>
  <c r="K87" i="1"/>
  <c r="K88" i="1"/>
  <c r="K89" i="1"/>
  <c r="K85" i="1"/>
  <c r="K91" i="1"/>
  <c r="K92" i="1"/>
  <c r="K94" i="1"/>
  <c r="K95" i="1"/>
  <c r="K96" i="1"/>
  <c r="K97" i="1"/>
  <c r="K99" i="1"/>
  <c r="K90" i="1"/>
  <c r="K101" i="1"/>
  <c r="K100" i="1"/>
  <c r="K102" i="1"/>
  <c r="K103" i="1"/>
  <c r="K104" i="1"/>
</calcChain>
</file>

<file path=xl/sharedStrings.xml><?xml version="1.0" encoding="utf-8"?>
<sst xmlns="http://schemas.openxmlformats.org/spreadsheetml/2006/main" count="351" uniqueCount="196">
  <si>
    <t>No.
编号</t>
  </si>
  <si>
    <t>Description
描述</t>
  </si>
  <si>
    <t>Unit price 
单价(RMB)</t>
  </si>
  <si>
    <t>Total Amount 
总价(RMB)</t>
  </si>
  <si>
    <t>Remarks
备注</t>
  </si>
  <si>
    <t>服务费
Service Charge</t>
  </si>
  <si>
    <t>总费用 Total Amount</t>
  </si>
  <si>
    <t>税费 Tax</t>
  </si>
  <si>
    <t>总费用 Grand Total Amount with VAT.</t>
  </si>
  <si>
    <t xml:space="preserve"> </t>
  </si>
  <si>
    <t>Quotation</t>
    <phoneticPr fontId="1" type="noConversion"/>
  </si>
  <si>
    <t>Project:</t>
    <phoneticPr fontId="1" type="noConversion"/>
  </si>
  <si>
    <t>误餐补助</t>
    <phoneticPr fontId="1" type="noConversion"/>
  </si>
  <si>
    <t>住宿补助</t>
    <phoneticPr fontId="1" type="noConversion"/>
  </si>
  <si>
    <t>交通费</t>
    <phoneticPr fontId="1" type="noConversion"/>
  </si>
  <si>
    <r>
      <t xml:space="preserve">City
</t>
    </r>
    <r>
      <rPr>
        <sz val="10"/>
        <color indexed="8"/>
        <rFont val="微软雅黑"/>
        <family val="2"/>
        <charset val="134"/>
      </rPr>
      <t>城市</t>
    </r>
    <phoneticPr fontId="3" type="noConversion"/>
  </si>
  <si>
    <r>
      <t xml:space="preserve">Category A  </t>
    </r>
    <r>
      <rPr>
        <sz val="10"/>
        <color indexed="8"/>
        <rFont val="微软雅黑"/>
        <family val="2"/>
        <charset val="134"/>
      </rPr>
      <t>酒店 Hotel</t>
    </r>
    <phoneticPr fontId="3" type="noConversion"/>
  </si>
  <si>
    <t>人
Person</t>
    <phoneticPr fontId="1" type="noConversion"/>
  </si>
  <si>
    <r>
      <rPr>
        <sz val="10"/>
        <color indexed="8"/>
        <rFont val="微软雅黑"/>
        <family val="2"/>
        <charset val="134"/>
      </rPr>
      <t>次
Time</t>
    </r>
    <phoneticPr fontId="1" type="noConversion"/>
  </si>
  <si>
    <t>间
Room</t>
    <phoneticPr fontId="1" type="noConversion"/>
  </si>
  <si>
    <t>夜
Day</t>
    <phoneticPr fontId="3" type="noConversion"/>
  </si>
  <si>
    <t>会议室
Room</t>
    <phoneticPr fontId="1" type="noConversion"/>
  </si>
  <si>
    <t>天
Day</t>
    <phoneticPr fontId="3" type="noConversion"/>
  </si>
  <si>
    <t>晚宴
Dinner</t>
    <phoneticPr fontId="1" type="noConversion"/>
  </si>
  <si>
    <t>桌
Table</t>
    <phoneticPr fontId="1" type="noConversion"/>
  </si>
  <si>
    <t>夜
Night</t>
    <phoneticPr fontId="3" type="noConversion"/>
  </si>
  <si>
    <r>
      <rPr>
        <sz val="10"/>
        <color indexed="8"/>
        <rFont val="微软雅黑"/>
        <family val="2"/>
        <charset val="134"/>
      </rPr>
      <t>税前</t>
    </r>
    <phoneticPr fontId="1" type="noConversion"/>
  </si>
  <si>
    <r>
      <t>6%</t>
    </r>
    <r>
      <rPr>
        <sz val="10"/>
        <color indexed="8"/>
        <rFont val="微软雅黑"/>
        <family val="2"/>
        <charset val="134"/>
      </rPr>
      <t>增值税税率</t>
    </r>
    <phoneticPr fontId="3" type="noConversion"/>
  </si>
  <si>
    <t xml:space="preserve">USP 10th Anniversary Shanghai Events 
</t>
    <phoneticPr fontId="1" type="noConversion"/>
  </si>
  <si>
    <t>Project Time: Nov. 15</t>
    <phoneticPr fontId="2" type="noConversion"/>
  </si>
  <si>
    <t>上海
Shanghai</t>
    <phoneticPr fontId="1" type="noConversion"/>
  </si>
  <si>
    <t>上海外高桥皇冠假日
Crowne Plaza Shanghai Pudong</t>
  </si>
  <si>
    <t>Unit2
单位2</t>
    <phoneticPr fontId="1" type="noConversion"/>
  </si>
  <si>
    <t>Quantity2
数量2</t>
    <phoneticPr fontId="1" type="noConversion"/>
  </si>
  <si>
    <t>Unit1
单位1</t>
    <phoneticPr fontId="1" type="noConversion"/>
  </si>
  <si>
    <t>Quantity1
数量1</t>
    <phoneticPr fontId="1" type="noConversion"/>
  </si>
  <si>
    <t>住宿
Accomodation</t>
    <phoneticPr fontId="1" type="noConversion"/>
  </si>
  <si>
    <t>场租
Venue</t>
    <phoneticPr fontId="1" type="noConversion"/>
  </si>
  <si>
    <t>茶歇
coffee break</t>
    <phoneticPr fontId="1" type="noConversion"/>
  </si>
  <si>
    <t>工作人员往返北京-上海机票
经济舱8折预估，以实际发生为准</t>
    <phoneticPr fontId="1" type="noConversion"/>
  </si>
  <si>
    <t>每人每天2正餐</t>
    <phoneticPr fontId="1" type="noConversion"/>
  </si>
  <si>
    <t>餐
Meal</t>
    <phoneticPr fontId="3" type="noConversion"/>
  </si>
  <si>
    <t>Category B 搭建及制作物 Set-up &amp; Products</t>
    <phoneticPr fontId="1" type="noConversion"/>
  </si>
  <si>
    <t>制作物
Products</t>
    <phoneticPr fontId="1" type="noConversion"/>
  </si>
  <si>
    <t>创意设计
Creation</t>
    <phoneticPr fontId="1" type="noConversion"/>
  </si>
  <si>
    <t>活动创意提炼</t>
  </si>
  <si>
    <t>创意概念延展</t>
  </si>
  <si>
    <t>主视觉延展设计</t>
  </si>
  <si>
    <t>完稿制作</t>
  </si>
  <si>
    <t>项</t>
    <phoneticPr fontId="1" type="noConversion"/>
  </si>
  <si>
    <t>音频设备
Audio</t>
    <phoneticPr fontId="1" type="noConversion"/>
  </si>
  <si>
    <t>调音台</t>
  </si>
  <si>
    <t>功放</t>
  </si>
  <si>
    <t>全频音箱</t>
  </si>
  <si>
    <t>低音音箱</t>
  </si>
  <si>
    <t>返送音箱</t>
  </si>
  <si>
    <t>均衡器</t>
  </si>
  <si>
    <t>效果器</t>
  </si>
  <si>
    <t>讲台MIC</t>
  </si>
  <si>
    <t>无线麦</t>
  </si>
  <si>
    <t>信号放大器</t>
  </si>
  <si>
    <t>长线缆</t>
  </si>
  <si>
    <t>音响技术人员</t>
  </si>
  <si>
    <t>天</t>
  </si>
  <si>
    <t>台</t>
  </si>
  <si>
    <t>支</t>
  </si>
  <si>
    <t>组</t>
  </si>
  <si>
    <t>人</t>
  </si>
  <si>
    <t>视频设备
Video</t>
    <phoneticPr fontId="1" type="noConversion"/>
  </si>
  <si>
    <t>LED屏幕</t>
  </si>
  <si>
    <t>LED控制器</t>
  </si>
  <si>
    <t>ENCO 控制台</t>
  </si>
  <si>
    <t>ENCO 矩阵</t>
  </si>
  <si>
    <t>ENCO EVP</t>
  </si>
  <si>
    <t>wachout</t>
  </si>
  <si>
    <t>无缝切换器</t>
  </si>
  <si>
    <t>视频处理器</t>
  </si>
  <si>
    <t>制式转换器</t>
  </si>
  <si>
    <t>17寸监视器</t>
  </si>
  <si>
    <t>电脑租赁</t>
  </si>
  <si>
    <t>光线系统</t>
  </si>
  <si>
    <t>翻页器</t>
  </si>
  <si>
    <t>信号分配器</t>
  </si>
  <si>
    <t>等离子电子提示器</t>
  </si>
  <si>
    <t>视频技术人员</t>
  </si>
  <si>
    <t>平米</t>
    <phoneticPr fontId="1" type="noConversion"/>
  </si>
  <si>
    <t>人</t>
    <phoneticPr fontId="1" type="noConversion"/>
  </si>
  <si>
    <t>平米</t>
  </si>
  <si>
    <t>套</t>
  </si>
  <si>
    <t>3.5*6.5米，P3</t>
    <phoneticPr fontId="1" type="noConversion"/>
  </si>
  <si>
    <t>灯光设备
Lights</t>
    <phoneticPr fontId="1" type="noConversion"/>
  </si>
  <si>
    <t>TURSS架</t>
  </si>
  <si>
    <t>PAR灯</t>
  </si>
  <si>
    <t>电脑灯</t>
  </si>
  <si>
    <t>logo片</t>
  </si>
  <si>
    <t>追光灯</t>
  </si>
  <si>
    <t>硅箱</t>
  </si>
  <si>
    <t>配电箱</t>
  </si>
  <si>
    <t>调光台</t>
  </si>
  <si>
    <t>灯光师</t>
  </si>
  <si>
    <t>米</t>
  </si>
  <si>
    <t>个</t>
  </si>
  <si>
    <t>舞台</t>
  </si>
  <si>
    <t>舞台地毯</t>
  </si>
  <si>
    <t>台阶</t>
  </si>
  <si>
    <t>LED地台</t>
  </si>
  <si>
    <t>搭建及拆除人工费</t>
  </si>
  <si>
    <t>签到背板</t>
    <phoneticPr fontId="1" type="noConversion"/>
  </si>
  <si>
    <t>3m×2.35m、木结构异形特装+写真画面</t>
    <phoneticPr fontId="1" type="noConversion"/>
  </si>
  <si>
    <t>个</t>
    <phoneticPr fontId="1" type="noConversion"/>
  </si>
  <si>
    <t>项</t>
  </si>
  <si>
    <t>舞台搭建
Set-up</t>
    <phoneticPr fontId="1" type="noConversion"/>
  </si>
  <si>
    <t>椅背不干胶贴</t>
  </si>
  <si>
    <t>讲台花</t>
  </si>
  <si>
    <t>搭建物料运输费用</t>
  </si>
  <si>
    <t>设备运输费用</t>
  </si>
  <si>
    <t>车</t>
    <phoneticPr fontId="1" type="noConversion"/>
  </si>
  <si>
    <t>盆</t>
  </si>
  <si>
    <t>车</t>
  </si>
  <si>
    <t>趟</t>
  </si>
  <si>
    <t>指示牌</t>
    <phoneticPr fontId="1" type="noConversion"/>
  </si>
  <si>
    <t>次</t>
  </si>
  <si>
    <t>胸卡</t>
    <phoneticPr fontId="1" type="noConversion"/>
  </si>
  <si>
    <t>75*110mm，挂绳加印公司logo</t>
    <phoneticPr fontId="1" type="noConversion"/>
  </si>
  <si>
    <t>午餐券</t>
    <phoneticPr fontId="1" type="noConversion"/>
  </si>
  <si>
    <t>邀请函</t>
    <phoneticPr fontId="1" type="noConversion"/>
  </si>
  <si>
    <t>历史墙</t>
    <phoneticPr fontId="1" type="noConversion"/>
  </si>
  <si>
    <t>2.35*4.3m</t>
    <phoneticPr fontId="1" type="noConversion"/>
  </si>
  <si>
    <t>Category C 工作人员 Working Staff</t>
    <phoneticPr fontId="1" type="noConversion"/>
  </si>
  <si>
    <t>康辉工作人员
Staff from CMS</t>
    <phoneticPr fontId="1" type="noConversion"/>
  </si>
  <si>
    <t>第三方工作人员及兼职</t>
    <phoneticPr fontId="1" type="noConversion"/>
  </si>
  <si>
    <t>工资</t>
    <phoneticPr fontId="1" type="noConversion"/>
  </si>
  <si>
    <t>Category D 交通 Transpotation</t>
    <phoneticPr fontId="1" type="noConversion"/>
  </si>
  <si>
    <t>交通</t>
    <phoneticPr fontId="1" type="noConversion"/>
  </si>
  <si>
    <t>考斯特</t>
    <phoneticPr fontId="1" type="noConversion"/>
  </si>
  <si>
    <t>GL8</t>
    <phoneticPr fontId="1" type="noConversion"/>
  </si>
  <si>
    <t>35座巴士</t>
    <phoneticPr fontId="1" type="noConversion"/>
  </si>
  <si>
    <t>会议物资套装</t>
    <phoneticPr fontId="1" type="noConversion"/>
  </si>
  <si>
    <t>Category E 其他 Else</t>
    <phoneticPr fontId="1" type="noConversion"/>
  </si>
  <si>
    <t>微信</t>
    <phoneticPr fontId="1" type="noConversion"/>
  </si>
  <si>
    <t>H5</t>
    <phoneticPr fontId="1" type="noConversion"/>
  </si>
  <si>
    <t>发布会议信息及须知，下载照片</t>
    <phoneticPr fontId="1" type="noConversion"/>
  </si>
  <si>
    <t>V.PHOTO</t>
    <phoneticPr fontId="1" type="noConversion"/>
  </si>
  <si>
    <t>次
Time</t>
    <phoneticPr fontId="1" type="noConversion"/>
  </si>
  <si>
    <t>团队建设</t>
    <phoneticPr fontId="1" type="noConversion"/>
  </si>
  <si>
    <t>非洲鼓</t>
    <phoneticPr fontId="1" type="noConversion"/>
  </si>
  <si>
    <t>近景魔术</t>
    <phoneticPr fontId="1" type="noConversion"/>
  </si>
  <si>
    <t xml:space="preserve">Category F  服务费 Service Charge </t>
    <phoneticPr fontId="1" type="noConversion"/>
  </si>
  <si>
    <t>集体合影</t>
    <phoneticPr fontId="1" type="noConversion"/>
  </si>
  <si>
    <t>航拍</t>
    <phoneticPr fontId="1" type="noConversion"/>
  </si>
  <si>
    <t>保险</t>
    <phoneticPr fontId="1" type="noConversion"/>
  </si>
  <si>
    <t>无纺布袋，POLO衫等</t>
    <phoneticPr fontId="1" type="noConversion"/>
  </si>
  <si>
    <t>中文服务，英文800元／天</t>
    <phoneticPr fontId="1" type="noConversion"/>
  </si>
  <si>
    <t>晚宴演出，10分钟</t>
    <phoneticPr fontId="1" type="noConversion"/>
  </si>
  <si>
    <t>晚宴演出，3小时</t>
    <phoneticPr fontId="1" type="noConversion"/>
  </si>
  <si>
    <t>建议购买</t>
    <phoneticPr fontId="1" type="noConversion"/>
  </si>
  <si>
    <t>摄像</t>
    <phoneticPr fontId="1" type="noConversion"/>
  </si>
  <si>
    <t>会议记录</t>
    <phoneticPr fontId="1" type="noConversion"/>
  </si>
  <si>
    <r>
      <t xml:space="preserve">USP自备3辆班车，可接送60人，往返公司-酒店2次
</t>
    </r>
    <r>
      <rPr>
        <sz val="10"/>
        <color rgb="FFFF0000"/>
        <rFont val="微软雅黑"/>
        <family val="2"/>
        <charset val="134"/>
      </rPr>
      <t>未计入总价</t>
    </r>
    <phoneticPr fontId="1" type="noConversion"/>
  </si>
  <si>
    <r>
      <rPr>
        <sz val="10"/>
        <rFont val="微软雅黑"/>
        <family val="2"/>
        <charset val="134"/>
      </rPr>
      <t>由USP统一订房，标间</t>
    </r>
    <r>
      <rPr>
        <sz val="10"/>
        <color rgb="FFFF0000"/>
        <rFont val="微软雅黑"/>
        <family val="2"/>
        <charset val="134"/>
      </rPr>
      <t xml:space="preserve">
未计入总价</t>
    </r>
    <phoneticPr fontId="1" type="noConversion"/>
  </si>
  <si>
    <t>现场支持</t>
    <phoneticPr fontId="1" type="noConversion"/>
  </si>
  <si>
    <t>话筒套</t>
    <phoneticPr fontId="1" type="noConversion"/>
  </si>
  <si>
    <r>
      <t xml:space="preserve">USP自理
</t>
    </r>
    <r>
      <rPr>
        <sz val="10"/>
        <color rgb="FFFF0000"/>
        <rFont val="微软雅黑"/>
        <family val="2"/>
        <charset val="134"/>
      </rPr>
      <t>未计入总价</t>
    </r>
    <phoneticPr fontId="1" type="noConversion"/>
  </si>
  <si>
    <r>
      <t xml:space="preserve">USP自理，650平米会场
</t>
    </r>
    <r>
      <rPr>
        <sz val="10"/>
        <color rgb="FFFF0000"/>
        <rFont val="微软雅黑"/>
        <family val="2"/>
        <charset val="134"/>
      </rPr>
      <t>未计入总价</t>
    </r>
    <phoneticPr fontId="1" type="noConversion"/>
  </si>
  <si>
    <r>
      <t xml:space="preserve">USP自理，制作带有USP logo 的茶点，上下午各一次茶歇
</t>
    </r>
    <r>
      <rPr>
        <sz val="10"/>
        <color rgb="FFFF0000"/>
        <rFont val="微软雅黑"/>
        <family val="2"/>
        <charset val="134"/>
      </rPr>
      <t>未计入总价</t>
    </r>
    <phoneticPr fontId="1" type="noConversion"/>
  </si>
  <si>
    <t>金沙启动台</t>
    <phoneticPr fontId="1" type="noConversion"/>
  </si>
  <si>
    <t>政府官员用车</t>
    <phoneticPr fontId="1" type="noConversion"/>
  </si>
  <si>
    <t>VIP用车
130公里，8小时，超里程8元／公里，超时120元／小时</t>
    <phoneticPr fontId="1" type="noConversion"/>
  </si>
  <si>
    <t>头戴麦克</t>
    <phoneticPr fontId="1" type="noConversion"/>
  </si>
  <si>
    <t>LED灯</t>
    <phoneticPr fontId="1" type="noConversion"/>
  </si>
  <si>
    <t>光束灯</t>
    <phoneticPr fontId="1" type="noConversion"/>
  </si>
  <si>
    <t>线缆</t>
    <phoneticPr fontId="1" type="noConversion"/>
  </si>
  <si>
    <t>项</t>
    <phoneticPr fontId="1" type="noConversion"/>
  </si>
  <si>
    <t>次
Time</t>
    <phoneticPr fontId="1" type="noConversion"/>
  </si>
  <si>
    <t>小时
hour</t>
    <phoneticPr fontId="1" type="noConversion"/>
  </si>
  <si>
    <t>即时照片</t>
    <phoneticPr fontId="1" type="noConversion"/>
  </si>
  <si>
    <t>8小时工作。9:00-17:00</t>
    <phoneticPr fontId="1" type="noConversion"/>
  </si>
  <si>
    <t>超时200元/人/小时，17:00-20:00</t>
    <phoneticPr fontId="1" type="noConversion"/>
  </si>
  <si>
    <t>超时拍摄</t>
    <phoneticPr fontId="1" type="noConversion"/>
  </si>
  <si>
    <r>
      <t xml:space="preserve">摄像2名，10小时以内，超时300元/人/小时。
</t>
    </r>
    <r>
      <rPr>
        <sz val="10"/>
        <color rgb="FFFF0000"/>
        <rFont val="微软雅黑"/>
        <family val="2"/>
        <charset val="134"/>
      </rPr>
      <t>不含视频剪辑</t>
    </r>
    <phoneticPr fontId="1" type="noConversion"/>
  </si>
  <si>
    <t>未计入总价</t>
    <phoneticPr fontId="1" type="noConversion"/>
  </si>
  <si>
    <t>跨10，跨12</t>
    <phoneticPr fontId="1" type="noConversion"/>
  </si>
  <si>
    <t>电脑染色灯</t>
    <phoneticPr fontId="1" type="noConversion"/>
  </si>
  <si>
    <t>6.6*5*0.6m</t>
    <phoneticPr fontId="1" type="noConversion"/>
  </si>
  <si>
    <t>6.5*1*0.6m</t>
    <phoneticPr fontId="1" type="noConversion"/>
  </si>
  <si>
    <t>6.5*0.6m，三级台阶</t>
    <phoneticPr fontId="1" type="noConversion"/>
  </si>
  <si>
    <t>个</t>
    <phoneticPr fontId="1" type="noConversion"/>
  </si>
  <si>
    <t>米</t>
    <phoneticPr fontId="1" type="noConversion"/>
  </si>
  <si>
    <t>铝合金双面指示牌。4层电梯口*2，VIP室*1，主会场*1，卫生间*1，餐厅*1</t>
    <phoneticPr fontId="1" type="noConversion"/>
  </si>
  <si>
    <t>包含航拍器材租赁费用，航拍摄影操作师费用，喷绘费用</t>
    <phoneticPr fontId="1" type="noConversion"/>
  </si>
  <si>
    <r>
      <t xml:space="preserve">中英双语，包含培训师（8名）全程培训费用，培训道具及器材，非洲鼓、服装、头饰、人体彩绘费用
</t>
    </r>
    <r>
      <rPr>
        <sz val="10"/>
        <color rgb="FFFF0000"/>
        <rFont val="微软雅黑"/>
        <family val="2"/>
        <charset val="134"/>
      </rPr>
      <t>如果需要非洲老师需要增加9000元/非裔培训教师</t>
    </r>
    <phoneticPr fontId="1" type="noConversion"/>
  </si>
  <si>
    <t>对讲机</t>
    <phoneticPr fontId="1" type="noConversion"/>
  </si>
  <si>
    <t>台</t>
    <phoneticPr fontId="1" type="noConversion"/>
  </si>
  <si>
    <t>天</t>
    <phoneticPr fontId="1" type="noConversion"/>
  </si>
  <si>
    <t>USP*2，CMS*2，第三方工作人员及兼职*10，控台*1</t>
    <phoneticPr fontId="1" type="noConversion"/>
  </si>
  <si>
    <t>花式气球表演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</si>
</sst>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CorpoS"/>
    </font>
    <font>
      <sz val="9"/>
      <name val="宋体"/>
      <family val="3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0" tint="-0.499984740745262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8">
    <xf numFmtId="0" fontId="0" fillId="0" borderId="0" xfId="0"/>
    <xf numFmtId="176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58" fontId="8" fillId="0" borderId="5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176" fontId="7" fillId="4" borderId="4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4" xfId="0" applyBorder="1"/>
    <xf numFmtId="0" fontId="8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176" fontId="6" fillId="4" borderId="25" xfId="0" applyNumberFormat="1" applyFont="1" applyFill="1" applyBorder="1" applyAlignment="1">
      <alignment vertical="center"/>
    </xf>
    <xf numFmtId="0" fontId="7" fillId="4" borderId="26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/>
    </xf>
    <xf numFmtId="9" fontId="6" fillId="4" borderId="10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showGridLines="0" tabSelected="1" topLeftCell="A67" zoomScale="85" zoomScaleNormal="85" workbookViewId="0">
      <selection activeCell="K73" sqref="K73"/>
    </sheetView>
  </sheetViews>
  <sheetFormatPr defaultRowHeight="13.5" x14ac:dyDescent="0.15"/>
  <cols>
    <col min="1" max="1" width="1.25" customWidth="1"/>
    <col min="2" max="2" width="6.625" customWidth="1"/>
    <col min="3" max="3" width="14.5" customWidth="1"/>
    <col min="4" max="4" width="19.5" customWidth="1"/>
    <col min="5" max="5" width="13.75" bestFit="1" customWidth="1"/>
    <col min="7" max="10" width="9" customWidth="1"/>
    <col min="11" max="11" width="13.875" customWidth="1"/>
    <col min="12" max="12" width="56.25" customWidth="1"/>
  </cols>
  <sheetData>
    <row r="1" spans="2:12" ht="38.25" customHeight="1" x14ac:dyDescent="0.15">
      <c r="B1" s="73" t="s">
        <v>10</v>
      </c>
      <c r="C1" s="73"/>
      <c r="D1" s="74"/>
      <c r="E1" s="75"/>
      <c r="F1" s="73"/>
      <c r="G1" s="73"/>
      <c r="H1" s="73"/>
      <c r="I1" s="76"/>
      <c r="J1" s="73"/>
      <c r="K1" s="73"/>
      <c r="L1" s="73"/>
    </row>
    <row r="2" spans="2:12" ht="16.5" customHeight="1" x14ac:dyDescent="0.15">
      <c r="B2" s="3" t="s">
        <v>11</v>
      </c>
      <c r="C2" s="83" t="s">
        <v>28</v>
      </c>
      <c r="D2" s="83"/>
      <c r="E2" s="83"/>
      <c r="F2" s="83"/>
      <c r="G2" s="83"/>
      <c r="H2" s="83"/>
      <c r="I2" s="83"/>
      <c r="J2" s="83"/>
      <c r="K2" s="83"/>
      <c r="L2" s="83"/>
    </row>
    <row r="3" spans="2:12" ht="17.25" thickBot="1" x14ac:dyDescent="0.2">
      <c r="B3" s="3" t="s">
        <v>29</v>
      </c>
      <c r="C3" s="3"/>
      <c r="D3" s="4"/>
      <c r="E3" s="5"/>
      <c r="F3" s="6"/>
      <c r="G3" s="7"/>
      <c r="H3" s="7"/>
      <c r="I3" s="3"/>
      <c r="J3" s="7"/>
      <c r="K3" s="7"/>
      <c r="L3" s="7"/>
    </row>
    <row r="4" spans="2:12" ht="33" x14ac:dyDescent="0.15">
      <c r="B4" s="8" t="s">
        <v>0</v>
      </c>
      <c r="C4" s="42" t="s">
        <v>15</v>
      </c>
      <c r="D4" s="77" t="s">
        <v>1</v>
      </c>
      <c r="E4" s="78"/>
      <c r="F4" s="9" t="s">
        <v>2</v>
      </c>
      <c r="G4" s="10" t="s">
        <v>35</v>
      </c>
      <c r="H4" s="10" t="s">
        <v>34</v>
      </c>
      <c r="I4" s="10" t="s">
        <v>33</v>
      </c>
      <c r="J4" s="10" t="s">
        <v>32</v>
      </c>
      <c r="K4" s="10" t="s">
        <v>3</v>
      </c>
      <c r="L4" s="11" t="s">
        <v>4</v>
      </c>
    </row>
    <row r="5" spans="2:12" ht="16.5" x14ac:dyDescent="0.15">
      <c r="B5" s="61" t="s">
        <v>16</v>
      </c>
      <c r="C5" s="62"/>
      <c r="D5" s="62"/>
      <c r="E5" s="62"/>
      <c r="F5" s="62"/>
      <c r="G5" s="62"/>
      <c r="H5" s="62"/>
      <c r="I5" s="62"/>
      <c r="J5" s="63"/>
      <c r="K5" s="12">
        <f>SUM(K6:K9)</f>
        <v>0</v>
      </c>
      <c r="L5" s="13"/>
    </row>
    <row r="6" spans="2:12" ht="33" x14ac:dyDescent="0.15">
      <c r="B6" s="79">
        <v>1</v>
      </c>
      <c r="C6" s="80" t="s">
        <v>30</v>
      </c>
      <c r="D6" s="81" t="s">
        <v>31</v>
      </c>
      <c r="E6" s="43" t="s">
        <v>36</v>
      </c>
      <c r="F6" s="44">
        <v>0</v>
      </c>
      <c r="G6" s="45">
        <v>1</v>
      </c>
      <c r="H6" s="46" t="s">
        <v>19</v>
      </c>
      <c r="I6" s="45">
        <v>1</v>
      </c>
      <c r="J6" s="46" t="s">
        <v>20</v>
      </c>
      <c r="K6" s="47">
        <f t="shared" ref="K6:K9" si="0">F6*G6*I6</f>
        <v>0</v>
      </c>
      <c r="L6" s="21" t="s">
        <v>162</v>
      </c>
    </row>
    <row r="7" spans="2:12" ht="33" x14ac:dyDescent="0.15">
      <c r="B7" s="79"/>
      <c r="C7" s="80"/>
      <c r="D7" s="82"/>
      <c r="E7" s="48" t="s">
        <v>37</v>
      </c>
      <c r="F7" s="44">
        <v>0</v>
      </c>
      <c r="G7" s="45">
        <v>1</v>
      </c>
      <c r="H7" s="46" t="s">
        <v>21</v>
      </c>
      <c r="I7" s="45">
        <v>1</v>
      </c>
      <c r="J7" s="46" t="s">
        <v>22</v>
      </c>
      <c r="K7" s="47">
        <f t="shared" si="0"/>
        <v>0</v>
      </c>
      <c r="L7" s="21" t="s">
        <v>163</v>
      </c>
    </row>
    <row r="8" spans="2:12" ht="33" x14ac:dyDescent="0.15">
      <c r="B8" s="79"/>
      <c r="C8" s="80"/>
      <c r="D8" s="82"/>
      <c r="E8" s="48" t="s">
        <v>38</v>
      </c>
      <c r="F8" s="44">
        <v>0</v>
      </c>
      <c r="G8" s="45">
        <v>120</v>
      </c>
      <c r="H8" s="46" t="s">
        <v>17</v>
      </c>
      <c r="I8" s="45">
        <v>2</v>
      </c>
      <c r="J8" s="49" t="s">
        <v>173</v>
      </c>
      <c r="K8" s="47">
        <f t="shared" si="0"/>
        <v>0</v>
      </c>
      <c r="L8" s="21" t="s">
        <v>164</v>
      </c>
    </row>
    <row r="9" spans="2:12" ht="33" x14ac:dyDescent="0.15">
      <c r="B9" s="79"/>
      <c r="C9" s="80"/>
      <c r="D9" s="82"/>
      <c r="E9" s="43" t="s">
        <v>23</v>
      </c>
      <c r="F9" s="44">
        <v>0</v>
      </c>
      <c r="G9" s="45">
        <v>12</v>
      </c>
      <c r="H9" s="46" t="s">
        <v>24</v>
      </c>
      <c r="I9" s="45">
        <v>1</v>
      </c>
      <c r="J9" s="46" t="s">
        <v>41</v>
      </c>
      <c r="K9" s="47">
        <f t="shared" si="0"/>
        <v>0</v>
      </c>
      <c r="L9" s="21" t="s">
        <v>162</v>
      </c>
    </row>
    <row r="10" spans="2:12" ht="13.5" customHeight="1" x14ac:dyDescent="0.15">
      <c r="B10" s="61" t="s">
        <v>42</v>
      </c>
      <c r="C10" s="62"/>
      <c r="D10" s="62"/>
      <c r="E10" s="62"/>
      <c r="F10" s="62"/>
      <c r="G10" s="62"/>
      <c r="H10" s="62"/>
      <c r="I10" s="62"/>
      <c r="J10" s="63"/>
      <c r="K10" s="12">
        <f>SUM(K11:K75)</f>
        <v>175450</v>
      </c>
      <c r="L10" s="13"/>
    </row>
    <row r="11" spans="2:12" ht="33" x14ac:dyDescent="0.15">
      <c r="B11" s="66">
        <v>2</v>
      </c>
      <c r="C11" s="64" t="s">
        <v>44</v>
      </c>
      <c r="D11" s="22" t="s">
        <v>45</v>
      </c>
      <c r="E11" s="14"/>
      <c r="F11" s="20">
        <v>3200</v>
      </c>
      <c r="G11" s="16">
        <v>1</v>
      </c>
      <c r="H11" s="18" t="s">
        <v>18</v>
      </c>
      <c r="I11" s="16">
        <v>1</v>
      </c>
      <c r="J11" s="18" t="s">
        <v>18</v>
      </c>
      <c r="K11" s="20">
        <f t="shared" ref="K11:K14" si="1">F11*G11*I11</f>
        <v>3200</v>
      </c>
      <c r="L11" s="23"/>
    </row>
    <row r="12" spans="2:12" ht="33" x14ac:dyDescent="0.15">
      <c r="B12" s="67"/>
      <c r="C12" s="65"/>
      <c r="D12" s="22" t="s">
        <v>46</v>
      </c>
      <c r="E12" s="14"/>
      <c r="F12" s="20">
        <v>4000</v>
      </c>
      <c r="G12" s="16">
        <v>1</v>
      </c>
      <c r="H12" s="18" t="s">
        <v>18</v>
      </c>
      <c r="I12" s="16">
        <v>1</v>
      </c>
      <c r="J12" s="18" t="s">
        <v>18</v>
      </c>
      <c r="K12" s="20">
        <f t="shared" si="1"/>
        <v>4000</v>
      </c>
      <c r="L12" s="23"/>
    </row>
    <row r="13" spans="2:12" ht="33" x14ac:dyDescent="0.15">
      <c r="B13" s="67"/>
      <c r="C13" s="65"/>
      <c r="D13" s="22" t="s">
        <v>47</v>
      </c>
      <c r="E13" s="14"/>
      <c r="F13" s="20">
        <v>3200</v>
      </c>
      <c r="G13" s="16">
        <v>1</v>
      </c>
      <c r="H13" s="18" t="s">
        <v>18</v>
      </c>
      <c r="I13" s="16">
        <v>1</v>
      </c>
      <c r="J13" s="18" t="s">
        <v>18</v>
      </c>
      <c r="K13" s="20">
        <f t="shared" si="1"/>
        <v>3200</v>
      </c>
      <c r="L13" s="23"/>
    </row>
    <row r="14" spans="2:12" ht="33" x14ac:dyDescent="0.15">
      <c r="B14" s="67"/>
      <c r="C14" s="65"/>
      <c r="D14" s="22" t="s">
        <v>48</v>
      </c>
      <c r="E14" s="14"/>
      <c r="F14" s="20">
        <v>3200</v>
      </c>
      <c r="G14" s="16">
        <v>1</v>
      </c>
      <c r="H14" s="18" t="s">
        <v>18</v>
      </c>
      <c r="I14" s="16">
        <v>1</v>
      </c>
      <c r="J14" s="18" t="s">
        <v>18</v>
      </c>
      <c r="K14" s="20">
        <f t="shared" si="1"/>
        <v>3200</v>
      </c>
      <c r="L14" s="23"/>
    </row>
    <row r="15" spans="2:12" ht="16.5" x14ac:dyDescent="0.15">
      <c r="B15" s="66">
        <v>3</v>
      </c>
      <c r="C15" s="64" t="s">
        <v>50</v>
      </c>
      <c r="D15" s="22" t="s">
        <v>51</v>
      </c>
      <c r="E15" s="14"/>
      <c r="F15" s="20">
        <v>1200</v>
      </c>
      <c r="G15" s="16">
        <v>1</v>
      </c>
      <c r="H15" s="17" t="s">
        <v>63</v>
      </c>
      <c r="I15" s="16">
        <v>1</v>
      </c>
      <c r="J15" s="18" t="s">
        <v>64</v>
      </c>
      <c r="K15" s="20">
        <f t="shared" ref="K15" si="2">F15*G15*I15</f>
        <v>1200</v>
      </c>
      <c r="L15" s="23"/>
    </row>
    <row r="16" spans="2:12" ht="16.5" x14ac:dyDescent="0.15">
      <c r="B16" s="67"/>
      <c r="C16" s="65"/>
      <c r="D16" s="22" t="s">
        <v>52</v>
      </c>
      <c r="E16" s="14"/>
      <c r="F16" s="20">
        <v>500</v>
      </c>
      <c r="G16" s="16">
        <v>1</v>
      </c>
      <c r="H16" s="17" t="s">
        <v>63</v>
      </c>
      <c r="I16" s="16">
        <v>6</v>
      </c>
      <c r="J16" s="17" t="s">
        <v>64</v>
      </c>
      <c r="K16" s="20">
        <f>F16*G16*I16</f>
        <v>3000</v>
      </c>
      <c r="L16" s="23"/>
    </row>
    <row r="17" spans="2:12" ht="16.5" x14ac:dyDescent="0.15">
      <c r="B17" s="67"/>
      <c r="C17" s="65"/>
      <c r="D17" s="22" t="s">
        <v>53</v>
      </c>
      <c r="E17" s="14"/>
      <c r="F17" s="20">
        <v>1000</v>
      </c>
      <c r="G17" s="16">
        <v>1</v>
      </c>
      <c r="H17" s="17" t="s">
        <v>63</v>
      </c>
      <c r="I17" s="16">
        <v>8</v>
      </c>
      <c r="J17" s="17" t="s">
        <v>64</v>
      </c>
      <c r="K17" s="20">
        <f t="shared" ref="K17:K27" si="3">F17*G17*I17</f>
        <v>8000</v>
      </c>
      <c r="L17" s="23"/>
    </row>
    <row r="18" spans="2:12" ht="16.5" x14ac:dyDescent="0.15">
      <c r="B18" s="67"/>
      <c r="C18" s="65"/>
      <c r="D18" s="22" t="s">
        <v>54</v>
      </c>
      <c r="E18" s="14"/>
      <c r="F18" s="20">
        <v>1000</v>
      </c>
      <c r="G18" s="16">
        <v>1</v>
      </c>
      <c r="H18" s="17" t="s">
        <v>63</v>
      </c>
      <c r="I18" s="16">
        <v>2</v>
      </c>
      <c r="J18" s="17" t="s">
        <v>64</v>
      </c>
      <c r="K18" s="20">
        <f t="shared" si="3"/>
        <v>2000</v>
      </c>
      <c r="L18" s="23"/>
    </row>
    <row r="19" spans="2:12" ht="16.5" x14ac:dyDescent="0.15">
      <c r="B19" s="67"/>
      <c r="C19" s="65"/>
      <c r="D19" s="22" t="s">
        <v>55</v>
      </c>
      <c r="E19" s="14"/>
      <c r="F19" s="20">
        <v>800</v>
      </c>
      <c r="G19" s="16">
        <v>1</v>
      </c>
      <c r="H19" s="17" t="s">
        <v>63</v>
      </c>
      <c r="I19" s="16">
        <v>2</v>
      </c>
      <c r="J19" s="17" t="s">
        <v>64</v>
      </c>
      <c r="K19" s="20">
        <f t="shared" si="3"/>
        <v>1600</v>
      </c>
      <c r="L19" s="23"/>
    </row>
    <row r="20" spans="2:12" ht="16.5" x14ac:dyDescent="0.15">
      <c r="B20" s="67"/>
      <c r="C20" s="65"/>
      <c r="D20" s="22" t="s">
        <v>56</v>
      </c>
      <c r="E20" s="14"/>
      <c r="F20" s="20">
        <v>200</v>
      </c>
      <c r="G20" s="16">
        <v>1</v>
      </c>
      <c r="H20" s="17" t="s">
        <v>63</v>
      </c>
      <c r="I20" s="16">
        <v>1</v>
      </c>
      <c r="J20" s="17" t="s">
        <v>64</v>
      </c>
      <c r="K20" s="20">
        <f t="shared" si="3"/>
        <v>200</v>
      </c>
      <c r="L20" s="23"/>
    </row>
    <row r="21" spans="2:12" ht="16.5" x14ac:dyDescent="0.15">
      <c r="B21" s="67"/>
      <c r="C21" s="65"/>
      <c r="D21" s="22" t="s">
        <v>57</v>
      </c>
      <c r="E21" s="14"/>
      <c r="F21" s="20">
        <v>200</v>
      </c>
      <c r="G21" s="16">
        <v>1</v>
      </c>
      <c r="H21" s="17" t="s">
        <v>63</v>
      </c>
      <c r="I21" s="16">
        <v>1</v>
      </c>
      <c r="J21" s="17" t="s">
        <v>64</v>
      </c>
      <c r="K21" s="20">
        <f t="shared" si="3"/>
        <v>200</v>
      </c>
      <c r="L21" s="23"/>
    </row>
    <row r="22" spans="2:12" ht="16.5" x14ac:dyDescent="0.15">
      <c r="B22" s="67"/>
      <c r="C22" s="65"/>
      <c r="D22" s="22" t="s">
        <v>58</v>
      </c>
      <c r="E22" s="14"/>
      <c r="F22" s="20">
        <v>200</v>
      </c>
      <c r="G22" s="16">
        <v>1</v>
      </c>
      <c r="H22" s="17" t="s">
        <v>63</v>
      </c>
      <c r="I22" s="16">
        <v>2</v>
      </c>
      <c r="J22" s="17" t="s">
        <v>64</v>
      </c>
      <c r="K22" s="20">
        <f t="shared" si="3"/>
        <v>400</v>
      </c>
      <c r="L22" s="23"/>
    </row>
    <row r="23" spans="2:12" ht="16.5" x14ac:dyDescent="0.15">
      <c r="B23" s="67"/>
      <c r="C23" s="65"/>
      <c r="D23" s="22" t="s">
        <v>59</v>
      </c>
      <c r="E23" s="14"/>
      <c r="F23" s="20">
        <v>200</v>
      </c>
      <c r="G23" s="16">
        <v>1</v>
      </c>
      <c r="H23" s="17" t="s">
        <v>63</v>
      </c>
      <c r="I23" s="16">
        <v>4</v>
      </c>
      <c r="J23" s="17" t="s">
        <v>65</v>
      </c>
      <c r="K23" s="20">
        <f t="shared" si="3"/>
        <v>800</v>
      </c>
      <c r="L23" s="23"/>
    </row>
    <row r="24" spans="2:12" ht="16.5" x14ac:dyDescent="0.15">
      <c r="B24" s="67"/>
      <c r="C24" s="65"/>
      <c r="D24" s="22" t="s">
        <v>168</v>
      </c>
      <c r="E24" s="14"/>
      <c r="F24" s="20">
        <v>200</v>
      </c>
      <c r="G24" s="16">
        <v>1</v>
      </c>
      <c r="H24" s="17" t="s">
        <v>63</v>
      </c>
      <c r="I24" s="16">
        <v>4</v>
      </c>
      <c r="J24" s="17" t="s">
        <v>65</v>
      </c>
      <c r="K24" s="20">
        <f t="shared" si="3"/>
        <v>800</v>
      </c>
      <c r="L24" s="23"/>
    </row>
    <row r="25" spans="2:12" ht="16.5" x14ac:dyDescent="0.15">
      <c r="B25" s="67"/>
      <c r="C25" s="65"/>
      <c r="D25" s="22" t="s">
        <v>60</v>
      </c>
      <c r="E25" s="14"/>
      <c r="F25" s="20">
        <v>500</v>
      </c>
      <c r="G25" s="16">
        <v>1</v>
      </c>
      <c r="H25" s="17" t="s">
        <v>63</v>
      </c>
      <c r="I25" s="16">
        <v>2</v>
      </c>
      <c r="J25" s="17" t="s">
        <v>64</v>
      </c>
      <c r="K25" s="20">
        <f t="shared" si="3"/>
        <v>1000</v>
      </c>
      <c r="L25" s="23"/>
    </row>
    <row r="26" spans="2:12" ht="16.5" x14ac:dyDescent="0.15">
      <c r="B26" s="67"/>
      <c r="C26" s="65"/>
      <c r="D26" s="22" t="s">
        <v>61</v>
      </c>
      <c r="E26" s="14"/>
      <c r="F26" s="20">
        <v>1000</v>
      </c>
      <c r="G26" s="16">
        <v>1</v>
      </c>
      <c r="H26" s="17" t="s">
        <v>63</v>
      </c>
      <c r="I26" s="16">
        <v>1</v>
      </c>
      <c r="J26" s="17" t="s">
        <v>66</v>
      </c>
      <c r="K26" s="20">
        <f t="shared" si="3"/>
        <v>1000</v>
      </c>
      <c r="L26" s="23"/>
    </row>
    <row r="27" spans="2:12" ht="16.5" x14ac:dyDescent="0.15">
      <c r="B27" s="67"/>
      <c r="C27" s="65"/>
      <c r="D27" s="22" t="s">
        <v>62</v>
      </c>
      <c r="E27" s="14"/>
      <c r="F27" s="20">
        <v>500</v>
      </c>
      <c r="G27" s="16">
        <v>2</v>
      </c>
      <c r="H27" s="17" t="s">
        <v>63</v>
      </c>
      <c r="I27" s="16">
        <v>4</v>
      </c>
      <c r="J27" s="17" t="s">
        <v>67</v>
      </c>
      <c r="K27" s="20">
        <f t="shared" si="3"/>
        <v>4000</v>
      </c>
      <c r="L27" s="23"/>
    </row>
    <row r="28" spans="2:12" ht="16.5" x14ac:dyDescent="0.15">
      <c r="B28" s="66">
        <v>4</v>
      </c>
      <c r="C28" s="64" t="s">
        <v>68</v>
      </c>
      <c r="D28" s="22" t="s">
        <v>69</v>
      </c>
      <c r="E28" s="14"/>
      <c r="F28" s="20">
        <v>500</v>
      </c>
      <c r="G28" s="16">
        <v>1</v>
      </c>
      <c r="H28" s="17" t="s">
        <v>63</v>
      </c>
      <c r="I28" s="16">
        <v>23</v>
      </c>
      <c r="J28" s="18" t="s">
        <v>87</v>
      </c>
      <c r="K28" s="20">
        <f>F28*G28*I28</f>
        <v>11500</v>
      </c>
      <c r="L28" s="23" t="s">
        <v>89</v>
      </c>
    </row>
    <row r="29" spans="2:12" ht="16.5" x14ac:dyDescent="0.15">
      <c r="B29" s="67"/>
      <c r="C29" s="65"/>
      <c r="D29" s="22" t="s">
        <v>71</v>
      </c>
      <c r="E29" s="14"/>
      <c r="F29" s="20">
        <v>8000</v>
      </c>
      <c r="G29" s="16">
        <v>1</v>
      </c>
      <c r="H29" s="17" t="s">
        <v>63</v>
      </c>
      <c r="I29" s="16">
        <v>1</v>
      </c>
      <c r="J29" s="18" t="s">
        <v>64</v>
      </c>
      <c r="K29" s="20">
        <f>F29*G29*I29</f>
        <v>8000</v>
      </c>
      <c r="L29" s="23"/>
    </row>
    <row r="30" spans="2:12" ht="16.5" x14ac:dyDescent="0.15">
      <c r="B30" s="67"/>
      <c r="C30" s="65"/>
      <c r="D30" s="22" t="s">
        <v>75</v>
      </c>
      <c r="E30" s="14"/>
      <c r="F30" s="20">
        <v>1800</v>
      </c>
      <c r="G30" s="16">
        <v>1</v>
      </c>
      <c r="H30" s="17" t="s">
        <v>63</v>
      </c>
      <c r="I30" s="16">
        <v>2</v>
      </c>
      <c r="J30" s="18" t="s">
        <v>64</v>
      </c>
      <c r="K30" s="20">
        <f>F30*G30*I30</f>
        <v>3600</v>
      </c>
      <c r="L30" s="23"/>
    </row>
    <row r="31" spans="2:12" ht="16.5" x14ac:dyDescent="0.15">
      <c r="B31" s="67"/>
      <c r="C31" s="65"/>
      <c r="D31" s="48" t="s">
        <v>70</v>
      </c>
      <c r="E31" s="48"/>
      <c r="F31" s="47">
        <v>1500</v>
      </c>
      <c r="G31" s="45">
        <v>1</v>
      </c>
      <c r="H31" s="46" t="s">
        <v>63</v>
      </c>
      <c r="I31" s="45">
        <v>0</v>
      </c>
      <c r="J31" s="49" t="s">
        <v>64</v>
      </c>
      <c r="K31" s="47">
        <f t="shared" ref="K31:K64" si="4">F31*G31*I31</f>
        <v>0</v>
      </c>
      <c r="L31" s="55" t="s">
        <v>180</v>
      </c>
    </row>
    <row r="32" spans="2:12" ht="16.5" x14ac:dyDescent="0.15">
      <c r="B32" s="67"/>
      <c r="C32" s="65"/>
      <c r="D32" s="48" t="s">
        <v>72</v>
      </c>
      <c r="E32" s="48"/>
      <c r="F32" s="47">
        <v>5000</v>
      </c>
      <c r="G32" s="45">
        <v>1</v>
      </c>
      <c r="H32" s="46" t="s">
        <v>63</v>
      </c>
      <c r="I32" s="45">
        <v>0</v>
      </c>
      <c r="J32" s="49" t="s">
        <v>64</v>
      </c>
      <c r="K32" s="47">
        <f t="shared" si="4"/>
        <v>0</v>
      </c>
      <c r="L32" s="55" t="s">
        <v>180</v>
      </c>
    </row>
    <row r="33" spans="2:12" ht="16.5" x14ac:dyDescent="0.15">
      <c r="B33" s="67"/>
      <c r="C33" s="65"/>
      <c r="D33" s="48" t="s">
        <v>73</v>
      </c>
      <c r="E33" s="48"/>
      <c r="F33" s="47">
        <v>5500</v>
      </c>
      <c r="G33" s="45">
        <v>1</v>
      </c>
      <c r="H33" s="46" t="s">
        <v>63</v>
      </c>
      <c r="I33" s="45">
        <v>0</v>
      </c>
      <c r="J33" s="49" t="s">
        <v>64</v>
      </c>
      <c r="K33" s="47">
        <f t="shared" si="4"/>
        <v>0</v>
      </c>
      <c r="L33" s="55" t="s">
        <v>180</v>
      </c>
    </row>
    <row r="34" spans="2:12" ht="16.5" x14ac:dyDescent="0.15">
      <c r="B34" s="67"/>
      <c r="C34" s="65"/>
      <c r="D34" s="48" t="s">
        <v>74</v>
      </c>
      <c r="E34" s="48"/>
      <c r="F34" s="47">
        <v>4800</v>
      </c>
      <c r="G34" s="45">
        <v>1</v>
      </c>
      <c r="H34" s="46" t="s">
        <v>63</v>
      </c>
      <c r="I34" s="45">
        <v>0</v>
      </c>
      <c r="J34" s="49" t="s">
        <v>64</v>
      </c>
      <c r="K34" s="47">
        <f t="shared" si="4"/>
        <v>0</v>
      </c>
      <c r="L34" s="55" t="s">
        <v>180</v>
      </c>
    </row>
    <row r="35" spans="2:12" ht="16.5" x14ac:dyDescent="0.15">
      <c r="B35" s="67"/>
      <c r="C35" s="65"/>
      <c r="D35" s="48" t="s">
        <v>76</v>
      </c>
      <c r="E35" s="48"/>
      <c r="F35" s="47">
        <v>500</v>
      </c>
      <c r="G35" s="45">
        <v>1</v>
      </c>
      <c r="H35" s="46" t="s">
        <v>63</v>
      </c>
      <c r="I35" s="45">
        <v>0</v>
      </c>
      <c r="J35" s="49" t="s">
        <v>64</v>
      </c>
      <c r="K35" s="47">
        <f t="shared" si="4"/>
        <v>0</v>
      </c>
      <c r="L35" s="55" t="s">
        <v>180</v>
      </c>
    </row>
    <row r="36" spans="2:12" ht="16.5" x14ac:dyDescent="0.15">
      <c r="B36" s="67"/>
      <c r="C36" s="65"/>
      <c r="D36" s="48" t="s">
        <v>77</v>
      </c>
      <c r="E36" s="48"/>
      <c r="F36" s="47">
        <v>800</v>
      </c>
      <c r="G36" s="45">
        <v>1</v>
      </c>
      <c r="H36" s="46" t="s">
        <v>63</v>
      </c>
      <c r="I36" s="45">
        <v>0</v>
      </c>
      <c r="J36" s="49" t="s">
        <v>88</v>
      </c>
      <c r="K36" s="47">
        <f t="shared" si="4"/>
        <v>0</v>
      </c>
      <c r="L36" s="55" t="s">
        <v>180</v>
      </c>
    </row>
    <row r="37" spans="2:12" ht="16.5" x14ac:dyDescent="0.15">
      <c r="B37" s="67"/>
      <c r="C37" s="65"/>
      <c r="D37" s="22" t="s">
        <v>78</v>
      </c>
      <c r="E37" s="14"/>
      <c r="F37" s="20">
        <v>300</v>
      </c>
      <c r="G37" s="16">
        <v>1</v>
      </c>
      <c r="H37" s="17" t="s">
        <v>63</v>
      </c>
      <c r="I37" s="16">
        <v>1</v>
      </c>
      <c r="J37" s="18" t="s">
        <v>64</v>
      </c>
      <c r="K37" s="20">
        <f t="shared" si="4"/>
        <v>300</v>
      </c>
      <c r="L37" s="23"/>
    </row>
    <row r="38" spans="2:12" ht="16.5" x14ac:dyDescent="0.15">
      <c r="B38" s="67"/>
      <c r="C38" s="65"/>
      <c r="D38" s="22" t="s">
        <v>79</v>
      </c>
      <c r="E38" s="14"/>
      <c r="F38" s="20">
        <v>300</v>
      </c>
      <c r="G38" s="16">
        <v>1</v>
      </c>
      <c r="H38" s="17" t="s">
        <v>63</v>
      </c>
      <c r="I38" s="16">
        <v>3</v>
      </c>
      <c r="J38" s="18" t="s">
        <v>64</v>
      </c>
      <c r="K38" s="20">
        <f t="shared" si="4"/>
        <v>900</v>
      </c>
      <c r="L38" s="23"/>
    </row>
    <row r="39" spans="2:12" ht="16.5" x14ac:dyDescent="0.15">
      <c r="B39" s="67"/>
      <c r="C39" s="65"/>
      <c r="D39" s="22" t="s">
        <v>80</v>
      </c>
      <c r="E39" s="14"/>
      <c r="F39" s="20">
        <v>1500</v>
      </c>
      <c r="G39" s="16">
        <v>1</v>
      </c>
      <c r="H39" s="17" t="s">
        <v>63</v>
      </c>
      <c r="I39" s="16">
        <v>1</v>
      </c>
      <c r="J39" s="18" t="s">
        <v>88</v>
      </c>
      <c r="K39" s="20">
        <f t="shared" si="4"/>
        <v>1500</v>
      </c>
      <c r="L39" s="23"/>
    </row>
    <row r="40" spans="2:12" ht="16.5" x14ac:dyDescent="0.15">
      <c r="B40" s="67"/>
      <c r="C40" s="65"/>
      <c r="D40" s="22" t="s">
        <v>81</v>
      </c>
      <c r="E40" s="14"/>
      <c r="F40" s="20">
        <v>800</v>
      </c>
      <c r="G40" s="16">
        <v>1</v>
      </c>
      <c r="H40" s="17" t="s">
        <v>63</v>
      </c>
      <c r="I40" s="16">
        <v>1</v>
      </c>
      <c r="J40" s="18" t="s">
        <v>88</v>
      </c>
      <c r="K40" s="20">
        <f t="shared" si="4"/>
        <v>800</v>
      </c>
      <c r="L40" s="23"/>
    </row>
    <row r="41" spans="2:12" ht="16.5" x14ac:dyDescent="0.15">
      <c r="B41" s="67"/>
      <c r="C41" s="65"/>
      <c r="D41" s="22" t="s">
        <v>82</v>
      </c>
      <c r="E41" s="14"/>
      <c r="F41" s="20">
        <v>500</v>
      </c>
      <c r="G41" s="16">
        <v>1</v>
      </c>
      <c r="H41" s="17" t="s">
        <v>63</v>
      </c>
      <c r="I41" s="16">
        <v>1</v>
      </c>
      <c r="J41" s="18" t="s">
        <v>88</v>
      </c>
      <c r="K41" s="20">
        <f t="shared" si="4"/>
        <v>500</v>
      </c>
      <c r="L41" s="23"/>
    </row>
    <row r="42" spans="2:12" ht="16.5" x14ac:dyDescent="0.15">
      <c r="B42" s="67"/>
      <c r="C42" s="65"/>
      <c r="D42" s="22" t="s">
        <v>83</v>
      </c>
      <c r="E42" s="14"/>
      <c r="F42" s="20">
        <v>1200</v>
      </c>
      <c r="G42" s="16">
        <v>1</v>
      </c>
      <c r="H42" s="17" t="s">
        <v>63</v>
      </c>
      <c r="I42" s="16">
        <v>1</v>
      </c>
      <c r="J42" s="18" t="s">
        <v>64</v>
      </c>
      <c r="K42" s="20">
        <f t="shared" si="4"/>
        <v>1200</v>
      </c>
      <c r="L42" s="23"/>
    </row>
    <row r="43" spans="2:12" ht="16.5" x14ac:dyDescent="0.15">
      <c r="B43" s="67"/>
      <c r="C43" s="65"/>
      <c r="D43" s="22" t="s">
        <v>84</v>
      </c>
      <c r="E43" s="14"/>
      <c r="F43" s="20">
        <v>500</v>
      </c>
      <c r="G43" s="16">
        <v>2</v>
      </c>
      <c r="H43" s="17" t="s">
        <v>63</v>
      </c>
      <c r="I43" s="16">
        <v>6</v>
      </c>
      <c r="J43" s="18" t="s">
        <v>67</v>
      </c>
      <c r="K43" s="20">
        <f t="shared" si="4"/>
        <v>6000</v>
      </c>
      <c r="L43" s="23"/>
    </row>
    <row r="44" spans="2:12" ht="16.5" x14ac:dyDescent="0.15">
      <c r="B44" s="66">
        <v>5</v>
      </c>
      <c r="C44" s="69" t="s">
        <v>90</v>
      </c>
      <c r="D44" s="22" t="s">
        <v>91</v>
      </c>
      <c r="E44" s="14"/>
      <c r="F44" s="20">
        <v>80</v>
      </c>
      <c r="G44" s="16">
        <v>1</v>
      </c>
      <c r="H44" s="24" t="s">
        <v>63</v>
      </c>
      <c r="I44" s="56">
        <v>62</v>
      </c>
      <c r="J44" s="17" t="s">
        <v>100</v>
      </c>
      <c r="K44" s="20">
        <f t="shared" si="4"/>
        <v>4960</v>
      </c>
      <c r="L44" s="23" t="s">
        <v>181</v>
      </c>
    </row>
    <row r="45" spans="2:12" ht="16.5" x14ac:dyDescent="0.15">
      <c r="B45" s="67"/>
      <c r="C45" s="70"/>
      <c r="D45" s="22" t="s">
        <v>92</v>
      </c>
      <c r="E45" s="14"/>
      <c r="F45" s="20">
        <v>80</v>
      </c>
      <c r="G45" s="16">
        <v>1</v>
      </c>
      <c r="H45" s="24" t="s">
        <v>63</v>
      </c>
      <c r="I45" s="16">
        <v>20</v>
      </c>
      <c r="J45" s="17" t="s">
        <v>101</v>
      </c>
      <c r="K45" s="20">
        <f t="shared" si="4"/>
        <v>1600</v>
      </c>
      <c r="L45" s="23"/>
    </row>
    <row r="46" spans="2:12" ht="16.5" x14ac:dyDescent="0.15">
      <c r="B46" s="67"/>
      <c r="C46" s="70"/>
      <c r="D46" s="22" t="s">
        <v>169</v>
      </c>
      <c r="E46" s="14"/>
      <c r="F46" s="20">
        <v>200</v>
      </c>
      <c r="G46" s="16">
        <v>1</v>
      </c>
      <c r="H46" s="24" t="s">
        <v>63</v>
      </c>
      <c r="I46" s="56">
        <v>36</v>
      </c>
      <c r="J46" s="17" t="s">
        <v>101</v>
      </c>
      <c r="K46" s="20">
        <f t="shared" si="4"/>
        <v>7200</v>
      </c>
      <c r="L46" s="23"/>
    </row>
    <row r="47" spans="2:12" ht="16.5" x14ac:dyDescent="0.15">
      <c r="B47" s="67"/>
      <c r="C47" s="70"/>
      <c r="D47" s="22" t="s">
        <v>170</v>
      </c>
      <c r="E47" s="14"/>
      <c r="F47" s="20">
        <v>600</v>
      </c>
      <c r="G47" s="16">
        <v>1</v>
      </c>
      <c r="H47" s="24" t="s">
        <v>63</v>
      </c>
      <c r="I47" s="56">
        <v>22</v>
      </c>
      <c r="J47" s="17" t="s">
        <v>101</v>
      </c>
      <c r="K47" s="20">
        <f t="shared" si="4"/>
        <v>13200</v>
      </c>
      <c r="L47" s="23"/>
    </row>
    <row r="48" spans="2:12" ht="16.5" x14ac:dyDescent="0.15">
      <c r="B48" s="67"/>
      <c r="C48" s="70"/>
      <c r="D48" s="57" t="s">
        <v>182</v>
      </c>
      <c r="E48" s="57"/>
      <c r="F48" s="58">
        <v>400</v>
      </c>
      <c r="G48" s="56">
        <v>1</v>
      </c>
      <c r="H48" s="59" t="s">
        <v>63</v>
      </c>
      <c r="I48" s="56">
        <v>6</v>
      </c>
      <c r="J48" s="59" t="s">
        <v>64</v>
      </c>
      <c r="K48" s="58">
        <f t="shared" si="4"/>
        <v>2400</v>
      </c>
      <c r="L48" s="23"/>
    </row>
    <row r="49" spans="2:12" ht="16.5" x14ac:dyDescent="0.15">
      <c r="B49" s="67"/>
      <c r="C49" s="70"/>
      <c r="D49" s="22" t="s">
        <v>93</v>
      </c>
      <c r="E49" s="14"/>
      <c r="F49" s="20">
        <v>1000</v>
      </c>
      <c r="G49" s="16">
        <v>1</v>
      </c>
      <c r="H49" s="24" t="s">
        <v>63</v>
      </c>
      <c r="I49" s="16">
        <v>2</v>
      </c>
      <c r="J49" s="17" t="s">
        <v>101</v>
      </c>
      <c r="K49" s="20">
        <f t="shared" si="4"/>
        <v>2000</v>
      </c>
      <c r="L49" s="23"/>
    </row>
    <row r="50" spans="2:12" ht="16.5" x14ac:dyDescent="0.15">
      <c r="B50" s="67"/>
      <c r="C50" s="70"/>
      <c r="D50" s="22" t="s">
        <v>94</v>
      </c>
      <c r="E50" s="14"/>
      <c r="F50" s="20">
        <v>300</v>
      </c>
      <c r="G50" s="16">
        <v>1</v>
      </c>
      <c r="H50" s="24" t="s">
        <v>66</v>
      </c>
      <c r="I50" s="16">
        <v>2</v>
      </c>
      <c r="J50" s="17" t="s">
        <v>101</v>
      </c>
      <c r="K50" s="20">
        <f t="shared" si="4"/>
        <v>600</v>
      </c>
      <c r="L50" s="23"/>
    </row>
    <row r="51" spans="2:12" ht="16.5" x14ac:dyDescent="0.15">
      <c r="B51" s="67"/>
      <c r="C51" s="70"/>
      <c r="D51" s="22" t="s">
        <v>95</v>
      </c>
      <c r="E51" s="14"/>
      <c r="F51" s="20">
        <v>1000</v>
      </c>
      <c r="G51" s="16">
        <v>1</v>
      </c>
      <c r="H51" s="24" t="s">
        <v>63</v>
      </c>
      <c r="I51" s="16">
        <v>2</v>
      </c>
      <c r="J51" s="17" t="s">
        <v>101</v>
      </c>
      <c r="K51" s="20">
        <f t="shared" si="4"/>
        <v>2000</v>
      </c>
      <c r="L51" s="23"/>
    </row>
    <row r="52" spans="2:12" ht="16.5" x14ac:dyDescent="0.15">
      <c r="B52" s="67"/>
      <c r="C52" s="70"/>
      <c r="D52" s="22" t="s">
        <v>96</v>
      </c>
      <c r="E52" s="14"/>
      <c r="F52" s="20">
        <v>500</v>
      </c>
      <c r="G52" s="16">
        <v>1</v>
      </c>
      <c r="H52" s="24" t="s">
        <v>63</v>
      </c>
      <c r="I52" s="16">
        <v>2</v>
      </c>
      <c r="J52" s="17" t="s">
        <v>101</v>
      </c>
      <c r="K52" s="20">
        <f t="shared" si="4"/>
        <v>1000</v>
      </c>
      <c r="L52" s="23"/>
    </row>
    <row r="53" spans="2:12" ht="16.5" x14ac:dyDescent="0.15">
      <c r="B53" s="67"/>
      <c r="C53" s="70"/>
      <c r="D53" s="22" t="s">
        <v>97</v>
      </c>
      <c r="E53" s="14"/>
      <c r="F53" s="20">
        <v>500</v>
      </c>
      <c r="G53" s="16">
        <v>1</v>
      </c>
      <c r="H53" s="24" t="s">
        <v>63</v>
      </c>
      <c r="I53" s="16">
        <v>1</v>
      </c>
      <c r="J53" s="17" t="s">
        <v>101</v>
      </c>
      <c r="K53" s="20">
        <f t="shared" si="4"/>
        <v>500</v>
      </c>
      <c r="L53" s="23"/>
    </row>
    <row r="54" spans="2:12" ht="16.5" x14ac:dyDescent="0.15">
      <c r="B54" s="67"/>
      <c r="C54" s="70"/>
      <c r="D54" s="22" t="s">
        <v>98</v>
      </c>
      <c r="E54" s="14"/>
      <c r="F54" s="20">
        <v>1500</v>
      </c>
      <c r="G54" s="16">
        <v>1</v>
      </c>
      <c r="H54" s="24" t="s">
        <v>63</v>
      </c>
      <c r="I54" s="16">
        <v>1</v>
      </c>
      <c r="J54" s="17" t="s">
        <v>101</v>
      </c>
      <c r="K54" s="20">
        <f t="shared" si="4"/>
        <v>1500</v>
      </c>
      <c r="L54" s="23"/>
    </row>
    <row r="55" spans="2:12" ht="16.5" x14ac:dyDescent="0.15">
      <c r="B55" s="67"/>
      <c r="C55" s="70"/>
      <c r="D55" s="22" t="s">
        <v>171</v>
      </c>
      <c r="E55" s="14"/>
      <c r="F55" s="20">
        <v>1000</v>
      </c>
      <c r="G55" s="16">
        <v>1</v>
      </c>
      <c r="H55" s="24" t="s">
        <v>63</v>
      </c>
      <c r="I55" s="16">
        <v>1</v>
      </c>
      <c r="J55" s="17" t="s">
        <v>172</v>
      </c>
      <c r="K55" s="20">
        <f t="shared" si="4"/>
        <v>1000</v>
      </c>
      <c r="L55" s="23"/>
    </row>
    <row r="56" spans="2:12" ht="16.5" x14ac:dyDescent="0.15">
      <c r="B56" s="68"/>
      <c r="C56" s="72"/>
      <c r="D56" s="22" t="s">
        <v>99</v>
      </c>
      <c r="E56" s="14"/>
      <c r="F56" s="20">
        <v>500</v>
      </c>
      <c r="G56" s="16">
        <v>2</v>
      </c>
      <c r="H56" s="24" t="s">
        <v>63</v>
      </c>
      <c r="I56" s="16">
        <v>4</v>
      </c>
      <c r="J56" s="17" t="s">
        <v>67</v>
      </c>
      <c r="K56" s="20">
        <f t="shared" si="4"/>
        <v>4000</v>
      </c>
      <c r="L56" s="23"/>
    </row>
    <row r="57" spans="2:12" ht="16.5" x14ac:dyDescent="0.15">
      <c r="B57" s="66">
        <v>6</v>
      </c>
      <c r="C57" s="69" t="s">
        <v>111</v>
      </c>
      <c r="D57" s="22" t="s">
        <v>107</v>
      </c>
      <c r="E57" s="14"/>
      <c r="F57" s="20">
        <v>280</v>
      </c>
      <c r="G57" s="16">
        <v>1</v>
      </c>
      <c r="H57" s="24" t="s">
        <v>66</v>
      </c>
      <c r="I57" s="16">
        <v>8</v>
      </c>
      <c r="J57" s="17" t="s">
        <v>87</v>
      </c>
      <c r="K57" s="20">
        <f t="shared" si="4"/>
        <v>2240</v>
      </c>
      <c r="L57" s="23" t="s">
        <v>108</v>
      </c>
    </row>
    <row r="58" spans="2:12" ht="16.5" x14ac:dyDescent="0.15">
      <c r="B58" s="67"/>
      <c r="C58" s="70"/>
      <c r="D58" s="22" t="s">
        <v>102</v>
      </c>
      <c r="E58" s="14"/>
      <c r="F58" s="20">
        <v>130</v>
      </c>
      <c r="G58" s="16">
        <v>1</v>
      </c>
      <c r="H58" s="24" t="s">
        <v>110</v>
      </c>
      <c r="I58" s="16">
        <v>33</v>
      </c>
      <c r="J58" s="17" t="s">
        <v>87</v>
      </c>
      <c r="K58" s="20">
        <f t="shared" si="4"/>
        <v>4290</v>
      </c>
      <c r="L58" s="23"/>
    </row>
    <row r="59" spans="2:12" ht="16.5" x14ac:dyDescent="0.15">
      <c r="B59" s="67"/>
      <c r="C59" s="70"/>
      <c r="D59" s="22" t="s">
        <v>103</v>
      </c>
      <c r="E59" s="14"/>
      <c r="F59" s="20">
        <v>30</v>
      </c>
      <c r="G59" s="16">
        <v>1</v>
      </c>
      <c r="H59" s="24" t="s">
        <v>110</v>
      </c>
      <c r="I59" s="16">
        <v>40</v>
      </c>
      <c r="J59" s="17" t="s">
        <v>87</v>
      </c>
      <c r="K59" s="20">
        <f t="shared" si="4"/>
        <v>1200</v>
      </c>
      <c r="L59" s="23" t="s">
        <v>183</v>
      </c>
    </row>
    <row r="60" spans="2:12" ht="16.5" x14ac:dyDescent="0.15">
      <c r="B60" s="67"/>
      <c r="C60" s="70"/>
      <c r="D60" s="96" t="s">
        <v>104</v>
      </c>
      <c r="E60" s="14"/>
      <c r="F60" s="20">
        <v>400</v>
      </c>
      <c r="G60" s="56">
        <v>2</v>
      </c>
      <c r="H60" s="24" t="s">
        <v>66</v>
      </c>
      <c r="I60" s="16">
        <v>1</v>
      </c>
      <c r="J60" s="17" t="s">
        <v>101</v>
      </c>
      <c r="K60" s="20">
        <f t="shared" si="4"/>
        <v>800</v>
      </c>
      <c r="L60" s="23"/>
    </row>
    <row r="61" spans="2:12" ht="16.5" x14ac:dyDescent="0.15">
      <c r="B61" s="67"/>
      <c r="C61" s="70"/>
      <c r="D61" s="97"/>
      <c r="E61" s="14"/>
      <c r="F61" s="58">
        <v>400</v>
      </c>
      <c r="G61" s="56">
        <v>1</v>
      </c>
      <c r="H61" s="59" t="s">
        <v>186</v>
      </c>
      <c r="I61" s="56">
        <v>6.5</v>
      </c>
      <c r="J61" s="59" t="s">
        <v>187</v>
      </c>
      <c r="K61" s="58">
        <f t="shared" si="4"/>
        <v>2600</v>
      </c>
      <c r="L61" s="55" t="s">
        <v>185</v>
      </c>
    </row>
    <row r="62" spans="2:12" ht="16.5" x14ac:dyDescent="0.15">
      <c r="B62" s="67"/>
      <c r="C62" s="70"/>
      <c r="D62" s="22" t="s">
        <v>105</v>
      </c>
      <c r="E62" s="14"/>
      <c r="F62" s="20">
        <v>320</v>
      </c>
      <c r="G62" s="16">
        <v>1</v>
      </c>
      <c r="H62" s="16" t="s">
        <v>110</v>
      </c>
      <c r="I62" s="16">
        <v>7</v>
      </c>
      <c r="J62" s="16" t="s">
        <v>87</v>
      </c>
      <c r="K62" s="20">
        <f t="shared" si="4"/>
        <v>2240</v>
      </c>
      <c r="L62" s="23" t="s">
        <v>184</v>
      </c>
    </row>
    <row r="63" spans="2:12" ht="16.5" x14ac:dyDescent="0.15">
      <c r="B63" s="67"/>
      <c r="C63" s="70"/>
      <c r="D63" s="22" t="s">
        <v>165</v>
      </c>
      <c r="E63" s="14"/>
      <c r="F63" s="20">
        <v>9000</v>
      </c>
      <c r="G63" s="16">
        <v>1</v>
      </c>
      <c r="H63" s="16" t="s">
        <v>110</v>
      </c>
      <c r="I63" s="16">
        <v>1</v>
      </c>
      <c r="J63" s="17" t="s">
        <v>101</v>
      </c>
      <c r="K63" s="20">
        <f t="shared" si="4"/>
        <v>9000</v>
      </c>
      <c r="L63" s="23"/>
    </row>
    <row r="64" spans="2:12" ht="16.5" x14ac:dyDescent="0.15">
      <c r="B64" s="67"/>
      <c r="C64" s="70"/>
      <c r="D64" s="22" t="s">
        <v>106</v>
      </c>
      <c r="E64" s="14"/>
      <c r="F64" s="19">
        <v>300</v>
      </c>
      <c r="G64" s="16">
        <v>2</v>
      </c>
      <c r="H64" s="16" t="s">
        <v>63</v>
      </c>
      <c r="I64" s="16">
        <v>10</v>
      </c>
      <c r="J64" s="16" t="s">
        <v>67</v>
      </c>
      <c r="K64" s="19">
        <f t="shared" si="4"/>
        <v>6000</v>
      </c>
      <c r="L64" s="23"/>
    </row>
    <row r="65" spans="2:12" ht="16.5" x14ac:dyDescent="0.15">
      <c r="B65" s="66">
        <v>7</v>
      </c>
      <c r="C65" s="69" t="s">
        <v>43</v>
      </c>
      <c r="D65" s="22" t="s">
        <v>126</v>
      </c>
      <c r="E65" s="40"/>
      <c r="F65" s="19">
        <v>280</v>
      </c>
      <c r="G65" s="16">
        <v>1</v>
      </c>
      <c r="H65" s="16" t="s">
        <v>101</v>
      </c>
      <c r="I65" s="16">
        <v>10</v>
      </c>
      <c r="J65" s="16" t="s">
        <v>85</v>
      </c>
      <c r="K65" s="19">
        <f t="shared" ref="K65" si="5">F65*G65*I65</f>
        <v>2800</v>
      </c>
      <c r="L65" s="23" t="s">
        <v>127</v>
      </c>
    </row>
    <row r="66" spans="2:12" ht="16.5" x14ac:dyDescent="0.15">
      <c r="B66" s="67"/>
      <c r="C66" s="70"/>
      <c r="D66" s="22" t="s">
        <v>120</v>
      </c>
      <c r="E66" s="40"/>
      <c r="F66" s="19">
        <v>600</v>
      </c>
      <c r="G66" s="56">
        <v>6</v>
      </c>
      <c r="H66" s="16" t="s">
        <v>101</v>
      </c>
      <c r="I66" s="16">
        <v>1</v>
      </c>
      <c r="J66" s="16" t="s">
        <v>121</v>
      </c>
      <c r="K66" s="19">
        <f>F66*G66*I66</f>
        <v>3600</v>
      </c>
      <c r="L66" s="23" t="s">
        <v>188</v>
      </c>
    </row>
    <row r="67" spans="2:12" ht="16.5" x14ac:dyDescent="0.15">
      <c r="B67" s="67"/>
      <c r="C67" s="70"/>
      <c r="D67" s="22" t="s">
        <v>122</v>
      </c>
      <c r="E67" s="40"/>
      <c r="F67" s="19">
        <v>25</v>
      </c>
      <c r="G67" s="16">
        <v>1</v>
      </c>
      <c r="H67" s="16" t="s">
        <v>109</v>
      </c>
      <c r="I67" s="16">
        <v>120</v>
      </c>
      <c r="J67" s="16" t="s">
        <v>86</v>
      </c>
      <c r="K67" s="19">
        <f>F67*G67*I67</f>
        <v>3000</v>
      </c>
      <c r="L67" s="23" t="s">
        <v>123</v>
      </c>
    </row>
    <row r="68" spans="2:12" ht="16.5" x14ac:dyDescent="0.15">
      <c r="B68" s="67"/>
      <c r="C68" s="70"/>
      <c r="D68" s="22" t="s">
        <v>161</v>
      </c>
      <c r="E68" s="14"/>
      <c r="F68" s="19">
        <v>100</v>
      </c>
      <c r="G68" s="16">
        <v>1</v>
      </c>
      <c r="H68" s="16" t="s">
        <v>49</v>
      </c>
      <c r="I68" s="16">
        <v>4</v>
      </c>
      <c r="J68" s="16" t="s">
        <v>109</v>
      </c>
      <c r="K68" s="19">
        <f t="shared" ref="K68" si="6">F68*G68*I68</f>
        <v>400</v>
      </c>
      <c r="L68" s="23"/>
    </row>
    <row r="69" spans="2:12" ht="16.5" x14ac:dyDescent="0.15">
      <c r="B69" s="67"/>
      <c r="C69" s="70"/>
      <c r="D69" s="22" t="s">
        <v>113</v>
      </c>
      <c r="E69" s="14"/>
      <c r="F69" s="19">
        <v>500</v>
      </c>
      <c r="G69" s="16">
        <v>1</v>
      </c>
      <c r="H69" s="16" t="s">
        <v>110</v>
      </c>
      <c r="I69" s="16">
        <v>1</v>
      </c>
      <c r="J69" s="16" t="s">
        <v>117</v>
      </c>
      <c r="K69" s="19">
        <f>F69*G69*I69</f>
        <v>500</v>
      </c>
      <c r="L69" s="23"/>
    </row>
    <row r="70" spans="2:12" ht="16.5" x14ac:dyDescent="0.15">
      <c r="B70" s="67"/>
      <c r="C70" s="70"/>
      <c r="D70" s="22" t="s">
        <v>125</v>
      </c>
      <c r="E70" s="40"/>
      <c r="F70" s="19">
        <v>20</v>
      </c>
      <c r="G70" s="16">
        <v>1</v>
      </c>
      <c r="H70" s="16" t="s">
        <v>109</v>
      </c>
      <c r="I70" s="16">
        <v>120</v>
      </c>
      <c r="J70" s="16" t="s">
        <v>86</v>
      </c>
      <c r="K70" s="19">
        <f t="shared" ref="K70" si="7">F70*G70*I70</f>
        <v>2400</v>
      </c>
      <c r="L70" s="23"/>
    </row>
    <row r="71" spans="2:12" ht="16.5" x14ac:dyDescent="0.15">
      <c r="B71" s="67"/>
      <c r="C71" s="70"/>
      <c r="D71" s="22" t="s">
        <v>124</v>
      </c>
      <c r="E71" s="40"/>
      <c r="F71" s="19">
        <v>5</v>
      </c>
      <c r="G71" s="16">
        <v>1</v>
      </c>
      <c r="H71" s="16" t="s">
        <v>109</v>
      </c>
      <c r="I71" s="16">
        <v>120</v>
      </c>
      <c r="J71" s="16" t="s">
        <v>86</v>
      </c>
      <c r="K71" s="19">
        <f t="shared" ref="K71" si="8">F71*G71*I71</f>
        <v>600</v>
      </c>
      <c r="L71" s="23"/>
    </row>
    <row r="72" spans="2:12" ht="16.5" x14ac:dyDescent="0.15">
      <c r="B72" s="67"/>
      <c r="C72" s="70"/>
      <c r="D72" s="22" t="s">
        <v>112</v>
      </c>
      <c r="E72" s="14"/>
      <c r="F72" s="19">
        <v>6</v>
      </c>
      <c r="G72" s="16">
        <v>1</v>
      </c>
      <c r="H72" s="16" t="s">
        <v>49</v>
      </c>
      <c r="I72" s="16">
        <v>120</v>
      </c>
      <c r="J72" s="16" t="s">
        <v>109</v>
      </c>
      <c r="K72" s="19">
        <f t="shared" ref="K72" si="9">F72*G72*I72</f>
        <v>720</v>
      </c>
      <c r="L72" s="23"/>
    </row>
    <row r="73" spans="2:12" ht="16.5" x14ac:dyDescent="0.15">
      <c r="B73" s="67"/>
      <c r="C73" s="70"/>
      <c r="D73" s="22" t="s">
        <v>137</v>
      </c>
      <c r="E73" s="40"/>
      <c r="F73" s="19">
        <v>120</v>
      </c>
      <c r="G73" s="16">
        <v>120</v>
      </c>
      <c r="H73" s="16" t="s">
        <v>101</v>
      </c>
      <c r="I73" s="16">
        <v>1</v>
      </c>
      <c r="J73" s="16" t="s">
        <v>121</v>
      </c>
      <c r="K73" s="19">
        <f t="shared" ref="K73" si="10">F73*G73*I73</f>
        <v>14400</v>
      </c>
      <c r="L73" s="23" t="s">
        <v>151</v>
      </c>
    </row>
    <row r="74" spans="2:12" ht="16.5" x14ac:dyDescent="0.15">
      <c r="B74" s="67"/>
      <c r="C74" s="70"/>
      <c r="D74" s="22" t="s">
        <v>114</v>
      </c>
      <c r="E74" s="14"/>
      <c r="F74" s="19">
        <v>1500</v>
      </c>
      <c r="G74" s="16">
        <v>1</v>
      </c>
      <c r="H74" s="16" t="s">
        <v>118</v>
      </c>
      <c r="I74" s="16">
        <v>2</v>
      </c>
      <c r="J74" s="16" t="s">
        <v>119</v>
      </c>
      <c r="K74" s="19">
        <f>F74*G74*I74</f>
        <v>3000</v>
      </c>
      <c r="L74" s="23"/>
    </row>
    <row r="75" spans="2:12" ht="16.5" x14ac:dyDescent="0.15">
      <c r="B75" s="68"/>
      <c r="C75" s="72"/>
      <c r="D75" s="22" t="s">
        <v>115</v>
      </c>
      <c r="E75" s="14"/>
      <c r="F75" s="19">
        <v>800</v>
      </c>
      <c r="G75" s="16">
        <v>1</v>
      </c>
      <c r="H75" s="16" t="s">
        <v>118</v>
      </c>
      <c r="I75" s="16">
        <v>2</v>
      </c>
      <c r="J75" s="16" t="s">
        <v>119</v>
      </c>
      <c r="K75" s="19">
        <f>F75*G75*I75</f>
        <v>1600</v>
      </c>
      <c r="L75" s="23"/>
    </row>
    <row r="76" spans="2:12" ht="13.5" customHeight="1" x14ac:dyDescent="0.15">
      <c r="B76" s="61" t="s">
        <v>128</v>
      </c>
      <c r="C76" s="62"/>
      <c r="D76" s="62"/>
      <c r="E76" s="62"/>
      <c r="F76" s="62"/>
      <c r="G76" s="62"/>
      <c r="H76" s="62"/>
      <c r="I76" s="62"/>
      <c r="J76" s="63"/>
      <c r="K76" s="12">
        <f>SUM(K77:K84)</f>
        <v>20000</v>
      </c>
      <c r="L76" s="13"/>
    </row>
    <row r="77" spans="2:12" ht="38.25" customHeight="1" x14ac:dyDescent="0.15">
      <c r="B77" s="66">
        <v>8</v>
      </c>
      <c r="C77" s="64" t="s">
        <v>129</v>
      </c>
      <c r="D77" s="22" t="s">
        <v>14</v>
      </c>
      <c r="E77" s="14"/>
      <c r="F77" s="15">
        <v>1050</v>
      </c>
      <c r="G77" s="16">
        <v>2</v>
      </c>
      <c r="H77" s="17" t="s">
        <v>17</v>
      </c>
      <c r="I77" s="16">
        <v>2</v>
      </c>
      <c r="J77" s="18" t="s">
        <v>18</v>
      </c>
      <c r="K77" s="20">
        <f t="shared" ref="K77" si="11">F77*G77*I77</f>
        <v>4200</v>
      </c>
      <c r="L77" s="23" t="s">
        <v>39</v>
      </c>
    </row>
    <row r="78" spans="2:12" ht="38.25" customHeight="1" x14ac:dyDescent="0.15">
      <c r="B78" s="67"/>
      <c r="C78" s="65"/>
      <c r="D78" s="22" t="s">
        <v>160</v>
      </c>
      <c r="E78" s="14"/>
      <c r="F78" s="15">
        <v>800</v>
      </c>
      <c r="G78" s="16">
        <v>2</v>
      </c>
      <c r="H78" s="17" t="s">
        <v>17</v>
      </c>
      <c r="I78" s="16">
        <v>2</v>
      </c>
      <c r="J78" s="17" t="s">
        <v>22</v>
      </c>
      <c r="K78" s="20">
        <f>F78*G78*I78</f>
        <v>3200</v>
      </c>
      <c r="L78" s="23"/>
    </row>
    <row r="79" spans="2:12" ht="33" x14ac:dyDescent="0.15">
      <c r="B79" s="67"/>
      <c r="C79" s="65"/>
      <c r="D79" s="22" t="s">
        <v>12</v>
      </c>
      <c r="E79" s="14"/>
      <c r="F79" s="15">
        <v>50</v>
      </c>
      <c r="G79" s="16">
        <v>2</v>
      </c>
      <c r="H79" s="17" t="s">
        <v>17</v>
      </c>
      <c r="I79" s="16">
        <v>4</v>
      </c>
      <c r="J79" s="17" t="s">
        <v>41</v>
      </c>
      <c r="K79" s="20">
        <f t="shared" ref="K79:K84" si="12">F79*G79*I79</f>
        <v>400</v>
      </c>
      <c r="L79" s="23" t="s">
        <v>40</v>
      </c>
    </row>
    <row r="80" spans="2:12" ht="33" x14ac:dyDescent="0.15">
      <c r="B80" s="68"/>
      <c r="C80" s="71"/>
      <c r="D80" s="48" t="s">
        <v>13</v>
      </c>
      <c r="E80" s="48"/>
      <c r="F80" s="44">
        <v>0</v>
      </c>
      <c r="G80" s="45">
        <v>1</v>
      </c>
      <c r="H80" s="46" t="s">
        <v>19</v>
      </c>
      <c r="I80" s="45">
        <v>2</v>
      </c>
      <c r="J80" s="46" t="s">
        <v>25</v>
      </c>
      <c r="K80" s="47">
        <f t="shared" si="12"/>
        <v>0</v>
      </c>
      <c r="L80" s="23" t="s">
        <v>159</v>
      </c>
    </row>
    <row r="81" spans="2:12" ht="33" x14ac:dyDescent="0.15">
      <c r="B81" s="66">
        <v>9</v>
      </c>
      <c r="C81" s="69" t="s">
        <v>157</v>
      </c>
      <c r="D81" s="22" t="s">
        <v>156</v>
      </c>
      <c r="E81" s="14"/>
      <c r="F81" s="15">
        <v>2500</v>
      </c>
      <c r="G81" s="16">
        <v>2</v>
      </c>
      <c r="H81" s="17" t="s">
        <v>17</v>
      </c>
      <c r="I81" s="16">
        <v>1</v>
      </c>
      <c r="J81" s="17" t="s">
        <v>22</v>
      </c>
      <c r="K81" s="20">
        <f t="shared" si="12"/>
        <v>5000</v>
      </c>
      <c r="L81" s="23" t="s">
        <v>179</v>
      </c>
    </row>
    <row r="82" spans="2:12" ht="33" x14ac:dyDescent="0.15">
      <c r="B82" s="67"/>
      <c r="C82" s="65"/>
      <c r="D82" s="22" t="s">
        <v>12</v>
      </c>
      <c r="E82" s="14"/>
      <c r="F82" s="15">
        <v>50</v>
      </c>
      <c r="G82" s="16">
        <v>2</v>
      </c>
      <c r="H82" s="17" t="s">
        <v>17</v>
      </c>
      <c r="I82" s="16">
        <v>2</v>
      </c>
      <c r="J82" s="17" t="s">
        <v>41</v>
      </c>
      <c r="K82" s="20">
        <f t="shared" si="12"/>
        <v>200</v>
      </c>
      <c r="L82" s="23" t="s">
        <v>40</v>
      </c>
    </row>
    <row r="83" spans="2:12" ht="33" x14ac:dyDescent="0.15">
      <c r="B83" s="66">
        <v>10</v>
      </c>
      <c r="C83" s="69" t="s">
        <v>130</v>
      </c>
      <c r="D83" s="22" t="s">
        <v>131</v>
      </c>
      <c r="E83" s="14"/>
      <c r="F83" s="15">
        <v>600</v>
      </c>
      <c r="G83" s="16">
        <v>10</v>
      </c>
      <c r="H83" s="17" t="s">
        <v>17</v>
      </c>
      <c r="I83" s="16">
        <v>1</v>
      </c>
      <c r="J83" s="17" t="s">
        <v>22</v>
      </c>
      <c r="K83" s="20">
        <f t="shared" si="12"/>
        <v>6000</v>
      </c>
      <c r="L83" s="23" t="s">
        <v>152</v>
      </c>
    </row>
    <row r="84" spans="2:12" ht="33" x14ac:dyDescent="0.15">
      <c r="B84" s="67"/>
      <c r="C84" s="65"/>
      <c r="D84" s="22" t="s">
        <v>12</v>
      </c>
      <c r="E84" s="14"/>
      <c r="F84" s="15">
        <v>50</v>
      </c>
      <c r="G84" s="16">
        <v>10</v>
      </c>
      <c r="H84" s="17" t="s">
        <v>17</v>
      </c>
      <c r="I84" s="16">
        <v>2</v>
      </c>
      <c r="J84" s="17" t="s">
        <v>41</v>
      </c>
      <c r="K84" s="20">
        <f t="shared" si="12"/>
        <v>1000</v>
      </c>
      <c r="L84" s="23" t="s">
        <v>40</v>
      </c>
    </row>
    <row r="85" spans="2:12" ht="13.5" customHeight="1" x14ac:dyDescent="0.15">
      <c r="B85" s="61" t="s">
        <v>132</v>
      </c>
      <c r="C85" s="62"/>
      <c r="D85" s="62"/>
      <c r="E85" s="62"/>
      <c r="F85" s="62"/>
      <c r="G85" s="62"/>
      <c r="H85" s="62"/>
      <c r="I85" s="62"/>
      <c r="J85" s="63"/>
      <c r="K85" s="12">
        <f>SUM(K86:K89)</f>
        <v>4000</v>
      </c>
      <c r="L85" s="13"/>
    </row>
    <row r="86" spans="2:12" ht="38.25" customHeight="1" x14ac:dyDescent="0.15">
      <c r="B86" s="66">
        <v>11</v>
      </c>
      <c r="C86" s="64" t="s">
        <v>133</v>
      </c>
      <c r="D86" s="48" t="s">
        <v>136</v>
      </c>
      <c r="E86" s="48"/>
      <c r="F86" s="44">
        <v>2200</v>
      </c>
      <c r="G86" s="45">
        <v>2</v>
      </c>
      <c r="H86" s="46" t="s">
        <v>116</v>
      </c>
      <c r="I86" s="45">
        <v>0</v>
      </c>
      <c r="J86" s="49" t="s">
        <v>22</v>
      </c>
      <c r="K86" s="47">
        <f t="shared" ref="K86" si="13">F86*G86*I86</f>
        <v>0</v>
      </c>
      <c r="L86" s="23" t="s">
        <v>158</v>
      </c>
    </row>
    <row r="87" spans="2:12" ht="38.25" customHeight="1" x14ac:dyDescent="0.15">
      <c r="B87" s="67"/>
      <c r="C87" s="65"/>
      <c r="D87" s="22" t="s">
        <v>134</v>
      </c>
      <c r="E87" s="14"/>
      <c r="F87" s="15">
        <v>1300</v>
      </c>
      <c r="G87" s="16">
        <v>1</v>
      </c>
      <c r="H87" s="17" t="s">
        <v>116</v>
      </c>
      <c r="I87" s="16">
        <v>1</v>
      </c>
      <c r="J87" s="41" t="s">
        <v>22</v>
      </c>
      <c r="K87" s="20">
        <f>F87*G87*I87</f>
        <v>1300</v>
      </c>
      <c r="L87" s="23" t="s">
        <v>166</v>
      </c>
    </row>
    <row r="88" spans="2:12" ht="33" x14ac:dyDescent="0.15">
      <c r="B88" s="67"/>
      <c r="C88" s="65"/>
      <c r="D88" s="22" t="s">
        <v>135</v>
      </c>
      <c r="E88" s="14"/>
      <c r="F88" s="15">
        <v>1200</v>
      </c>
      <c r="G88" s="16">
        <v>2</v>
      </c>
      <c r="H88" s="17" t="s">
        <v>116</v>
      </c>
      <c r="I88" s="16">
        <v>1</v>
      </c>
      <c r="J88" s="41" t="s">
        <v>22</v>
      </c>
      <c r="K88" s="20">
        <f t="shared" ref="K88:K89" si="14">F88*G88*I88</f>
        <v>2400</v>
      </c>
      <c r="L88" s="23" t="s">
        <v>167</v>
      </c>
    </row>
    <row r="89" spans="2:12" ht="33" x14ac:dyDescent="0.15">
      <c r="B89" s="68"/>
      <c r="C89" s="71"/>
      <c r="D89" s="22" t="s">
        <v>12</v>
      </c>
      <c r="E89" s="14"/>
      <c r="F89" s="15">
        <v>50</v>
      </c>
      <c r="G89" s="16">
        <v>3</v>
      </c>
      <c r="H89" s="17" t="s">
        <v>17</v>
      </c>
      <c r="I89" s="16">
        <v>2</v>
      </c>
      <c r="J89" s="17" t="s">
        <v>41</v>
      </c>
      <c r="K89" s="20">
        <f t="shared" si="14"/>
        <v>300</v>
      </c>
      <c r="L89" s="23"/>
    </row>
    <row r="90" spans="2:12" ht="13.5" customHeight="1" x14ac:dyDescent="0.15">
      <c r="B90" s="61" t="s">
        <v>138</v>
      </c>
      <c r="C90" s="62"/>
      <c r="D90" s="62"/>
      <c r="E90" s="62"/>
      <c r="F90" s="62"/>
      <c r="G90" s="62"/>
      <c r="H90" s="62"/>
      <c r="I90" s="62"/>
      <c r="J90" s="63"/>
      <c r="K90" s="12">
        <f>SUM(K91:K99)</f>
        <v>109250</v>
      </c>
      <c r="L90" s="13"/>
    </row>
    <row r="91" spans="2:12" ht="38.25" customHeight="1" x14ac:dyDescent="0.15">
      <c r="B91" s="66">
        <v>12</v>
      </c>
      <c r="C91" s="24" t="s">
        <v>139</v>
      </c>
      <c r="D91" s="22" t="s">
        <v>140</v>
      </c>
      <c r="E91" s="14"/>
      <c r="F91" s="15">
        <v>15000</v>
      </c>
      <c r="G91" s="16">
        <v>1</v>
      </c>
      <c r="H91" s="17" t="s">
        <v>143</v>
      </c>
      <c r="I91" s="16">
        <v>1</v>
      </c>
      <c r="J91" s="17" t="s">
        <v>143</v>
      </c>
      <c r="K91" s="20">
        <f t="shared" ref="K91" si="15">F91*G91*I91</f>
        <v>15000</v>
      </c>
      <c r="L91" s="23" t="s">
        <v>141</v>
      </c>
    </row>
    <row r="92" spans="2:12" ht="38.25" customHeight="1" x14ac:dyDescent="0.15">
      <c r="B92" s="67"/>
      <c r="C92" s="94" t="s">
        <v>142</v>
      </c>
      <c r="D92" s="22" t="s">
        <v>175</v>
      </c>
      <c r="E92" s="14"/>
      <c r="F92" s="15">
        <v>3800</v>
      </c>
      <c r="G92" s="16">
        <v>2</v>
      </c>
      <c r="H92" s="17" t="s">
        <v>17</v>
      </c>
      <c r="I92" s="16">
        <v>1</v>
      </c>
      <c r="J92" s="17" t="s">
        <v>143</v>
      </c>
      <c r="K92" s="20">
        <f>F92*G92*I92</f>
        <v>7600</v>
      </c>
      <c r="L92" s="23" t="s">
        <v>176</v>
      </c>
    </row>
    <row r="93" spans="2:12" ht="38.25" customHeight="1" x14ac:dyDescent="0.15">
      <c r="B93" s="67"/>
      <c r="C93" s="95"/>
      <c r="D93" s="22" t="s">
        <v>178</v>
      </c>
      <c r="E93" s="14"/>
      <c r="F93" s="15">
        <v>200</v>
      </c>
      <c r="G93" s="16">
        <v>2</v>
      </c>
      <c r="H93" s="17" t="s">
        <v>17</v>
      </c>
      <c r="I93" s="16">
        <v>3</v>
      </c>
      <c r="J93" s="17" t="s">
        <v>174</v>
      </c>
      <c r="K93" s="20">
        <f>F93*G93*I93</f>
        <v>1200</v>
      </c>
      <c r="L93" s="23" t="s">
        <v>177</v>
      </c>
    </row>
    <row r="94" spans="2:12" ht="49.5" x14ac:dyDescent="0.15">
      <c r="B94" s="67"/>
      <c r="C94" s="24" t="s">
        <v>144</v>
      </c>
      <c r="D94" s="22" t="s">
        <v>145</v>
      </c>
      <c r="E94" s="14"/>
      <c r="F94" s="15">
        <v>600</v>
      </c>
      <c r="G94" s="16">
        <v>120</v>
      </c>
      <c r="H94" s="17" t="s">
        <v>17</v>
      </c>
      <c r="I94" s="16">
        <v>1</v>
      </c>
      <c r="J94" s="17" t="s">
        <v>143</v>
      </c>
      <c r="K94" s="20">
        <f t="shared" ref="K94:K99" si="16">F94*G94*I94</f>
        <v>72000</v>
      </c>
      <c r="L94" s="23" t="s">
        <v>190</v>
      </c>
    </row>
    <row r="95" spans="2:12" ht="33" x14ac:dyDescent="0.15">
      <c r="B95" s="67"/>
      <c r="C95" s="24" t="s">
        <v>148</v>
      </c>
      <c r="D95" s="22" t="s">
        <v>149</v>
      </c>
      <c r="E95" s="14"/>
      <c r="F95" s="15">
        <v>8000</v>
      </c>
      <c r="G95" s="16">
        <v>1</v>
      </c>
      <c r="H95" s="17" t="s">
        <v>143</v>
      </c>
      <c r="I95" s="16">
        <v>1</v>
      </c>
      <c r="J95" s="17" t="s">
        <v>143</v>
      </c>
      <c r="K95" s="20">
        <f>F95*G95*I95</f>
        <v>8000</v>
      </c>
      <c r="L95" s="23" t="s">
        <v>189</v>
      </c>
    </row>
    <row r="96" spans="2:12" ht="33" x14ac:dyDescent="0.15">
      <c r="B96" s="67"/>
      <c r="C96" s="24" t="s">
        <v>146</v>
      </c>
      <c r="D96" s="22"/>
      <c r="E96" s="14"/>
      <c r="F96" s="15">
        <v>2000</v>
      </c>
      <c r="G96" s="16">
        <v>1</v>
      </c>
      <c r="H96" s="17" t="s">
        <v>143</v>
      </c>
      <c r="I96" s="16">
        <v>1</v>
      </c>
      <c r="J96" s="17" t="s">
        <v>143</v>
      </c>
      <c r="K96" s="20">
        <f t="shared" si="16"/>
        <v>2000</v>
      </c>
      <c r="L96" s="23" t="s">
        <v>153</v>
      </c>
    </row>
    <row r="97" spans="2:12" ht="33" x14ac:dyDescent="0.15">
      <c r="B97" s="67"/>
      <c r="C97" s="24" t="s">
        <v>195</v>
      </c>
      <c r="D97" s="22"/>
      <c r="E97" s="14"/>
      <c r="F97" s="15">
        <v>1500</v>
      </c>
      <c r="G97" s="16">
        <v>1</v>
      </c>
      <c r="H97" s="17" t="s">
        <v>143</v>
      </c>
      <c r="I97" s="16">
        <v>1</v>
      </c>
      <c r="J97" s="17" t="s">
        <v>143</v>
      </c>
      <c r="K97" s="20">
        <f t="shared" ref="K97:K98" si="17">F97*G97*I97</f>
        <v>1500</v>
      </c>
      <c r="L97" s="23" t="s">
        <v>154</v>
      </c>
    </row>
    <row r="98" spans="2:12" ht="16.5" x14ac:dyDescent="0.15">
      <c r="B98" s="67"/>
      <c r="C98" s="59" t="s">
        <v>191</v>
      </c>
      <c r="D98" s="57"/>
      <c r="E98" s="57"/>
      <c r="F98" s="60">
        <v>50</v>
      </c>
      <c r="G98" s="56">
        <v>15</v>
      </c>
      <c r="H98" s="59" t="s">
        <v>192</v>
      </c>
      <c r="I98" s="56">
        <v>1</v>
      </c>
      <c r="J98" s="59" t="s">
        <v>193</v>
      </c>
      <c r="K98" s="58">
        <f t="shared" si="17"/>
        <v>750</v>
      </c>
      <c r="L98" s="55" t="s">
        <v>194</v>
      </c>
    </row>
    <row r="99" spans="2:12" ht="33" x14ac:dyDescent="0.15">
      <c r="B99" s="67"/>
      <c r="C99" s="24" t="s">
        <v>150</v>
      </c>
      <c r="D99" s="22"/>
      <c r="E99" s="14"/>
      <c r="F99" s="15">
        <v>10</v>
      </c>
      <c r="G99" s="16">
        <v>120</v>
      </c>
      <c r="H99" s="17" t="s">
        <v>17</v>
      </c>
      <c r="I99" s="16">
        <v>1</v>
      </c>
      <c r="J99" s="17" t="s">
        <v>143</v>
      </c>
      <c r="K99" s="20">
        <f t="shared" si="16"/>
        <v>1200</v>
      </c>
      <c r="L99" s="23" t="s">
        <v>155</v>
      </c>
    </row>
    <row r="100" spans="2:12" ht="13.5" customHeight="1" x14ac:dyDescent="0.15">
      <c r="B100" s="61" t="s">
        <v>147</v>
      </c>
      <c r="C100" s="62"/>
      <c r="D100" s="62"/>
      <c r="E100" s="62"/>
      <c r="F100" s="62"/>
      <c r="G100" s="62"/>
      <c r="H100" s="62"/>
      <c r="I100" s="62"/>
      <c r="J100" s="63"/>
      <c r="K100" s="12">
        <f>K101</f>
        <v>30870</v>
      </c>
      <c r="L100" s="13"/>
    </row>
    <row r="101" spans="2:12" ht="35.25" customHeight="1" x14ac:dyDescent="0.15">
      <c r="B101" s="25">
        <v>13</v>
      </c>
      <c r="C101" s="38" t="s">
        <v>5</v>
      </c>
      <c r="D101" s="39"/>
      <c r="E101" s="87">
        <v>0.1</v>
      </c>
      <c r="F101" s="88"/>
      <c r="G101" s="88"/>
      <c r="H101" s="88"/>
      <c r="I101" s="88"/>
      <c r="J101" s="89"/>
      <c r="K101" s="26">
        <f>SUM(K5,K10,K76,K85,K90)*E101</f>
        <v>30870</v>
      </c>
      <c r="L101" s="27"/>
    </row>
    <row r="102" spans="2:12" ht="23.25" customHeight="1" x14ac:dyDescent="0.15">
      <c r="B102" s="28" t="s">
        <v>6</v>
      </c>
      <c r="C102" s="29"/>
      <c r="D102" s="30"/>
      <c r="E102" s="90"/>
      <c r="F102" s="90"/>
      <c r="G102" s="90"/>
      <c r="H102" s="90"/>
      <c r="I102" s="90"/>
      <c r="J102" s="90"/>
      <c r="K102" s="31">
        <f>SUM(K5,K10,K76,K85,K90,K100)</f>
        <v>339570</v>
      </c>
      <c r="L102" s="32" t="s">
        <v>26</v>
      </c>
    </row>
    <row r="103" spans="2:12" ht="16.5" x14ac:dyDescent="0.15">
      <c r="B103" s="33" t="s">
        <v>7</v>
      </c>
      <c r="C103" s="34"/>
      <c r="D103" s="35"/>
      <c r="E103" s="91">
        <v>0.06</v>
      </c>
      <c r="F103" s="92"/>
      <c r="G103" s="92"/>
      <c r="H103" s="92"/>
      <c r="I103" s="92"/>
      <c r="J103" s="93"/>
      <c r="K103" s="36">
        <f>ROUND(K102*E103,2)</f>
        <v>20374.2</v>
      </c>
      <c r="L103" s="37" t="s">
        <v>27</v>
      </c>
    </row>
    <row r="104" spans="2:12" ht="17.25" thickBot="1" x14ac:dyDescent="0.2">
      <c r="B104" s="50" t="s">
        <v>8</v>
      </c>
      <c r="C104" s="51"/>
      <c r="D104" s="52" t="s">
        <v>9</v>
      </c>
      <c r="E104" s="84"/>
      <c r="F104" s="85"/>
      <c r="G104" s="85"/>
      <c r="H104" s="85"/>
      <c r="I104" s="85"/>
      <c r="J104" s="86"/>
      <c r="K104" s="53">
        <f>ROUND((K102+K103),2)</f>
        <v>359944.2</v>
      </c>
      <c r="L104" s="54"/>
    </row>
    <row r="105" spans="2:12" x14ac:dyDescent="0.15">
      <c r="K105" s="1"/>
    </row>
    <row r="109" spans="2:12" x14ac:dyDescent="0.15">
      <c r="K109" s="2"/>
    </row>
  </sheetData>
  <mergeCells count="39">
    <mergeCell ref="C81:C82"/>
    <mergeCell ref="B83:B84"/>
    <mergeCell ref="C83:C84"/>
    <mergeCell ref="B10:J10"/>
    <mergeCell ref="B28:B43"/>
    <mergeCell ref="C28:C43"/>
    <mergeCell ref="B15:B27"/>
    <mergeCell ref="C44:C56"/>
    <mergeCell ref="D60:D61"/>
    <mergeCell ref="E104:J104"/>
    <mergeCell ref="E101:J101"/>
    <mergeCell ref="E102:J102"/>
    <mergeCell ref="B91:B99"/>
    <mergeCell ref="E103:J103"/>
    <mergeCell ref="B100:J100"/>
    <mergeCell ref="C92:C93"/>
    <mergeCell ref="B1:L1"/>
    <mergeCell ref="D4:E4"/>
    <mergeCell ref="B5:J5"/>
    <mergeCell ref="B6:B9"/>
    <mergeCell ref="C6:C9"/>
    <mergeCell ref="D6:D9"/>
    <mergeCell ref="C2:L2"/>
    <mergeCell ref="B90:J90"/>
    <mergeCell ref="C15:C27"/>
    <mergeCell ref="B11:B14"/>
    <mergeCell ref="C11:C14"/>
    <mergeCell ref="B44:B56"/>
    <mergeCell ref="B57:B64"/>
    <mergeCell ref="C57:C64"/>
    <mergeCell ref="C86:C89"/>
    <mergeCell ref="B76:J76"/>
    <mergeCell ref="B77:B80"/>
    <mergeCell ref="C77:C80"/>
    <mergeCell ref="B81:B82"/>
    <mergeCell ref="B85:J85"/>
    <mergeCell ref="B86:B89"/>
    <mergeCell ref="B65:B75"/>
    <mergeCell ref="C65:C7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shenzhong</dc:creator>
  <cp:lastModifiedBy>lcs</cp:lastModifiedBy>
  <dcterms:created xsi:type="dcterms:W3CDTF">2014-09-25T08:53:26Z</dcterms:created>
  <dcterms:modified xsi:type="dcterms:W3CDTF">2017-09-07T07:34:42Z</dcterms:modified>
</cp:coreProperties>
</file>