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6608" windowHeight="6900" firstSheet="1" activeTab="2"/>
  </bookViews>
  <sheets>
    <sheet name="Sheet3" sheetId="3" state="hidden" r:id="rId1"/>
    <sheet name="预算单" sheetId="10" r:id="rId2"/>
    <sheet name="结算单" sheetId="8" r:id="rId3"/>
    <sheet name="交通费报销" sheetId="11" r:id="rId4"/>
    <sheet name="机票账单" sheetId="12" r:id="rId5"/>
  </sheets>
  <calcPr calcId="125725"/>
</workbook>
</file>

<file path=xl/calcChain.xml><?xml version="1.0" encoding="utf-8"?>
<calcChain xmlns="http://schemas.openxmlformats.org/spreadsheetml/2006/main">
  <c r="F51" i="8"/>
  <c r="B7" i="11"/>
  <c r="F20" i="8"/>
  <c r="F26"/>
  <c r="F27"/>
  <c r="F28"/>
  <c r="F29"/>
  <c r="F30"/>
  <c r="F50"/>
  <c r="F47"/>
  <c r="F48"/>
  <c r="F49"/>
  <c r="F35"/>
  <c r="F45" i="10"/>
  <c r="F46" s="1"/>
  <c r="E14" s="1"/>
  <c r="F41"/>
  <c r="F40"/>
  <c r="F39"/>
  <c r="F42" s="1"/>
  <c r="E13" s="1"/>
  <c r="F35"/>
  <c r="F34"/>
  <c r="F36" s="1"/>
  <c r="D12" s="1"/>
  <c r="F31"/>
  <c r="E15" s="1"/>
  <c r="F30"/>
  <c r="F26"/>
  <c r="F25"/>
  <c r="F27" s="1"/>
  <c r="D10" s="1"/>
  <c r="F21"/>
  <c r="F20"/>
  <c r="F22" s="1"/>
  <c r="D9"/>
  <c r="F46" i="8"/>
  <c r="C49" i="10" l="1"/>
  <c r="F49" s="1"/>
  <c r="D11"/>
  <c r="F45" i="8"/>
  <c r="F40"/>
  <c r="F25"/>
  <c r="F31" s="1"/>
  <c r="D10" s="1"/>
  <c r="F21"/>
  <c r="F39"/>
  <c r="F54"/>
  <c r="F34"/>
  <c r="F55" l="1"/>
  <c r="E14" s="1"/>
  <c r="F36"/>
  <c r="D11" s="1"/>
  <c r="F41"/>
  <c r="D12" s="1"/>
  <c r="D16" i="10"/>
  <c r="D17" s="1"/>
  <c r="F50"/>
  <c r="F22" i="8"/>
  <c r="D9" s="1"/>
  <c r="E13"/>
  <c r="C58" l="1"/>
  <c r="F58" s="1"/>
  <c r="D16" s="1"/>
  <c r="D17" s="1"/>
  <c r="E15"/>
  <c r="F59" l="1"/>
</calcChain>
</file>

<file path=xl/sharedStrings.xml><?xml version="1.0" encoding="utf-8"?>
<sst xmlns="http://schemas.openxmlformats.org/spreadsheetml/2006/main" count="327" uniqueCount="177">
  <si>
    <t>A</t>
    <phoneticPr fontId="9" type="noConversion"/>
  </si>
  <si>
    <t>B</t>
    <phoneticPr fontId="9" type="noConversion"/>
  </si>
  <si>
    <r>
      <t xml:space="preserve">I. Business Tax
</t>
    </r>
    <r>
      <rPr>
        <b/>
        <sz val="10"/>
        <color indexed="9"/>
        <rFont val="宋体"/>
        <family val="3"/>
        <charset val="134"/>
      </rPr>
      <t>税金</t>
    </r>
    <phoneticPr fontId="9" type="noConversion"/>
  </si>
  <si>
    <t>C</t>
    <phoneticPr fontId="9" type="noConversion"/>
  </si>
  <si>
    <t>D</t>
    <phoneticPr fontId="9" type="noConversion"/>
  </si>
  <si>
    <t>Item
项目</t>
  </si>
  <si>
    <t>Budget(RMB)
预算（人民币）</t>
  </si>
  <si>
    <t>Remark
备注</t>
  </si>
  <si>
    <t>Description
描述</t>
  </si>
  <si>
    <r>
      <rPr>
        <sz val="10"/>
        <color indexed="8"/>
        <rFont val="宋体"/>
        <family val="3"/>
        <charset val="134"/>
      </rPr>
      <t>增值税专用发票</t>
    </r>
    <r>
      <rPr>
        <sz val="10"/>
        <color indexed="8"/>
        <rFont val="BMWTypeCondensedRegular"/>
        <family val="2"/>
      </rPr>
      <t>6%</t>
    </r>
    <phoneticPr fontId="9" type="noConversion"/>
  </si>
  <si>
    <t>GRAND- Total共计(Business Tax included)</t>
  </si>
  <si>
    <t>Unit Price (RMB)
单价（人民币）</t>
  </si>
  <si>
    <t>No. of item
次数</t>
  </si>
  <si>
    <t>QTY
数量</t>
  </si>
  <si>
    <t>Total Price (RMB)
总价（人民币）</t>
  </si>
  <si>
    <r>
      <t xml:space="preserve">VAT invoices
</t>
    </r>
    <r>
      <rPr>
        <sz val="10"/>
        <rFont val="宋体"/>
        <family val="3"/>
        <charset val="134"/>
      </rPr>
      <t>增值税专用发票</t>
    </r>
    <r>
      <rPr>
        <sz val="10"/>
        <rFont val="BMWTypeCondensedRegular"/>
        <family val="2"/>
      </rPr>
      <t>6%</t>
    </r>
    <phoneticPr fontId="9" type="noConversion"/>
  </si>
  <si>
    <r>
      <t xml:space="preserve">VAT Tax </t>
    </r>
    <r>
      <rPr>
        <sz val="10"/>
        <rFont val="宋体"/>
        <family val="3"/>
        <charset val="134"/>
      </rPr>
      <t>税金</t>
    </r>
    <phoneticPr fontId="9" type="noConversion"/>
  </si>
  <si>
    <r>
      <t xml:space="preserve">VAT Tax
</t>
    </r>
    <r>
      <rPr>
        <b/>
        <sz val="10"/>
        <color indexed="8"/>
        <rFont val="宋体"/>
        <family val="3"/>
        <charset val="134"/>
      </rPr>
      <t>税金</t>
    </r>
  </si>
  <si>
    <r>
      <t xml:space="preserve">I. VAT Tax
</t>
    </r>
    <r>
      <rPr>
        <b/>
        <sz val="10"/>
        <rFont val="宋体"/>
        <family val="3"/>
        <charset val="134"/>
      </rPr>
      <t>税金</t>
    </r>
  </si>
  <si>
    <t>Agency Name:         China Comfort Travel Group CO., Ltd.</t>
    <phoneticPr fontId="9" type="noConversion"/>
  </si>
  <si>
    <t>Agency Address:   Rm1508, Ruichen Int'l Center, No.13 Nongzhanguan South Rd., Chaoyang District, Beijing, China.</t>
    <phoneticPr fontId="9" type="noConversion"/>
  </si>
  <si>
    <t>Contact Info.:           Zhonglan  +86-13910193620</t>
    <phoneticPr fontId="9" type="noConversion"/>
  </si>
  <si>
    <r>
      <t xml:space="preserve">A. Tickets Fees
</t>
    </r>
    <r>
      <rPr>
        <b/>
        <sz val="10"/>
        <color indexed="9"/>
        <rFont val="宋体"/>
        <family val="3"/>
        <charset val="134"/>
      </rPr>
      <t>机票</t>
    </r>
    <r>
      <rPr>
        <b/>
        <sz val="10"/>
        <color indexed="9"/>
        <rFont val="BMWTypeCondensedRegular"/>
        <family val="2"/>
      </rPr>
      <t>/</t>
    </r>
    <r>
      <rPr>
        <b/>
        <sz val="10"/>
        <color indexed="9"/>
        <rFont val="宋体"/>
        <family val="3"/>
        <charset val="134"/>
      </rPr>
      <t>火车票费用</t>
    </r>
    <phoneticPr fontId="24" type="noConversion"/>
  </si>
  <si>
    <r>
      <t xml:space="preserve">Tickets Fees
</t>
    </r>
    <r>
      <rPr>
        <b/>
        <sz val="10"/>
        <color indexed="8"/>
        <rFont val="宋体"/>
        <family val="3"/>
        <charset val="134"/>
      </rPr>
      <t>机票</t>
    </r>
    <r>
      <rPr>
        <b/>
        <sz val="10"/>
        <color indexed="8"/>
        <rFont val="BMWTypeCondensedRegular"/>
        <family val="2"/>
      </rPr>
      <t>/</t>
    </r>
    <r>
      <rPr>
        <b/>
        <sz val="10"/>
        <color indexed="8"/>
        <rFont val="宋体"/>
        <family val="3"/>
        <charset val="134"/>
      </rPr>
      <t>火车票</t>
    </r>
    <phoneticPr fontId="24" type="noConversion"/>
  </si>
  <si>
    <r>
      <t xml:space="preserve">C. Hotels
</t>
    </r>
    <r>
      <rPr>
        <b/>
        <sz val="10"/>
        <color indexed="9"/>
        <rFont val="宋体"/>
        <family val="3"/>
        <charset val="134"/>
      </rPr>
      <t>酒店</t>
    </r>
    <phoneticPr fontId="24" type="noConversion"/>
  </si>
  <si>
    <r>
      <t xml:space="preserve">D. F&amp;B
</t>
    </r>
    <r>
      <rPr>
        <b/>
        <sz val="10"/>
        <color indexed="9"/>
        <rFont val="宋体"/>
        <family val="3"/>
        <charset val="134"/>
      </rPr>
      <t>餐饮</t>
    </r>
    <phoneticPr fontId="9" type="noConversion"/>
  </si>
  <si>
    <r>
      <t xml:space="preserve">A. Tickets Fees
</t>
    </r>
    <r>
      <rPr>
        <b/>
        <sz val="10"/>
        <color indexed="8"/>
        <rFont val="宋体"/>
        <family val="3"/>
        <charset val="134"/>
      </rPr>
      <t>机票</t>
    </r>
    <r>
      <rPr>
        <b/>
        <sz val="10"/>
        <color indexed="8"/>
        <rFont val="BMWTypeCondensedRegular"/>
        <family val="2"/>
      </rPr>
      <t>/</t>
    </r>
    <r>
      <rPr>
        <b/>
        <sz val="10"/>
        <color indexed="8"/>
        <rFont val="宋体"/>
        <family val="3"/>
        <charset val="134"/>
      </rPr>
      <t>火车票费用</t>
    </r>
    <phoneticPr fontId="9" type="noConversion"/>
  </si>
  <si>
    <r>
      <t xml:space="preserve">C. Hotels
</t>
    </r>
    <r>
      <rPr>
        <b/>
        <sz val="10"/>
        <color indexed="8"/>
        <rFont val="宋体"/>
        <family val="3"/>
        <charset val="134"/>
      </rPr>
      <t>酒店</t>
    </r>
    <phoneticPr fontId="24" type="noConversion"/>
  </si>
  <si>
    <r>
      <t xml:space="preserve">Food &amp; Beverage
</t>
    </r>
    <r>
      <rPr>
        <b/>
        <sz val="10"/>
        <color indexed="8"/>
        <rFont val="宋体"/>
        <family val="3"/>
        <charset val="134"/>
      </rPr>
      <t>餐饮</t>
    </r>
    <phoneticPr fontId="24" type="noConversion"/>
  </si>
  <si>
    <r>
      <t xml:space="preserve">Hotels
</t>
    </r>
    <r>
      <rPr>
        <b/>
        <sz val="10"/>
        <color indexed="8"/>
        <rFont val="宋体"/>
        <family val="3"/>
        <charset val="134"/>
      </rPr>
      <t>酒店</t>
    </r>
    <phoneticPr fontId="24" type="noConversion"/>
  </si>
  <si>
    <r>
      <t xml:space="preserve">D. F&amp;B
</t>
    </r>
    <r>
      <rPr>
        <b/>
        <sz val="10"/>
        <color indexed="8"/>
        <rFont val="宋体"/>
        <family val="3"/>
        <charset val="134"/>
      </rPr>
      <t>餐饮</t>
    </r>
    <phoneticPr fontId="9" type="noConversion"/>
  </si>
  <si>
    <r>
      <t xml:space="preserve">Description
</t>
    </r>
    <r>
      <rPr>
        <b/>
        <sz val="10"/>
        <color indexed="9"/>
        <rFont val="宋体"/>
        <family val="3"/>
        <charset val="134"/>
      </rPr>
      <t>描述</t>
    </r>
    <phoneticPr fontId="24" type="noConversion"/>
  </si>
  <si>
    <r>
      <t xml:space="preserve">Shuttle
</t>
    </r>
    <r>
      <rPr>
        <b/>
        <sz val="10"/>
        <color indexed="8"/>
        <rFont val="宋体"/>
        <family val="3"/>
        <charset val="134"/>
      </rPr>
      <t>交通</t>
    </r>
    <phoneticPr fontId="9" type="noConversion"/>
  </si>
  <si>
    <r>
      <t xml:space="preserve">B. Shuttle
</t>
    </r>
    <r>
      <rPr>
        <b/>
        <sz val="10"/>
        <color indexed="9"/>
        <rFont val="宋体"/>
        <family val="3"/>
        <charset val="134"/>
      </rPr>
      <t>交通</t>
    </r>
    <phoneticPr fontId="24" type="noConversion"/>
  </si>
  <si>
    <r>
      <t xml:space="preserve">B.Shuttle
</t>
    </r>
    <r>
      <rPr>
        <b/>
        <sz val="10"/>
        <color indexed="8"/>
        <rFont val="宋体"/>
        <family val="3"/>
        <charset val="134"/>
      </rPr>
      <t>交通</t>
    </r>
    <phoneticPr fontId="9" type="noConversion"/>
  </si>
  <si>
    <r>
      <t xml:space="preserve">
</t>
    </r>
    <r>
      <rPr>
        <sz val="10"/>
        <rFont val="宋体"/>
        <family val="3"/>
        <charset val="134"/>
      </rPr>
      <t>专家机场接送机</t>
    </r>
    <phoneticPr fontId="9" type="noConversion"/>
  </si>
  <si>
    <t>E</t>
    <phoneticPr fontId="24" type="noConversion"/>
  </si>
  <si>
    <r>
      <t xml:space="preserve">Item
</t>
    </r>
    <r>
      <rPr>
        <b/>
        <sz val="10"/>
        <color indexed="9"/>
        <rFont val="宋体"/>
        <family val="3"/>
        <charset val="134"/>
      </rPr>
      <t>项目</t>
    </r>
    <phoneticPr fontId="24" type="noConversion"/>
  </si>
  <si>
    <t>服务费</t>
    <phoneticPr fontId="9" type="noConversion"/>
  </si>
  <si>
    <r>
      <t xml:space="preserve">
</t>
    </r>
    <r>
      <rPr>
        <sz val="10"/>
        <rFont val="宋体"/>
        <family val="3"/>
        <charset val="134"/>
      </rPr>
      <t>机票</t>
    </r>
    <phoneticPr fontId="9" type="noConversion"/>
  </si>
  <si>
    <t>杂项</t>
    <phoneticPr fontId="9" type="noConversion"/>
  </si>
  <si>
    <t>F</t>
    <phoneticPr fontId="24" type="noConversion"/>
  </si>
  <si>
    <t>杂项</t>
    <phoneticPr fontId="24" type="noConversion"/>
  </si>
  <si>
    <t>服务费</t>
    <phoneticPr fontId="24" type="noConversion"/>
  </si>
  <si>
    <t>Both in EN &amp; CN</t>
    <phoneticPr fontId="24" type="noConversion"/>
  </si>
  <si>
    <t>第三方抵扣</t>
    <phoneticPr fontId="24" type="noConversion"/>
  </si>
  <si>
    <t>G</t>
    <phoneticPr fontId="24" type="noConversion"/>
  </si>
  <si>
    <t>H</t>
    <phoneticPr fontId="9" type="noConversion"/>
  </si>
  <si>
    <t>火车票</t>
    <phoneticPr fontId="9" type="noConversion"/>
  </si>
  <si>
    <r>
      <t xml:space="preserve">Project Name:         </t>
    </r>
    <r>
      <rPr>
        <sz val="12"/>
        <color indexed="8"/>
        <rFont val="宋体"/>
        <family val="3"/>
        <charset val="134"/>
      </rPr>
      <t>沈阳技术专家大会</t>
    </r>
    <phoneticPr fontId="9" type="noConversion"/>
  </si>
  <si>
    <t>Project Date:           2018.8.20-22</t>
    <phoneticPr fontId="24" type="noConversion"/>
  </si>
  <si>
    <t>数量价格预估，以实际为准</t>
    <phoneticPr fontId="27" type="noConversion"/>
  </si>
  <si>
    <t>沈阳希尔顿酒店</t>
    <phoneticPr fontId="24" type="noConversion"/>
  </si>
  <si>
    <t xml:space="preserve">
</t>
    <phoneticPr fontId="9" type="noConversion"/>
  </si>
  <si>
    <r>
      <t xml:space="preserve">Dinner
</t>
    </r>
    <r>
      <rPr>
        <sz val="10"/>
        <rFont val="宋体"/>
        <family val="3"/>
        <charset val="134"/>
      </rPr>
      <t>晚宴</t>
    </r>
    <phoneticPr fontId="9" type="noConversion"/>
  </si>
  <si>
    <r>
      <t xml:space="preserve">Lunch
</t>
    </r>
    <r>
      <rPr>
        <sz val="10"/>
        <rFont val="宋体"/>
        <family val="3"/>
        <charset val="134"/>
      </rPr>
      <t>午餐</t>
    </r>
    <phoneticPr fontId="9" type="noConversion"/>
  </si>
  <si>
    <t>礼品</t>
    <phoneticPr fontId="9" type="noConversion"/>
  </si>
  <si>
    <t>40</t>
    <phoneticPr fontId="24" type="noConversion"/>
  </si>
  <si>
    <t>门票（工厂参观）</t>
    <phoneticPr fontId="9" type="noConversion"/>
  </si>
  <si>
    <t>1</t>
    <phoneticPr fontId="24" type="noConversion"/>
  </si>
  <si>
    <t>大巴接送
（酒店-培训学校-工厂-机场）</t>
    <phoneticPr fontId="9" type="noConversion"/>
  </si>
  <si>
    <t>5</t>
    <phoneticPr fontId="24" type="noConversion"/>
  </si>
  <si>
    <t>会议资料</t>
    <phoneticPr fontId="9" type="noConversion"/>
  </si>
  <si>
    <t>酒店房费19.20.21.及部分老师22日住宿</t>
  </si>
  <si>
    <t>酒店老师餐费</t>
  </si>
  <si>
    <t>21日晚宴</t>
  </si>
  <si>
    <t>培训学校午餐，茶歇包价</t>
  </si>
  <si>
    <t>客户礼品，华为手环</t>
  </si>
  <si>
    <t>工厂门票，成团720每团，散客50元/人*12人</t>
  </si>
  <si>
    <t>35</t>
    <phoneticPr fontId="24" type="noConversion"/>
  </si>
  <si>
    <t>会议证书</t>
    <phoneticPr fontId="27" type="noConversion"/>
  </si>
  <si>
    <t>Contact Info.:           Zhangwei  +86-15081995052</t>
    <phoneticPr fontId="9" type="noConversion"/>
  </si>
  <si>
    <t>会议课程费</t>
    <phoneticPr fontId="27" type="noConversion"/>
  </si>
  <si>
    <t>见盖章账单详情。</t>
    <phoneticPr fontId="27" type="noConversion"/>
  </si>
  <si>
    <t>人工费</t>
    <phoneticPr fontId="27" type="noConversion"/>
  </si>
  <si>
    <r>
      <t>20.21.22</t>
    </r>
    <r>
      <rPr>
        <sz val="10"/>
        <rFont val="宋体"/>
        <family val="3"/>
        <charset val="134"/>
      </rPr>
      <t>，三日全天陪同</t>
    </r>
    <phoneticPr fontId="27" type="noConversion"/>
  </si>
  <si>
    <t>1</t>
    <phoneticPr fontId="27" type="noConversion"/>
  </si>
  <si>
    <t>快递费</t>
    <phoneticPr fontId="27" type="noConversion"/>
  </si>
  <si>
    <t>参会老师交通快递费</t>
    <phoneticPr fontId="27" type="noConversion"/>
  </si>
  <si>
    <t>大巴牌</t>
    <phoneticPr fontId="27" type="noConversion"/>
  </si>
  <si>
    <t>制作物大巴牌</t>
    <phoneticPr fontId="27" type="noConversion"/>
  </si>
  <si>
    <t>专家接送机一共17趟。</t>
    <phoneticPr fontId="27" type="noConversion"/>
  </si>
  <si>
    <t>专家送站</t>
    <phoneticPr fontId="27" type="noConversion"/>
  </si>
  <si>
    <t>专家送酒店</t>
    <phoneticPr fontId="27" type="noConversion"/>
  </si>
  <si>
    <t xml:space="preserve">8月22日 沈阳北-长春  16点铁西宝马出发，往返60公里
</t>
    <phoneticPr fontId="27" type="noConversion"/>
  </si>
  <si>
    <r>
      <t>8</t>
    </r>
    <r>
      <rPr>
        <sz val="10"/>
        <rFont val="宋体"/>
        <family val="3"/>
        <charset val="134"/>
      </rPr>
      <t>月</t>
    </r>
    <r>
      <rPr>
        <sz val="10"/>
        <rFont val="BMW Type Global Regular"/>
        <family val="1"/>
      </rPr>
      <t>22</t>
    </r>
    <r>
      <rPr>
        <sz val="10"/>
        <rFont val="宋体"/>
        <family val="3"/>
        <charset val="134"/>
      </rPr>
      <t>日</t>
    </r>
    <r>
      <rPr>
        <sz val="10"/>
        <rFont val="BMW Type Global Regular"/>
        <family val="1"/>
      </rPr>
      <t xml:space="preserve"> 16</t>
    </r>
    <r>
      <rPr>
        <sz val="10"/>
        <rFont val="宋体"/>
        <family val="3"/>
        <charset val="134"/>
      </rPr>
      <t xml:space="preserve">点宝马-酒店  16点铁西宝马出发，往返60公里
</t>
    </r>
    <phoneticPr fontId="27" type="noConversion"/>
  </si>
  <si>
    <t>大巴车接送</t>
    <phoneticPr fontId="27" type="noConversion"/>
  </si>
  <si>
    <t>大巴车接送  7-22点  超时7个小时</t>
    <phoneticPr fontId="27" type="noConversion"/>
  </si>
  <si>
    <t xml:space="preserve">大巴车接送 180公里，超80公里  
</t>
    <phoneticPr fontId="27" type="noConversion"/>
  </si>
  <si>
    <t>刘宏伟</t>
    <phoneticPr fontId="27" type="noConversion"/>
  </si>
  <si>
    <t>周锦</t>
  </si>
  <si>
    <t>周锦</t>
    <phoneticPr fontId="27" type="noConversion"/>
  </si>
  <si>
    <t>聂伟</t>
  </si>
  <si>
    <t>聂伟</t>
    <phoneticPr fontId="27" type="noConversion"/>
  </si>
  <si>
    <t>闫前进</t>
  </si>
  <si>
    <t>闫前进</t>
    <phoneticPr fontId="27" type="noConversion"/>
  </si>
  <si>
    <t>姓名</t>
  </si>
  <si>
    <t>姓名</t>
    <phoneticPr fontId="27" type="noConversion"/>
  </si>
  <si>
    <t>金额</t>
    <phoneticPr fontId="27" type="noConversion"/>
  </si>
  <si>
    <t>总计</t>
    <phoneticPr fontId="27" type="noConversion"/>
  </si>
  <si>
    <t>康辉集团北京国国际会议展览有限公司</t>
  </si>
  <si>
    <t>序号</t>
  </si>
  <si>
    <t>电话</t>
  </si>
  <si>
    <t>身份证号</t>
  </si>
  <si>
    <t>往返城市</t>
  </si>
  <si>
    <t>去程航班</t>
  </si>
  <si>
    <t>价格</t>
  </si>
  <si>
    <t>回程航班</t>
  </si>
  <si>
    <t>冯仪超</t>
  </si>
  <si>
    <t>330825198701251018</t>
  </si>
  <si>
    <t>杭州-沈阳往返</t>
  </si>
  <si>
    <t>CZ6229</t>
  </si>
  <si>
    <t>MF8059</t>
  </si>
  <si>
    <t>何宇峰</t>
  </si>
  <si>
    <t>310230197811143130</t>
  </si>
  <si>
    <t>上海-沈阳往返</t>
  </si>
  <si>
    <t>FM9186</t>
  </si>
  <si>
    <t>MU5607</t>
  </si>
  <si>
    <t>黄冰</t>
  </si>
  <si>
    <t>440881198405053136</t>
  </si>
  <si>
    <t>深圳-沈阳往返</t>
  </si>
  <si>
    <t>ZH9606</t>
  </si>
  <si>
    <t>ZH9605</t>
  </si>
  <si>
    <t>刘章波</t>
  </si>
  <si>
    <t>13983150780
18600157257</t>
  </si>
  <si>
    <t xml:space="preserve">51032219780724701X
</t>
  </si>
  <si>
    <t>重庆-沈阳-西安</t>
  </si>
  <si>
    <t>3U8849</t>
  </si>
  <si>
    <t>9H8340</t>
  </si>
  <si>
    <t>卢小建</t>
  </si>
  <si>
    <t>13772906911</t>
  </si>
  <si>
    <t>610324198311250574</t>
  </si>
  <si>
    <t>西安-沈阳往返</t>
  </si>
  <si>
    <t>CZ6520</t>
  </si>
  <si>
    <t>JD5242</t>
  </si>
  <si>
    <t>罗伟春</t>
  </si>
  <si>
    <t>441481198308040914</t>
  </si>
  <si>
    <t>广州-沈阳往返</t>
  </si>
  <si>
    <t>CZ6329</t>
  </si>
  <si>
    <t>CZ6302</t>
  </si>
  <si>
    <t>320382198412298213</t>
  </si>
  <si>
    <t>FM9185</t>
  </si>
  <si>
    <t>戚晓昌</t>
  </si>
  <si>
    <t>15311089357
15762796507</t>
  </si>
  <si>
    <t>152104198705315910</t>
  </si>
  <si>
    <t>北京-沈阳往返</t>
  </si>
  <si>
    <t>CZ6109</t>
  </si>
  <si>
    <t>CZ6104</t>
  </si>
  <si>
    <t>翁松鹏</t>
  </si>
  <si>
    <t>350500198411063019</t>
  </si>
  <si>
    <t>广州-沈阳-厦门</t>
  </si>
  <si>
    <t>CZ6517</t>
  </si>
  <si>
    <t>412726198509033312</t>
  </si>
  <si>
    <t>杨俊明</t>
  </si>
  <si>
    <t>620503198412225395</t>
  </si>
  <si>
    <t>宁波-沈阳往返</t>
  </si>
  <si>
    <t>MU5482</t>
  </si>
  <si>
    <t>3U8765</t>
  </si>
  <si>
    <t>叶慧</t>
  </si>
  <si>
    <t>330302198311136530</t>
  </si>
  <si>
    <t>温州-沈阳往返</t>
  </si>
  <si>
    <t>ZH9723</t>
  </si>
  <si>
    <t>CZ6559</t>
  </si>
  <si>
    <t>翟杰峰</t>
  </si>
  <si>
    <t>142222198306082116</t>
  </si>
  <si>
    <t>太原-沈阳往返</t>
  </si>
  <si>
    <t>HU7329</t>
  </si>
  <si>
    <t>HU7330</t>
  </si>
  <si>
    <t>321323198412042155</t>
  </si>
  <si>
    <t>南京-沈阳往返</t>
  </si>
  <si>
    <t>MU2764</t>
  </si>
  <si>
    <t>MU2763</t>
  </si>
  <si>
    <t>小计</t>
  </si>
  <si>
    <t>总价</t>
  </si>
  <si>
    <t>刘宏伟，周锦，聂伟，闫前进老师交通报销。</t>
    <phoneticPr fontId="27" type="noConversion"/>
  </si>
  <si>
    <t>李文彩老师证书费用+快递上海费用</t>
    <phoneticPr fontId="27" type="noConversion"/>
  </si>
  <si>
    <t>5</t>
    <phoneticPr fontId="24" type="noConversion"/>
  </si>
</sst>
</file>

<file path=xl/styles.xml><?xml version="1.0" encoding="utf-8"?>
<styleSheet xmlns="http://schemas.openxmlformats.org/spreadsheetml/2006/main">
  <numFmts count="7">
    <numFmt numFmtId="43" formatCode="_ * #,##0.00_ ;_ * \-#,##0.00_ ;_ * &quot;-&quot;??_ ;_ @_ "/>
    <numFmt numFmtId="176" formatCode="&quot;¥&quot;#,##0.00_);[Red]\(&quot;¥&quot;#,##0.00\)"/>
    <numFmt numFmtId="177" formatCode="[$€-2]\ #,##0"/>
    <numFmt numFmtId="178" formatCode="0.00_);[Red]\(0.00\)"/>
    <numFmt numFmtId="179" formatCode="0_);[Red]\(0\)"/>
    <numFmt numFmtId="180" formatCode="0.0_);[Red]\(0.0\)"/>
    <numFmt numFmtId="181" formatCode="0_ "/>
  </numFmts>
  <fonts count="44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b/>
      <sz val="15"/>
      <color indexed="8"/>
      <name val="BMWTypeCondensedRegular"/>
      <family val="2"/>
    </font>
    <font>
      <sz val="9"/>
      <name val="宋体"/>
      <family val="3"/>
      <charset val="134"/>
    </font>
    <font>
      <b/>
      <sz val="16"/>
      <color indexed="8"/>
      <name val="BMWTypeCondensedRegular"/>
      <family val="2"/>
    </font>
    <font>
      <sz val="11"/>
      <color indexed="8"/>
      <name val="BMWTypeCondensedRegular"/>
      <family val="2"/>
    </font>
    <font>
      <sz val="9"/>
      <name val="宋体"/>
      <family val="3"/>
      <charset val="134"/>
    </font>
    <font>
      <b/>
      <sz val="10"/>
      <color indexed="8"/>
      <name val="BMWTypeCondensedRegular"/>
      <family val="2"/>
    </font>
    <font>
      <sz val="10"/>
      <color indexed="8"/>
      <name val="BMWTypeCondensedRegular"/>
      <family val="2"/>
    </font>
    <font>
      <sz val="16"/>
      <color indexed="8"/>
      <name val="BMWTypeCondensedRegular"/>
      <family val="2"/>
    </font>
    <font>
      <sz val="10"/>
      <name val="Arial"/>
      <family val="2"/>
    </font>
    <font>
      <b/>
      <sz val="10"/>
      <color indexed="9"/>
      <name val="BMWTypeCondensedRegular"/>
      <family val="2"/>
    </font>
    <font>
      <sz val="12"/>
      <name val="宋体"/>
      <family val="3"/>
      <charset val="134"/>
    </font>
    <font>
      <b/>
      <sz val="10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name val="BMWTypeCondensedRegular"/>
      <family val="2"/>
    </font>
    <font>
      <sz val="10"/>
      <name val="宋体"/>
      <family val="3"/>
      <charset val="134"/>
    </font>
    <font>
      <sz val="11"/>
      <name val="BMWTypeCondensedRegular"/>
      <family val="2"/>
    </font>
    <font>
      <b/>
      <sz val="10"/>
      <color indexed="9"/>
      <name val="宋体"/>
      <family val="3"/>
      <charset val="134"/>
    </font>
    <font>
      <b/>
      <sz val="10"/>
      <name val="BMWTypeCondensedRegular"/>
      <family val="2"/>
    </font>
    <font>
      <b/>
      <sz val="10"/>
      <name val="宋体"/>
      <family val="3"/>
      <charset val="134"/>
    </font>
    <font>
      <sz val="9"/>
      <name val="宋体"/>
      <family val="3"/>
      <charset val="134"/>
    </font>
    <font>
      <sz val="12"/>
      <color indexed="8"/>
      <name val="BMWTypeCondensedRegular"/>
      <family val="2"/>
    </font>
    <font>
      <sz val="12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name val="BMW Type Global Regular"/>
      <family val="1"/>
    </font>
    <font>
      <sz val="11"/>
      <name val="宋体"/>
      <family val="3"/>
      <charset val="134"/>
    </font>
    <font>
      <sz val="11"/>
      <color rgb="FF000000"/>
      <name val="Calibri"/>
      <family val="2"/>
    </font>
    <font>
      <sz val="11"/>
      <color indexed="8"/>
      <name val="Calibri"/>
      <family val="2"/>
    </font>
    <font>
      <sz val="11"/>
      <color theme="1"/>
      <name val="BMW Group Condensed"/>
      <family val="2"/>
    </font>
    <font>
      <sz val="11"/>
      <color theme="1"/>
      <name val="宋体"/>
      <family val="3"/>
      <charset val="134"/>
    </font>
    <font>
      <b/>
      <sz val="12"/>
      <color theme="1"/>
      <name val="宋体"/>
      <family val="3"/>
      <charset val="134"/>
      <scheme val="minor"/>
    </font>
    <font>
      <b/>
      <sz val="11"/>
      <color theme="1"/>
      <name val="微软雅黑"/>
      <family val="2"/>
      <charset val="134"/>
    </font>
    <font>
      <sz val="11"/>
      <color theme="1"/>
      <name val="宋体"/>
      <family val="2"/>
      <scheme val="minor"/>
    </font>
    <font>
      <u/>
      <sz val="10"/>
      <color indexed="12"/>
      <name val="Arial"/>
      <family val="2"/>
    </font>
    <font>
      <sz val="10"/>
      <color theme="1"/>
      <name val="Tahoma"/>
      <family val="2"/>
    </font>
    <font>
      <b/>
      <sz val="11"/>
      <color theme="1"/>
      <name val="宋体"/>
      <family val="3"/>
      <charset val="134"/>
    </font>
    <font>
      <b/>
      <sz val="11"/>
      <color theme="1"/>
      <name val="BMW Group Condensed"/>
      <family val="2"/>
    </font>
    <font>
      <b/>
      <sz val="20"/>
      <color theme="1"/>
      <name val="宋体"/>
      <family val="3"/>
      <charset val="134"/>
      <scheme val="minor"/>
    </font>
    <font>
      <sz val="12"/>
      <color indexed="8"/>
      <name val="Dialog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8"/>
      </patternFill>
    </fill>
    <fill>
      <patternFill patternType="solid">
        <fgColor theme="0" tint="-0.249977111117893"/>
        <bgColor indexed="8"/>
      </patternFill>
    </fill>
    <fill>
      <patternFill patternType="solid">
        <fgColor theme="0" tint="-0.249977111117893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indexed="16"/>
      </left>
      <right style="thin">
        <color indexed="16"/>
      </right>
      <top style="thin">
        <color indexed="16"/>
      </top>
      <bottom style="thin">
        <color indexed="16"/>
      </bottom>
      <diagonal/>
    </border>
    <border>
      <left style="thin">
        <color indexed="16"/>
      </left>
      <right/>
      <top style="thin">
        <color indexed="16"/>
      </top>
      <bottom style="thin">
        <color indexed="16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43">
    <xf numFmtId="0" fontId="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5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28" fillId="0" borderId="0">
      <alignment vertical="center"/>
    </xf>
    <xf numFmtId="0" fontId="31" fillId="0" borderId="0"/>
    <xf numFmtId="0" fontId="28" fillId="0" borderId="0"/>
    <xf numFmtId="0" fontId="2" fillId="0" borderId="0">
      <alignment vertical="center"/>
    </xf>
    <xf numFmtId="0" fontId="30" fillId="0" borderId="0">
      <alignment vertical="center"/>
    </xf>
    <xf numFmtId="0" fontId="28" fillId="0" borderId="0"/>
    <xf numFmtId="0" fontId="30" fillId="0" borderId="0">
      <alignment vertical="center"/>
    </xf>
    <xf numFmtId="0" fontId="31" fillId="0" borderId="0"/>
    <xf numFmtId="0" fontId="30" fillId="0" borderId="0">
      <alignment vertical="center"/>
    </xf>
    <xf numFmtId="0" fontId="31" fillId="0" borderId="0"/>
    <xf numFmtId="0" fontId="31" fillId="0" borderId="0"/>
    <xf numFmtId="0" fontId="32" fillId="0" borderId="0" applyFill="0" applyProtection="0">
      <alignment vertical="center"/>
    </xf>
    <xf numFmtId="0" fontId="31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1" fillId="0" borderId="0"/>
    <xf numFmtId="0" fontId="31" fillId="0" borderId="0"/>
    <xf numFmtId="0" fontId="32" fillId="0" borderId="0" applyFill="0" applyProtection="0"/>
    <xf numFmtId="0" fontId="28" fillId="0" borderId="0">
      <alignment vertical="center"/>
    </xf>
    <xf numFmtId="0" fontId="28" fillId="0" borderId="0"/>
    <xf numFmtId="0" fontId="28" fillId="0" borderId="0"/>
    <xf numFmtId="0" fontId="1" fillId="0" borderId="0">
      <alignment vertical="center"/>
    </xf>
    <xf numFmtId="0" fontId="37" fillId="0" borderId="0"/>
    <xf numFmtId="0" fontId="26" fillId="0" borderId="0" applyProtection="0"/>
    <xf numFmtId="0" fontId="38" fillId="0" borderId="0" applyProtection="0"/>
    <xf numFmtId="0" fontId="4" fillId="0" borderId="0">
      <alignment vertical="center"/>
    </xf>
    <xf numFmtId="0" fontId="15" fillId="0" borderId="0" applyProtection="0"/>
    <xf numFmtId="0" fontId="38" fillId="0" borderId="0" applyNumberFormat="0" applyFill="0" applyBorder="0" applyAlignment="0" applyProtection="0">
      <alignment vertical="top"/>
      <protection locked="0"/>
    </xf>
    <xf numFmtId="0" fontId="4" fillId="0" borderId="0">
      <alignment vertical="center"/>
    </xf>
    <xf numFmtId="0" fontId="15" fillId="0" borderId="0" applyProtection="0"/>
    <xf numFmtId="0" fontId="39" fillId="0" borderId="0"/>
    <xf numFmtId="0" fontId="15" fillId="0" borderId="0"/>
    <xf numFmtId="0" fontId="30" fillId="0" borderId="0">
      <alignment vertical="center"/>
    </xf>
    <xf numFmtId="0" fontId="37" fillId="0" borderId="0"/>
  </cellStyleXfs>
  <cellXfs count="165">
    <xf numFmtId="0" fontId="0" fillId="0" borderId="0" xfId="0">
      <alignment vertical="center"/>
    </xf>
    <xf numFmtId="0" fontId="8" fillId="0" borderId="0" xfId="0" applyFont="1">
      <alignment vertical="center"/>
    </xf>
    <xf numFmtId="177" fontId="7" fillId="3" borderId="1" xfId="3" applyNumberFormat="1" applyFont="1" applyFill="1" applyBorder="1" applyAlignment="1">
      <alignment horizontal="left" vertical="center"/>
    </xf>
    <xf numFmtId="177" fontId="7" fillId="3" borderId="0" xfId="3" applyNumberFormat="1" applyFont="1" applyFill="1" applyBorder="1" applyAlignment="1">
      <alignment horizontal="left" vertical="center"/>
    </xf>
    <xf numFmtId="178" fontId="7" fillId="3" borderId="0" xfId="3" applyNumberFormat="1" applyFont="1" applyFill="1" applyBorder="1" applyAlignment="1">
      <alignment horizontal="center" vertical="center"/>
    </xf>
    <xf numFmtId="178" fontId="7" fillId="3" borderId="0" xfId="3" applyNumberFormat="1" applyFont="1" applyFill="1" applyBorder="1" applyAlignment="1">
      <alignment horizontal="left" vertical="center"/>
    </xf>
    <xf numFmtId="177" fontId="7" fillId="3" borderId="2" xfId="3" applyNumberFormat="1" applyFont="1" applyFill="1" applyBorder="1" applyAlignment="1">
      <alignment horizontal="left" vertical="center"/>
    </xf>
    <xf numFmtId="0" fontId="14" fillId="4" borderId="3" xfId="2" applyFont="1" applyFill="1" applyBorder="1" applyAlignment="1">
      <alignment horizontal="center" vertical="center" wrapText="1"/>
    </xf>
    <xf numFmtId="178" fontId="14" fillId="4" borderId="4" xfId="2" applyNumberFormat="1" applyFont="1" applyFill="1" applyBorder="1" applyAlignment="1">
      <alignment horizontal="center" vertical="center" wrapText="1"/>
    </xf>
    <xf numFmtId="0" fontId="14" fillId="4" borderId="5" xfId="2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/>
    </xf>
    <xf numFmtId="0" fontId="11" fillId="2" borderId="0" xfId="0" applyFont="1" applyFill="1" applyBorder="1" applyAlignment="1">
      <alignment horizontal="left" vertical="center"/>
    </xf>
    <xf numFmtId="178" fontId="12" fillId="2" borderId="0" xfId="0" applyNumberFormat="1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center"/>
    </xf>
    <xf numFmtId="178" fontId="11" fillId="2" borderId="0" xfId="0" applyNumberFormat="1" applyFont="1" applyFill="1" applyBorder="1" applyAlignment="1">
      <alignment horizontal="center" vertical="center"/>
    </xf>
    <xf numFmtId="179" fontId="11" fillId="2" borderId="2" xfId="0" applyNumberFormat="1" applyFont="1" applyFill="1" applyBorder="1" applyAlignment="1">
      <alignment horizontal="center" vertical="center"/>
    </xf>
    <xf numFmtId="178" fontId="18" fillId="0" borderId="4" xfId="2" applyNumberFormat="1" applyFont="1" applyFill="1" applyBorder="1" applyAlignment="1">
      <alignment horizontal="center" vertical="center" wrapText="1"/>
    </xf>
    <xf numFmtId="0" fontId="20" fillId="0" borderId="0" xfId="0" applyFont="1">
      <alignment vertical="center"/>
    </xf>
    <xf numFmtId="178" fontId="10" fillId="5" borderId="4" xfId="2" applyNumberFormat="1" applyFont="1" applyFill="1" applyBorder="1" applyAlignment="1">
      <alignment horizontal="right" vertical="center" wrapText="1"/>
    </xf>
    <xf numFmtId="0" fontId="18" fillId="0" borderId="4" xfId="2" applyFont="1" applyFill="1" applyBorder="1" applyAlignment="1">
      <alignment horizontal="center" vertical="center" wrapText="1"/>
    </xf>
    <xf numFmtId="178" fontId="8" fillId="0" borderId="0" xfId="0" applyNumberFormat="1" applyFont="1" applyAlignment="1">
      <alignment horizontal="center" vertical="center"/>
    </xf>
    <xf numFmtId="178" fontId="8" fillId="0" borderId="0" xfId="0" applyNumberFormat="1" applyFont="1">
      <alignment vertical="center"/>
    </xf>
    <xf numFmtId="0" fontId="18" fillId="0" borderId="3" xfId="2" applyFont="1" applyFill="1" applyBorder="1" applyAlignment="1">
      <alignment horizontal="center" vertical="center" wrapText="1"/>
    </xf>
    <xf numFmtId="177" fontId="18" fillId="0" borderId="4" xfId="3" applyNumberFormat="1" applyFont="1" applyFill="1" applyBorder="1" applyAlignment="1">
      <alignment vertical="center" wrapText="1"/>
    </xf>
    <xf numFmtId="9" fontId="18" fillId="0" borderId="4" xfId="2" applyNumberFormat="1" applyFont="1" applyFill="1" applyBorder="1" applyAlignment="1">
      <alignment horizontal="center" vertical="center" wrapText="1"/>
    </xf>
    <xf numFmtId="178" fontId="18" fillId="0" borderId="4" xfId="2" applyNumberFormat="1" applyFont="1" applyFill="1" applyBorder="1" applyAlignment="1">
      <alignment horizontal="right" vertical="center" wrapText="1"/>
    </xf>
    <xf numFmtId="0" fontId="18" fillId="0" borderId="5" xfId="2" applyFont="1" applyFill="1" applyBorder="1" applyAlignment="1">
      <alignment horizontal="left" vertical="center" wrapText="1"/>
    </xf>
    <xf numFmtId="178" fontId="22" fillId="5" borderId="7" xfId="2" applyNumberFormat="1" applyFont="1" applyFill="1" applyBorder="1" applyAlignment="1">
      <alignment horizontal="right" vertical="center" wrapText="1"/>
    </xf>
    <xf numFmtId="40" fontId="22" fillId="5" borderId="8" xfId="2" applyNumberFormat="1" applyFont="1" applyFill="1" applyBorder="1" applyAlignment="1">
      <alignment horizontal="right" vertical="center" wrapText="1"/>
    </xf>
    <xf numFmtId="0" fontId="14" fillId="4" borderId="4" xfId="2" applyFont="1" applyFill="1" applyBorder="1" applyAlignment="1">
      <alignment horizontal="center" vertical="center" wrapText="1"/>
    </xf>
    <xf numFmtId="0" fontId="8" fillId="3" borderId="1" xfId="0" applyFont="1" applyFill="1" applyBorder="1" applyAlignment="1" applyProtection="1">
      <alignment horizontal="left" vertical="center"/>
    </xf>
    <xf numFmtId="0" fontId="14" fillId="4" borderId="3" xfId="2" applyFont="1" applyFill="1" applyBorder="1" applyAlignment="1" applyProtection="1">
      <alignment horizontal="center" vertical="center" wrapText="1"/>
    </xf>
    <xf numFmtId="0" fontId="10" fillId="0" borderId="3" xfId="2" applyFont="1" applyFill="1" applyBorder="1" applyAlignment="1" applyProtection="1">
      <alignment horizontal="center" vertical="center" wrapText="1"/>
    </xf>
    <xf numFmtId="0" fontId="8" fillId="3" borderId="0" xfId="0" applyNumberFormat="1" applyFont="1" applyFill="1" applyBorder="1" applyAlignment="1" applyProtection="1">
      <alignment horizontal="left" vertical="center"/>
      <protection locked="0"/>
    </xf>
    <xf numFmtId="178" fontId="8" fillId="3" borderId="0" xfId="0" applyNumberFormat="1" applyFont="1" applyFill="1" applyBorder="1" applyAlignment="1" applyProtection="1">
      <alignment horizontal="center" vertical="center"/>
      <protection locked="0"/>
    </xf>
    <xf numFmtId="0" fontId="8" fillId="3" borderId="0" xfId="0" applyNumberFormat="1" applyFont="1" applyFill="1" applyBorder="1" applyAlignment="1" applyProtection="1">
      <alignment horizontal="center" vertical="center"/>
      <protection locked="0"/>
    </xf>
    <xf numFmtId="0" fontId="8" fillId="3" borderId="2" xfId="0" applyNumberFormat="1" applyFont="1" applyFill="1" applyBorder="1" applyProtection="1">
      <alignment vertical="center"/>
      <protection locked="0"/>
    </xf>
    <xf numFmtId="178" fontId="14" fillId="4" borderId="4" xfId="2" applyNumberFormat="1" applyFont="1" applyFill="1" applyBorder="1" applyAlignment="1" applyProtection="1">
      <alignment horizontal="center" vertical="center" wrapText="1"/>
      <protection locked="0"/>
    </xf>
    <xf numFmtId="0" fontId="14" fillId="4" borderId="5" xfId="2" applyFont="1" applyFill="1" applyBorder="1" applyAlignment="1" applyProtection="1">
      <alignment horizontal="center" vertical="center" wrapText="1"/>
      <protection locked="0"/>
    </xf>
    <xf numFmtId="178" fontId="10" fillId="0" borderId="4" xfId="5" applyNumberFormat="1" applyFont="1" applyBorder="1" applyAlignment="1" applyProtection="1">
      <alignment vertical="center" wrapText="1"/>
      <protection locked="0"/>
    </xf>
    <xf numFmtId="177" fontId="11" fillId="0" borderId="5" xfId="3" applyNumberFormat="1" applyFont="1" applyBorder="1" applyAlignment="1" applyProtection="1">
      <alignment vertical="center" wrapText="1"/>
      <protection locked="0"/>
    </xf>
    <xf numFmtId="178" fontId="10" fillId="5" borderId="4" xfId="2" applyNumberFormat="1" applyFont="1" applyFill="1" applyBorder="1" applyAlignment="1" applyProtection="1">
      <alignment vertical="center" wrapText="1"/>
      <protection locked="0"/>
    </xf>
    <xf numFmtId="176" fontId="10" fillId="5" borderId="5" xfId="2" applyNumberFormat="1" applyFont="1" applyFill="1" applyBorder="1" applyAlignment="1" applyProtection="1">
      <alignment horizontal="right" vertical="center" wrapText="1"/>
      <protection locked="0"/>
    </xf>
    <xf numFmtId="40" fontId="10" fillId="5" borderId="5" xfId="2" applyNumberFormat="1" applyFont="1" applyFill="1" applyBorder="1" applyAlignment="1">
      <alignment horizontal="right" vertical="center" wrapText="1"/>
    </xf>
    <xf numFmtId="0" fontId="25" fillId="0" borderId="0" xfId="4" applyNumberFormat="1" applyFont="1" applyFill="1" applyBorder="1" applyAlignment="1" applyProtection="1">
      <alignment horizontal="left" vertical="center"/>
      <protection locked="0"/>
    </xf>
    <xf numFmtId="178" fontId="25" fillId="3" borderId="0" xfId="0" applyNumberFormat="1" applyFont="1" applyFill="1" applyBorder="1" applyAlignment="1" applyProtection="1">
      <alignment horizontal="center" vertical="center"/>
      <protection locked="0"/>
    </xf>
    <xf numFmtId="0" fontId="25" fillId="3" borderId="0" xfId="0" applyNumberFormat="1" applyFont="1" applyFill="1" applyBorder="1" applyAlignment="1" applyProtection="1">
      <alignment horizontal="center" vertical="center"/>
      <protection locked="0"/>
    </xf>
    <xf numFmtId="0" fontId="25" fillId="0" borderId="2" xfId="0" applyNumberFormat="1" applyFont="1" applyBorder="1" applyProtection="1">
      <alignment vertical="center"/>
      <protection locked="0"/>
    </xf>
    <xf numFmtId="0" fontId="25" fillId="3" borderId="2" xfId="0" applyNumberFormat="1" applyFont="1" applyFill="1" applyBorder="1" applyAlignment="1" applyProtection="1">
      <alignment vertical="center" wrapText="1"/>
      <protection locked="0"/>
    </xf>
    <xf numFmtId="0" fontId="25" fillId="3" borderId="0" xfId="4" applyNumberFormat="1" applyFont="1" applyFill="1" applyBorder="1" applyAlignment="1" applyProtection="1">
      <alignment horizontal="left" vertical="center"/>
      <protection locked="0"/>
    </xf>
    <xf numFmtId="0" fontId="25" fillId="3" borderId="0" xfId="0" applyNumberFormat="1" applyFont="1" applyFill="1" applyBorder="1" applyAlignment="1" applyProtection="1">
      <alignment vertical="center" wrapText="1"/>
      <protection locked="0"/>
    </xf>
    <xf numFmtId="178" fontId="25" fillId="3" borderId="0" xfId="0" applyNumberFormat="1" applyFont="1" applyFill="1" applyBorder="1" applyAlignment="1" applyProtection="1">
      <alignment vertical="center" wrapText="1"/>
      <protection locked="0"/>
    </xf>
    <xf numFmtId="0" fontId="18" fillId="0" borderId="4" xfId="1" applyFont="1" applyFill="1" applyBorder="1" applyAlignment="1">
      <alignment horizontal="left" vertical="center" wrapText="1"/>
    </xf>
    <xf numFmtId="178" fontId="18" fillId="0" borderId="4" xfId="2" applyNumberFormat="1" applyFont="1" applyFill="1" applyBorder="1" applyAlignment="1" applyProtection="1">
      <alignment horizontal="center" vertical="center" wrapText="1"/>
      <protection locked="0"/>
    </xf>
    <xf numFmtId="0" fontId="18" fillId="0" borderId="4" xfId="2" applyNumberFormat="1" applyFont="1" applyFill="1" applyBorder="1" applyAlignment="1">
      <alignment horizontal="center" vertical="center" wrapText="1"/>
    </xf>
    <xf numFmtId="0" fontId="18" fillId="0" borderId="5" xfId="2" applyFont="1" applyFill="1" applyBorder="1" applyAlignment="1">
      <alignment vertical="center" wrapText="1"/>
    </xf>
    <xf numFmtId="0" fontId="18" fillId="0" borderId="4" xfId="2" applyFont="1" applyFill="1" applyBorder="1" applyAlignment="1">
      <alignment horizontal="left" vertical="center" wrapText="1"/>
    </xf>
    <xf numFmtId="0" fontId="19" fillId="0" borderId="4" xfId="2" applyFont="1" applyFill="1" applyBorder="1" applyAlignment="1">
      <alignment horizontal="left" vertical="center" wrapText="1"/>
    </xf>
    <xf numFmtId="177" fontId="16" fillId="0" borderId="6" xfId="3" applyNumberFormat="1" applyFont="1" applyFill="1" applyBorder="1" applyAlignment="1" applyProtection="1">
      <alignment horizontal="left" vertical="center" wrapText="1"/>
    </xf>
    <xf numFmtId="0" fontId="21" fillId="4" borderId="3" xfId="2" applyFont="1" applyFill="1" applyBorder="1" applyAlignment="1">
      <alignment horizontal="center" vertical="center" wrapText="1"/>
    </xf>
    <xf numFmtId="177" fontId="19" fillId="0" borderId="4" xfId="3" applyNumberFormat="1" applyFont="1" applyFill="1" applyBorder="1" applyAlignment="1">
      <alignment vertical="center" wrapText="1"/>
    </xf>
    <xf numFmtId="49" fontId="18" fillId="0" borderId="4" xfId="2" applyNumberFormat="1" applyFont="1" applyFill="1" applyBorder="1" applyAlignment="1">
      <alignment horizontal="center" vertical="center" wrapText="1"/>
    </xf>
    <xf numFmtId="0" fontId="19" fillId="0" borderId="5" xfId="2" applyFont="1" applyFill="1" applyBorder="1" applyAlignment="1">
      <alignment horizontal="left" vertical="center" wrapText="1"/>
    </xf>
    <xf numFmtId="177" fontId="10" fillId="0" borderId="12" xfId="3" applyNumberFormat="1" applyFont="1" applyFill="1" applyBorder="1" applyAlignment="1" applyProtection="1">
      <alignment horizontal="left" vertical="center" wrapText="1"/>
    </xf>
    <xf numFmtId="40" fontId="11" fillId="0" borderId="13" xfId="5" applyNumberFormat="1" applyFont="1" applyFill="1" applyBorder="1" applyAlignment="1" applyProtection="1">
      <alignment horizontal="right" vertical="center" wrapText="1"/>
    </xf>
    <xf numFmtId="40" fontId="11" fillId="0" borderId="14" xfId="5" applyNumberFormat="1" applyFont="1" applyFill="1" applyBorder="1" applyAlignment="1" applyProtection="1">
      <alignment horizontal="right" vertical="center" wrapText="1"/>
    </xf>
    <xf numFmtId="0" fontId="25" fillId="3" borderId="0" xfId="0" applyNumberFormat="1" applyFont="1" applyFill="1" applyBorder="1" applyAlignment="1" applyProtection="1">
      <alignment horizontal="left" vertical="center"/>
      <protection locked="0"/>
    </xf>
    <xf numFmtId="179" fontId="18" fillId="0" borderId="4" xfId="2" applyNumberFormat="1" applyFont="1" applyFill="1" applyBorder="1" applyAlignment="1">
      <alignment horizontal="right" vertical="center" wrapText="1"/>
    </xf>
    <xf numFmtId="179" fontId="10" fillId="5" borderId="4" xfId="2" applyNumberFormat="1" applyFont="1" applyFill="1" applyBorder="1" applyAlignment="1">
      <alignment horizontal="right" vertical="center" wrapText="1"/>
    </xf>
    <xf numFmtId="0" fontId="19" fillId="0" borderId="5" xfId="2" applyNumberFormat="1" applyFont="1" applyFill="1" applyBorder="1" applyAlignment="1">
      <alignment horizontal="left" vertical="center" wrapText="1"/>
    </xf>
    <xf numFmtId="177" fontId="10" fillId="0" borderId="12" xfId="3" applyNumberFormat="1" applyFont="1" applyFill="1" applyBorder="1" applyAlignment="1" applyProtection="1">
      <alignment horizontal="left" vertical="center" wrapText="1"/>
    </xf>
    <xf numFmtId="40" fontId="11" fillId="0" borderId="13" xfId="5" applyNumberFormat="1" applyFont="1" applyFill="1" applyBorder="1" applyAlignment="1" applyProtection="1">
      <alignment horizontal="right" vertical="center" wrapText="1"/>
    </xf>
    <xf numFmtId="0" fontId="19" fillId="0" borderId="4" xfId="1" applyFont="1" applyFill="1" applyBorder="1" applyAlignment="1">
      <alignment horizontal="left" vertical="center" wrapText="1"/>
    </xf>
    <xf numFmtId="0" fontId="19" fillId="0" borderId="5" xfId="2" applyFont="1" applyFill="1" applyBorder="1" applyAlignment="1">
      <alignment vertical="center" wrapText="1"/>
    </xf>
    <xf numFmtId="0" fontId="25" fillId="3" borderId="0" xfId="0" applyNumberFormat="1" applyFont="1" applyFill="1" applyBorder="1" applyAlignment="1" applyProtection="1">
      <alignment horizontal="left" vertical="center"/>
      <protection locked="0"/>
    </xf>
    <xf numFmtId="4" fontId="18" fillId="0" borderId="14" xfId="5" applyNumberFormat="1" applyFont="1" applyFill="1" applyBorder="1" applyAlignment="1" applyProtection="1">
      <alignment horizontal="right" vertical="center" wrapText="1"/>
    </xf>
    <xf numFmtId="177" fontId="10" fillId="0" borderId="12" xfId="3" applyNumberFormat="1" applyFont="1" applyFill="1" applyBorder="1" applyAlignment="1" applyProtection="1">
      <alignment horizontal="left" vertical="center" wrapText="1"/>
    </xf>
    <xf numFmtId="40" fontId="11" fillId="0" borderId="13" xfId="5" applyNumberFormat="1" applyFont="1" applyFill="1" applyBorder="1" applyAlignment="1" applyProtection="1">
      <alignment horizontal="right" vertical="center" wrapText="1"/>
    </xf>
    <xf numFmtId="40" fontId="11" fillId="0" borderId="14" xfId="5" applyNumberFormat="1" applyFont="1" applyFill="1" applyBorder="1" applyAlignment="1" applyProtection="1">
      <alignment horizontal="right" vertical="center" wrapText="1"/>
    </xf>
    <xf numFmtId="0" fontId="25" fillId="3" borderId="0" xfId="0" applyNumberFormat="1" applyFont="1" applyFill="1" applyBorder="1" applyAlignment="1" applyProtection="1">
      <alignment horizontal="left" vertical="center"/>
      <protection locked="0"/>
    </xf>
    <xf numFmtId="180" fontId="18" fillId="0" borderId="4" xfId="2" applyNumberFormat="1" applyFont="1" applyFill="1" applyBorder="1" applyAlignment="1">
      <alignment horizontal="right" vertical="center" wrapText="1"/>
    </xf>
    <xf numFmtId="180" fontId="10" fillId="5" borderId="4" xfId="2" applyNumberFormat="1" applyFont="1" applyFill="1" applyBorder="1" applyAlignment="1">
      <alignment horizontal="right" vertical="center" wrapText="1"/>
    </xf>
    <xf numFmtId="0" fontId="18" fillId="0" borderId="12" xfId="2" applyFont="1" applyFill="1" applyBorder="1" applyAlignment="1">
      <alignment horizontal="center" vertical="center" wrapText="1"/>
    </xf>
    <xf numFmtId="0" fontId="19" fillId="0" borderId="5" xfId="2" applyFont="1" applyFill="1" applyBorder="1" applyAlignment="1">
      <alignment vertical="center" wrapText="1"/>
    </xf>
    <xf numFmtId="0" fontId="19" fillId="0" borderId="5" xfId="2" applyNumberFormat="1" applyFont="1" applyFill="1" applyBorder="1" applyAlignment="1">
      <alignment horizontal="left" vertical="center" wrapText="1"/>
    </xf>
    <xf numFmtId="178" fontId="18" fillId="0" borderId="4" xfId="2" applyNumberFormat="1" applyFont="1" applyFill="1" applyBorder="1" applyAlignment="1">
      <alignment horizontal="center" vertical="center" wrapText="1"/>
    </xf>
    <xf numFmtId="0" fontId="18" fillId="0" borderId="4" xfId="2" applyFont="1" applyFill="1" applyBorder="1" applyAlignment="1">
      <alignment horizontal="center" vertical="center" wrapText="1"/>
    </xf>
    <xf numFmtId="0" fontId="18" fillId="0" borderId="3" xfId="2" applyFont="1" applyFill="1" applyBorder="1" applyAlignment="1">
      <alignment horizontal="center" vertical="center" wrapText="1"/>
    </xf>
    <xf numFmtId="178" fontId="18" fillId="0" borderId="4" xfId="2" applyNumberFormat="1" applyFont="1" applyFill="1" applyBorder="1" applyAlignment="1">
      <alignment horizontal="right" vertical="center" wrapText="1"/>
    </xf>
    <xf numFmtId="0" fontId="18" fillId="0" borderId="5" xfId="2" applyFont="1" applyFill="1" applyBorder="1" applyAlignment="1">
      <alignment horizontal="left" vertical="center" wrapText="1"/>
    </xf>
    <xf numFmtId="0" fontId="25" fillId="3" borderId="0" xfId="4" applyNumberFormat="1" applyFont="1" applyFill="1" applyBorder="1" applyAlignment="1" applyProtection="1">
      <alignment horizontal="left" vertical="center"/>
      <protection locked="0"/>
    </xf>
    <xf numFmtId="178" fontId="18" fillId="0" borderId="4" xfId="2" applyNumberFormat="1" applyFont="1" applyFill="1" applyBorder="1" applyAlignment="1" applyProtection="1">
      <alignment horizontal="center" vertical="center" wrapText="1"/>
      <protection locked="0"/>
    </xf>
    <xf numFmtId="0" fontId="18" fillId="0" borderId="4" xfId="2" applyNumberFormat="1" applyFont="1" applyFill="1" applyBorder="1" applyAlignment="1">
      <alignment horizontal="center" vertical="center" wrapText="1"/>
    </xf>
    <xf numFmtId="177" fontId="19" fillId="0" borderId="4" xfId="3" applyNumberFormat="1" applyFont="1" applyFill="1" applyBorder="1" applyAlignment="1">
      <alignment vertical="center" wrapText="1"/>
    </xf>
    <xf numFmtId="49" fontId="18" fillId="0" borderId="4" xfId="2" applyNumberFormat="1" applyFont="1" applyFill="1" applyBorder="1" applyAlignment="1">
      <alignment horizontal="center" vertical="center" wrapText="1"/>
    </xf>
    <xf numFmtId="0" fontId="19" fillId="0" borderId="5" xfId="2" applyFont="1" applyFill="1" applyBorder="1" applyAlignment="1">
      <alignment horizontal="left" vertical="center" wrapText="1"/>
    </xf>
    <xf numFmtId="0" fontId="19" fillId="0" borderId="4" xfId="1" applyFont="1" applyFill="1" applyBorder="1" applyAlignment="1">
      <alignment horizontal="left" vertical="center" wrapText="1"/>
    </xf>
    <xf numFmtId="0" fontId="19" fillId="0" borderId="5" xfId="2" applyFont="1" applyFill="1" applyBorder="1" applyAlignment="1">
      <alignment vertical="center" wrapText="1"/>
    </xf>
    <xf numFmtId="0" fontId="19" fillId="0" borderId="4" xfId="28" applyFont="1" applyFill="1" applyBorder="1" applyAlignment="1">
      <alignment horizontal="left" vertical="center" wrapText="1"/>
    </xf>
    <xf numFmtId="0" fontId="29" fillId="0" borderId="4" xfId="29" applyFont="1" applyFill="1" applyBorder="1" applyAlignment="1">
      <alignment horizontal="left" vertical="center" wrapText="1"/>
    </xf>
    <xf numFmtId="0" fontId="28" fillId="0" borderId="4" xfId="0" applyFont="1" applyBorder="1">
      <alignment vertical="center"/>
    </xf>
    <xf numFmtId="0" fontId="0" fillId="0" borderId="4" xfId="0" applyBorder="1">
      <alignment vertical="center"/>
    </xf>
    <xf numFmtId="0" fontId="35" fillId="6" borderId="25" xfId="30" applyFont="1" applyFill="1" applyBorder="1" applyAlignment="1">
      <alignment horizontal="center" vertical="center"/>
    </xf>
    <xf numFmtId="0" fontId="1" fillId="0" borderId="9" xfId="30" applyBorder="1">
      <alignment vertical="center"/>
    </xf>
    <xf numFmtId="0" fontId="1" fillId="0" borderId="10" xfId="30" applyBorder="1">
      <alignment vertical="center"/>
    </xf>
    <xf numFmtId="0" fontId="1" fillId="0" borderId="11" xfId="30" applyBorder="1">
      <alignment vertical="center"/>
    </xf>
    <xf numFmtId="0" fontId="35" fillId="6" borderId="29" xfId="30" applyFont="1" applyFill="1" applyBorder="1" applyAlignment="1">
      <alignment horizontal="center" vertical="center"/>
    </xf>
    <xf numFmtId="0" fontId="35" fillId="6" borderId="30" xfId="30" applyFont="1" applyFill="1" applyBorder="1" applyAlignment="1">
      <alignment horizontal="center" vertical="center"/>
    </xf>
    <xf numFmtId="0" fontId="33" fillId="0" borderId="29" xfId="30" applyFont="1" applyFill="1" applyBorder="1" applyAlignment="1">
      <alignment horizontal="center" vertical="center"/>
    </xf>
    <xf numFmtId="0" fontId="33" fillId="0" borderId="31" xfId="30" applyFont="1" applyFill="1" applyBorder="1" applyAlignment="1">
      <alignment horizontal="center" vertical="center"/>
    </xf>
    <xf numFmtId="0" fontId="42" fillId="0" borderId="10" xfId="30" applyFont="1" applyBorder="1">
      <alignment vertical="center"/>
    </xf>
    <xf numFmtId="0" fontId="33" fillId="0" borderId="20" xfId="30" applyFont="1" applyFill="1" applyBorder="1" applyAlignment="1">
      <alignment horizontal="center" vertical="center"/>
    </xf>
    <xf numFmtId="0" fontId="41" fillId="0" borderId="26" xfId="30" applyFont="1" applyFill="1" applyBorder="1" applyAlignment="1">
      <alignment horizontal="center" vertical="center"/>
    </xf>
    <xf numFmtId="49" fontId="41" fillId="0" borderId="27" xfId="30" applyNumberFormat="1" applyFont="1" applyFill="1" applyBorder="1" applyAlignment="1">
      <alignment horizontal="center" vertical="center"/>
    </xf>
    <xf numFmtId="49" fontId="40" fillId="0" borderId="27" xfId="30" applyNumberFormat="1" applyFont="1" applyFill="1" applyBorder="1" applyAlignment="1">
      <alignment horizontal="center" vertical="center"/>
    </xf>
    <xf numFmtId="0" fontId="40" fillId="0" borderId="27" xfId="30" applyFont="1" applyFill="1" applyBorder="1" applyAlignment="1">
      <alignment horizontal="center" vertical="center"/>
    </xf>
    <xf numFmtId="0" fontId="41" fillId="0" borderId="28" xfId="30" applyFont="1" applyBorder="1" applyAlignment="1">
      <alignment horizontal="center" vertical="center"/>
    </xf>
    <xf numFmtId="0" fontId="41" fillId="0" borderId="21" xfId="30" applyFont="1" applyBorder="1" applyAlignment="1">
      <alignment horizontal="center" vertical="center"/>
    </xf>
    <xf numFmtId="0" fontId="40" fillId="0" borderId="25" xfId="30" applyFont="1" applyBorder="1" applyAlignment="1">
      <alignment horizontal="center" vertical="center"/>
    </xf>
    <xf numFmtId="0" fontId="41" fillId="0" borderId="22" xfId="30" applyFont="1" applyBorder="1" applyAlignment="1">
      <alignment horizontal="center" vertical="center"/>
    </xf>
    <xf numFmtId="0" fontId="41" fillId="0" borderId="35" xfId="30" applyFont="1" applyBorder="1" applyAlignment="1">
      <alignment horizontal="center" vertical="center"/>
    </xf>
    <xf numFmtId="49" fontId="43" fillId="2" borderId="23" xfId="40" applyNumberFormat="1" applyFont="1" applyFill="1" applyBorder="1" applyAlignment="1">
      <alignment horizontal="center" vertical="center" wrapText="1" shrinkToFit="1"/>
    </xf>
    <xf numFmtId="181" fontId="29" fillId="0" borderId="4" xfId="31" applyNumberFormat="1" applyFont="1" applyFill="1" applyBorder="1" applyAlignment="1">
      <alignment horizontal="center" vertical="center" wrapText="1"/>
    </xf>
    <xf numFmtId="49" fontId="29" fillId="0" borderId="4" xfId="31" applyNumberFormat="1" applyFont="1" applyFill="1" applyBorder="1" applyAlignment="1">
      <alignment horizontal="center" vertical="center" wrapText="1"/>
    </xf>
    <xf numFmtId="49" fontId="43" fillId="2" borderId="24" xfId="40" applyNumberFormat="1" applyFont="1" applyFill="1" applyBorder="1" applyAlignment="1">
      <alignment horizontal="center" vertical="center" wrapText="1" shrinkToFit="1"/>
    </xf>
    <xf numFmtId="0" fontId="34" fillId="0" borderId="26" xfId="30" applyFont="1" applyFill="1" applyBorder="1" applyAlignment="1">
      <alignment horizontal="center" vertical="center"/>
    </xf>
    <xf numFmtId="49" fontId="43" fillId="2" borderId="4" xfId="40" applyNumberFormat="1" applyFont="1" applyFill="1" applyBorder="1" applyAlignment="1">
      <alignment horizontal="center" vertical="center" wrapText="1" shrinkToFit="1"/>
    </xf>
    <xf numFmtId="0" fontId="33" fillId="0" borderId="4" xfId="30" applyFont="1" applyBorder="1" applyAlignment="1">
      <alignment horizontal="center" vertical="center"/>
    </xf>
    <xf numFmtId="177" fontId="10" fillId="0" borderId="6" xfId="3" applyNumberFormat="1" applyFont="1" applyFill="1" applyBorder="1" applyAlignment="1" applyProtection="1">
      <alignment horizontal="left" vertical="center" wrapText="1"/>
    </xf>
    <xf numFmtId="177" fontId="10" fillId="0" borderId="12" xfId="3" applyNumberFormat="1" applyFont="1" applyFill="1" applyBorder="1" applyAlignment="1" applyProtection="1">
      <alignment horizontal="left" vertical="center" wrapText="1"/>
    </xf>
    <xf numFmtId="40" fontId="11" fillId="0" borderId="13" xfId="5" applyNumberFormat="1" applyFont="1" applyFill="1" applyBorder="1" applyAlignment="1" applyProtection="1">
      <alignment horizontal="right" vertical="center" wrapText="1"/>
    </xf>
    <xf numFmtId="40" fontId="11" fillId="0" borderId="14" xfId="5" applyNumberFormat="1" applyFont="1" applyFill="1" applyBorder="1" applyAlignment="1" applyProtection="1">
      <alignment horizontal="right" vertical="center" wrapText="1"/>
    </xf>
    <xf numFmtId="177" fontId="5" fillId="3" borderId="9" xfId="3" applyNumberFormat="1" applyFont="1" applyFill="1" applyBorder="1" applyAlignment="1">
      <alignment horizontal="left" vertical="center"/>
    </xf>
    <xf numFmtId="177" fontId="7" fillId="3" borderId="10" xfId="3" applyNumberFormat="1" applyFont="1" applyFill="1" applyBorder="1" applyAlignment="1">
      <alignment horizontal="left" vertical="center"/>
    </xf>
    <xf numFmtId="177" fontId="7" fillId="3" borderId="11" xfId="3" applyNumberFormat="1" applyFont="1" applyFill="1" applyBorder="1" applyAlignment="1">
      <alignment horizontal="left" vertical="center"/>
    </xf>
    <xf numFmtId="0" fontId="25" fillId="3" borderId="0" xfId="0" applyNumberFormat="1" applyFont="1" applyFill="1" applyBorder="1" applyAlignment="1" applyProtection="1">
      <alignment horizontal="left" vertical="center" wrapText="1"/>
      <protection locked="0"/>
    </xf>
    <xf numFmtId="0" fontId="25" fillId="3" borderId="0" xfId="0" applyNumberFormat="1" applyFont="1" applyFill="1" applyBorder="1" applyAlignment="1" applyProtection="1">
      <alignment horizontal="left" vertical="center"/>
      <protection locked="0"/>
    </xf>
    <xf numFmtId="0" fontId="25" fillId="3" borderId="2" xfId="0" applyNumberFormat="1" applyFont="1" applyFill="1" applyBorder="1" applyAlignment="1" applyProtection="1">
      <alignment horizontal="left" vertical="center"/>
      <protection locked="0"/>
    </xf>
    <xf numFmtId="0" fontId="14" fillId="4" borderId="4" xfId="2" applyFont="1" applyFill="1" applyBorder="1" applyAlignment="1" applyProtection="1">
      <alignment horizontal="center" vertical="center" wrapText="1"/>
    </xf>
    <xf numFmtId="177" fontId="10" fillId="6" borderId="3" xfId="3" applyNumberFormat="1" applyFont="1" applyFill="1" applyBorder="1" applyAlignment="1">
      <alignment vertical="center" wrapText="1"/>
    </xf>
    <xf numFmtId="177" fontId="10" fillId="6" borderId="4" xfId="3" applyNumberFormat="1" applyFont="1" applyFill="1" applyBorder="1" applyAlignment="1">
      <alignment vertical="center"/>
    </xf>
    <xf numFmtId="177" fontId="10" fillId="0" borderId="6" xfId="3" applyNumberFormat="1" applyFont="1" applyBorder="1" applyAlignment="1" applyProtection="1">
      <alignment horizontal="left" vertical="center" wrapText="1"/>
    </xf>
    <xf numFmtId="177" fontId="10" fillId="0" borderId="12" xfId="3" applyNumberFormat="1" applyFont="1" applyBorder="1" applyAlignment="1" applyProtection="1">
      <alignment horizontal="left" vertical="center" wrapText="1"/>
    </xf>
    <xf numFmtId="40" fontId="11" fillId="3" borderId="13" xfId="5" applyNumberFormat="1" applyFont="1" applyFill="1" applyBorder="1" applyAlignment="1" applyProtection="1">
      <alignment horizontal="right" vertical="center" wrapText="1"/>
    </xf>
    <xf numFmtId="40" fontId="11" fillId="3" borderId="14" xfId="5" applyNumberFormat="1" applyFont="1" applyFill="1" applyBorder="1" applyAlignment="1" applyProtection="1">
      <alignment horizontal="right" vertical="center" wrapText="1"/>
    </xf>
    <xf numFmtId="177" fontId="10" fillId="6" borderId="18" xfId="3" applyNumberFormat="1" applyFont="1" applyFill="1" applyBorder="1" applyAlignment="1" applyProtection="1">
      <alignment horizontal="center" vertical="center" wrapText="1"/>
    </xf>
    <xf numFmtId="177" fontId="10" fillId="6" borderId="19" xfId="3" applyNumberFormat="1" applyFont="1" applyFill="1" applyBorder="1" applyAlignment="1" applyProtection="1">
      <alignment horizontal="center" vertical="center" wrapText="1"/>
    </xf>
    <xf numFmtId="177" fontId="10" fillId="6" borderId="12" xfId="3" applyNumberFormat="1" applyFont="1" applyFill="1" applyBorder="1" applyAlignment="1" applyProtection="1">
      <alignment horizontal="center" vertical="center" wrapText="1"/>
    </xf>
    <xf numFmtId="40" fontId="10" fillId="5" borderId="6" xfId="6" applyNumberFormat="1" applyFont="1" applyFill="1" applyBorder="1" applyAlignment="1" applyProtection="1">
      <alignment horizontal="right" vertical="center" wrapText="1"/>
    </xf>
    <xf numFmtId="40" fontId="10" fillId="5" borderId="12" xfId="6" applyNumberFormat="1" applyFont="1" applyFill="1" applyBorder="1" applyAlignment="1" applyProtection="1">
      <alignment horizontal="right" vertical="center" wrapText="1"/>
    </xf>
    <xf numFmtId="177" fontId="16" fillId="6" borderId="3" xfId="3" applyNumberFormat="1" applyFont="1" applyFill="1" applyBorder="1" applyAlignment="1">
      <alignment vertical="center" wrapText="1"/>
    </xf>
    <xf numFmtId="0" fontId="10" fillId="0" borderId="1" xfId="2" applyFont="1" applyFill="1" applyBorder="1" applyAlignment="1">
      <alignment horizontal="center" vertical="center" wrapText="1"/>
    </xf>
    <xf numFmtId="0" fontId="10" fillId="0" borderId="0" xfId="2" applyFont="1" applyFill="1" applyBorder="1" applyAlignment="1">
      <alignment horizontal="center" vertical="center" wrapText="1"/>
    </xf>
    <xf numFmtId="0" fontId="10" fillId="0" borderId="2" xfId="2" applyFont="1" applyFill="1" applyBorder="1" applyAlignment="1">
      <alignment horizontal="center" vertical="center" wrapText="1"/>
    </xf>
    <xf numFmtId="177" fontId="22" fillId="6" borderId="15" xfId="3" applyNumberFormat="1" applyFont="1" applyFill="1" applyBorder="1" applyAlignment="1">
      <alignment vertical="center" wrapText="1"/>
    </xf>
    <xf numFmtId="177" fontId="22" fillId="6" borderId="16" xfId="3" applyNumberFormat="1" applyFont="1" applyFill="1" applyBorder="1" applyAlignment="1">
      <alignment vertical="center" wrapText="1"/>
    </xf>
    <xf numFmtId="177" fontId="22" fillId="6" borderId="17" xfId="3" applyNumberFormat="1" applyFont="1" applyFill="1" applyBorder="1" applyAlignment="1">
      <alignment vertical="center" wrapText="1"/>
    </xf>
    <xf numFmtId="177" fontId="8" fillId="2" borderId="1" xfId="3" applyNumberFormat="1" applyFont="1" applyFill="1" applyBorder="1">
      <alignment vertical="center"/>
    </xf>
    <xf numFmtId="0" fontId="8" fillId="0" borderId="0" xfId="0" applyFont="1" applyBorder="1">
      <alignment vertical="center"/>
    </xf>
    <xf numFmtId="177" fontId="10" fillId="6" borderId="18" xfId="3" applyNumberFormat="1" applyFont="1" applyFill="1" applyBorder="1" applyAlignment="1">
      <alignment vertical="center" wrapText="1"/>
    </xf>
    <xf numFmtId="177" fontId="10" fillId="6" borderId="19" xfId="3" applyNumberFormat="1" applyFont="1" applyFill="1" applyBorder="1" applyAlignment="1">
      <alignment vertical="center" wrapText="1"/>
    </xf>
    <xf numFmtId="177" fontId="10" fillId="6" borderId="12" xfId="3" applyNumberFormat="1" applyFont="1" applyFill="1" applyBorder="1" applyAlignment="1">
      <alignment vertical="center" wrapText="1"/>
    </xf>
    <xf numFmtId="0" fontId="36" fillId="0" borderId="32" xfId="30" applyFont="1" applyFill="1" applyBorder="1" applyAlignment="1">
      <alignment horizontal="center" vertical="center"/>
    </xf>
    <xf numFmtId="0" fontId="36" fillId="0" borderId="33" xfId="30" applyFont="1" applyFill="1" applyBorder="1" applyAlignment="1">
      <alignment horizontal="center" vertical="center"/>
    </xf>
    <xf numFmtId="0" fontId="36" fillId="0" borderId="34" xfId="30" applyFont="1" applyFill="1" applyBorder="1" applyAlignment="1">
      <alignment horizontal="center" vertical="center"/>
    </xf>
  </cellXfs>
  <cellStyles count="43">
    <cellStyle name="Hyperlink 5" xfId="36"/>
    <cellStyle name="Normal 2" xfId="1"/>
    <cellStyle name="Normal 2 4" xfId="35"/>
    <cellStyle name="Normal 2 4 2" xfId="38"/>
    <cellStyle name="Normal 3" xfId="34"/>
    <cellStyle name="Normal 3 2" xfId="37"/>
    <cellStyle name="Normal_Sheet1" xfId="2"/>
    <cellStyle name="Standard 5" xfId="39"/>
    <cellStyle name="常规" xfId="0" builtinId="0"/>
    <cellStyle name="常规 10" xfId="13"/>
    <cellStyle name="常规 11" xfId="19"/>
    <cellStyle name="常规 12" xfId="28"/>
    <cellStyle name="常规 13" xfId="29"/>
    <cellStyle name="常规 14" xfId="3"/>
    <cellStyle name="常规 15" xfId="30"/>
    <cellStyle name="常规 2" xfId="7"/>
    <cellStyle name="常规 2 2" xfId="11"/>
    <cellStyle name="常规 2 2 2" xfId="17"/>
    <cellStyle name="常规 2 3" xfId="18"/>
    <cellStyle name="常规 2 4" xfId="20"/>
    <cellStyle name="常规 2 5" xfId="31"/>
    <cellStyle name="常规 3" xfId="8"/>
    <cellStyle name="常规 3 2" xfId="16"/>
    <cellStyle name="常规 3 2 2" xfId="14"/>
    <cellStyle name="常规 3 2 3" xfId="22"/>
    <cellStyle name="常规 3 2 3 2" xfId="12"/>
    <cellStyle name="常规 3 2 4" xfId="23"/>
    <cellStyle name="常规 3 3" xfId="4"/>
    <cellStyle name="常规 3 3 2" xfId="41"/>
    <cellStyle name="常规 3 4" xfId="21"/>
    <cellStyle name="常规 3 5" xfId="40"/>
    <cellStyle name="常规 4" xfId="24"/>
    <cellStyle name="常规 4 2 2 2" xfId="32"/>
    <cellStyle name="常规 5" xfId="25"/>
    <cellStyle name="常规 5 2" xfId="9"/>
    <cellStyle name="常规 6" xfId="10"/>
    <cellStyle name="常规 6 2" xfId="42"/>
    <cellStyle name="常规 7" xfId="26"/>
    <cellStyle name="常规 8" xfId="15"/>
    <cellStyle name="常规 9" xfId="5"/>
    <cellStyle name="常规 9 2" xfId="27"/>
    <cellStyle name="超链接 3 2 2" xfId="33"/>
    <cellStyle name="千位分隔 2 2" xfId="6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8.88671875" defaultRowHeight="14.4"/>
  <sheetData/>
  <phoneticPr fontId="6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50"/>
  <sheetViews>
    <sheetView topLeftCell="A7" zoomScale="70" zoomScaleNormal="70" workbookViewId="0">
      <selection activeCell="D9" sqref="D9:E13"/>
    </sheetView>
  </sheetViews>
  <sheetFormatPr defaultColWidth="11" defaultRowHeight="13.8"/>
  <cols>
    <col min="1" max="1" width="18" style="1" customWidth="1"/>
    <col min="2" max="2" width="27.33203125" style="1" customWidth="1"/>
    <col min="3" max="3" width="16" style="20" customWidth="1"/>
    <col min="4" max="4" width="11.33203125" style="1" customWidth="1"/>
    <col min="5" max="5" width="11.109375" style="1" customWidth="1"/>
    <col min="6" max="6" width="15.88671875" style="21" customWidth="1"/>
    <col min="7" max="7" width="69.6640625" style="1" customWidth="1"/>
    <col min="8" max="16384" width="11" style="1"/>
  </cols>
  <sheetData>
    <row r="1" spans="1:7" ht="20.100000000000001" customHeight="1">
      <c r="A1" s="132" t="s">
        <v>44</v>
      </c>
      <c r="B1" s="133"/>
      <c r="C1" s="133"/>
      <c r="D1" s="133"/>
      <c r="E1" s="133"/>
      <c r="F1" s="133"/>
      <c r="G1" s="134"/>
    </row>
    <row r="2" spans="1:7" ht="20.100000000000001" customHeight="1">
      <c r="A2" s="2"/>
      <c r="B2" s="3"/>
      <c r="C2" s="4"/>
      <c r="D2" s="3"/>
      <c r="E2" s="3"/>
      <c r="F2" s="5"/>
      <c r="G2" s="6"/>
    </row>
    <row r="3" spans="1:7" ht="20.100000000000001" customHeight="1">
      <c r="A3" s="30"/>
      <c r="B3" s="79" t="s">
        <v>49</v>
      </c>
      <c r="C3" s="34"/>
      <c r="D3" s="33"/>
      <c r="E3" s="35"/>
      <c r="F3" s="34"/>
      <c r="G3" s="36"/>
    </row>
    <row r="4" spans="1:7" ht="20.100000000000001" customHeight="1">
      <c r="A4" s="30"/>
      <c r="B4" s="44" t="s">
        <v>50</v>
      </c>
      <c r="C4" s="45"/>
      <c r="D4" s="79"/>
      <c r="E4" s="46"/>
      <c r="F4" s="45"/>
      <c r="G4" s="47"/>
    </row>
    <row r="5" spans="1:7" ht="20.100000000000001" customHeight="1">
      <c r="A5" s="30"/>
      <c r="B5" s="135" t="s">
        <v>19</v>
      </c>
      <c r="C5" s="135"/>
      <c r="D5" s="135"/>
      <c r="E5" s="135"/>
      <c r="F5" s="135"/>
      <c r="G5" s="48"/>
    </row>
    <row r="6" spans="1:7" ht="20.100000000000001" customHeight="1">
      <c r="A6" s="30"/>
      <c r="B6" s="135" t="s">
        <v>20</v>
      </c>
      <c r="C6" s="136"/>
      <c r="D6" s="136"/>
      <c r="E6" s="136"/>
      <c r="F6" s="136"/>
      <c r="G6" s="137"/>
    </row>
    <row r="7" spans="1:7" ht="20.100000000000001" customHeight="1">
      <c r="A7" s="30"/>
      <c r="B7" s="49" t="s">
        <v>21</v>
      </c>
      <c r="C7" s="45"/>
      <c r="D7" s="50"/>
      <c r="E7" s="50"/>
      <c r="F7" s="51"/>
      <c r="G7" s="48"/>
    </row>
    <row r="8" spans="1:7" ht="32.1" customHeight="1">
      <c r="A8" s="31"/>
      <c r="B8" s="138" t="s">
        <v>5</v>
      </c>
      <c r="C8" s="138"/>
      <c r="D8" s="138" t="s">
        <v>6</v>
      </c>
      <c r="E8" s="138"/>
      <c r="F8" s="37" t="s">
        <v>7</v>
      </c>
      <c r="G8" s="38" t="s">
        <v>8</v>
      </c>
    </row>
    <row r="9" spans="1:7" ht="32.1" customHeight="1">
      <c r="A9" s="32" t="s">
        <v>0</v>
      </c>
      <c r="B9" s="128" t="s">
        <v>23</v>
      </c>
      <c r="C9" s="129"/>
      <c r="D9" s="130">
        <f>F20</f>
        <v>50000</v>
      </c>
      <c r="E9" s="131"/>
      <c r="F9" s="39"/>
      <c r="G9" s="40"/>
    </row>
    <row r="10" spans="1:7" ht="32.1" customHeight="1">
      <c r="A10" s="32" t="s">
        <v>1</v>
      </c>
      <c r="B10" s="128" t="s">
        <v>32</v>
      </c>
      <c r="C10" s="129"/>
      <c r="D10" s="130">
        <f>F27</f>
        <v>11000</v>
      </c>
      <c r="E10" s="131"/>
      <c r="F10" s="39"/>
      <c r="G10" s="40"/>
    </row>
    <row r="11" spans="1:7" ht="32.1" customHeight="1">
      <c r="A11" s="32" t="s">
        <v>3</v>
      </c>
      <c r="B11" s="128" t="s">
        <v>29</v>
      </c>
      <c r="C11" s="129"/>
      <c r="D11" s="130">
        <f>F31</f>
        <v>39000</v>
      </c>
      <c r="E11" s="131"/>
      <c r="F11" s="39"/>
      <c r="G11" s="40"/>
    </row>
    <row r="12" spans="1:7" ht="32.1" customHeight="1">
      <c r="A12" s="32" t="s">
        <v>4</v>
      </c>
      <c r="B12" s="128" t="s">
        <v>28</v>
      </c>
      <c r="C12" s="129"/>
      <c r="D12" s="130">
        <f>F36</f>
        <v>26000</v>
      </c>
      <c r="E12" s="131"/>
      <c r="F12" s="39"/>
      <c r="G12" s="40"/>
    </row>
    <row r="13" spans="1:7" ht="32.1" customHeight="1">
      <c r="A13" s="32" t="s">
        <v>36</v>
      </c>
      <c r="B13" s="58" t="s">
        <v>42</v>
      </c>
      <c r="C13" s="76"/>
      <c r="D13" s="77"/>
      <c r="E13" s="78">
        <f>F42</f>
        <v>47393.120000000003</v>
      </c>
      <c r="F13" s="39"/>
      <c r="G13" s="40"/>
    </row>
    <row r="14" spans="1:7" ht="32.1" customHeight="1">
      <c r="A14" s="32" t="s">
        <v>41</v>
      </c>
      <c r="B14" s="58" t="s">
        <v>43</v>
      </c>
      <c r="C14" s="76"/>
      <c r="D14" s="77"/>
      <c r="E14" s="78">
        <f>F46</f>
        <v>14000</v>
      </c>
      <c r="F14" s="39"/>
      <c r="G14" s="40"/>
    </row>
    <row r="15" spans="1:7" ht="32.1" customHeight="1">
      <c r="A15" s="32" t="s">
        <v>46</v>
      </c>
      <c r="B15" s="58" t="s">
        <v>45</v>
      </c>
      <c r="C15" s="76"/>
      <c r="D15" s="77"/>
      <c r="E15" s="75">
        <f>-F31*0.06</f>
        <v>-2340</v>
      </c>
      <c r="F15" s="39"/>
      <c r="G15" s="40"/>
    </row>
    <row r="16" spans="1:7" ht="32.1" customHeight="1">
      <c r="A16" s="32" t="s">
        <v>47</v>
      </c>
      <c r="B16" s="141" t="s">
        <v>17</v>
      </c>
      <c r="C16" s="142"/>
      <c r="D16" s="143">
        <f>F49</f>
        <v>11243.5872</v>
      </c>
      <c r="E16" s="144"/>
      <c r="F16" s="39"/>
      <c r="G16" s="40" t="s">
        <v>9</v>
      </c>
    </row>
    <row r="17" spans="1:7" ht="32.1" customHeight="1">
      <c r="A17" s="145" t="s">
        <v>10</v>
      </c>
      <c r="B17" s="146"/>
      <c r="C17" s="147"/>
      <c r="D17" s="148">
        <f>SUM(D9:E16)</f>
        <v>196296.7072</v>
      </c>
      <c r="E17" s="149"/>
      <c r="F17" s="41"/>
      <c r="G17" s="42"/>
    </row>
    <row r="18" spans="1:7" ht="20.100000000000001" customHeight="1">
      <c r="A18" s="10"/>
      <c r="B18" s="11"/>
      <c r="C18" s="12"/>
      <c r="D18" s="11"/>
      <c r="E18" s="13"/>
      <c r="F18" s="14"/>
      <c r="G18" s="15"/>
    </row>
    <row r="19" spans="1:7" ht="32.1" customHeight="1">
      <c r="A19" s="7" t="s">
        <v>22</v>
      </c>
      <c r="B19" s="29" t="s">
        <v>5</v>
      </c>
      <c r="C19" s="8" t="s">
        <v>11</v>
      </c>
      <c r="D19" s="29" t="s">
        <v>12</v>
      </c>
      <c r="E19" s="29" t="s">
        <v>13</v>
      </c>
      <c r="F19" s="8" t="s">
        <v>14</v>
      </c>
      <c r="G19" s="9" t="s">
        <v>8</v>
      </c>
    </row>
    <row r="20" spans="1:7" s="17" customFormat="1" ht="32.1" customHeight="1">
      <c r="A20" s="22">
        <v>1</v>
      </c>
      <c r="B20" s="52" t="s">
        <v>39</v>
      </c>
      <c r="C20" s="53">
        <v>2500</v>
      </c>
      <c r="D20" s="54">
        <v>1</v>
      </c>
      <c r="E20" s="54">
        <v>20</v>
      </c>
      <c r="F20" s="25">
        <f>C20*D20*E20</f>
        <v>50000</v>
      </c>
      <c r="G20" s="73" t="s">
        <v>51</v>
      </c>
    </row>
    <row r="21" spans="1:7" s="17" customFormat="1" ht="32.1" customHeight="1">
      <c r="A21" s="22">
        <v>2</v>
      </c>
      <c r="B21" s="72" t="s">
        <v>48</v>
      </c>
      <c r="C21" s="53">
        <v>400</v>
      </c>
      <c r="D21" s="54">
        <v>1</v>
      </c>
      <c r="E21" s="54">
        <v>0</v>
      </c>
      <c r="F21" s="25">
        <f>C21*D21*E21</f>
        <v>0</v>
      </c>
      <c r="G21" s="73" t="s">
        <v>51</v>
      </c>
    </row>
    <row r="22" spans="1:7" ht="32.1" customHeight="1">
      <c r="A22" s="139" t="s">
        <v>26</v>
      </c>
      <c r="B22" s="140"/>
      <c r="C22" s="140"/>
      <c r="D22" s="140"/>
      <c r="E22" s="140"/>
      <c r="F22" s="18">
        <f>SUM(F20:F21)</f>
        <v>50000</v>
      </c>
      <c r="G22" s="43"/>
    </row>
    <row r="23" spans="1:7" ht="20.100000000000001" customHeight="1">
      <c r="A23" s="10"/>
      <c r="B23" s="11"/>
      <c r="C23" s="12"/>
      <c r="D23" s="11"/>
      <c r="E23" s="13"/>
      <c r="F23" s="14"/>
      <c r="G23" s="15"/>
    </row>
    <row r="24" spans="1:7" ht="32.1" customHeight="1">
      <c r="A24" s="7" t="s">
        <v>33</v>
      </c>
      <c r="B24" s="29" t="s">
        <v>5</v>
      </c>
      <c r="C24" s="8" t="s">
        <v>11</v>
      </c>
      <c r="D24" s="29" t="s">
        <v>12</v>
      </c>
      <c r="E24" s="29" t="s">
        <v>13</v>
      </c>
      <c r="F24" s="8" t="s">
        <v>14</v>
      </c>
      <c r="G24" s="9" t="s">
        <v>8</v>
      </c>
    </row>
    <row r="25" spans="1:7" s="17" customFormat="1" ht="32.1" customHeight="1">
      <c r="A25" s="22">
        <v>1</v>
      </c>
      <c r="B25" s="52" t="s">
        <v>35</v>
      </c>
      <c r="C25" s="53">
        <v>300</v>
      </c>
      <c r="D25" s="54">
        <v>1</v>
      </c>
      <c r="E25" s="54">
        <v>10</v>
      </c>
      <c r="F25" s="25">
        <f>C25*D25*E25</f>
        <v>3000</v>
      </c>
      <c r="G25" s="73" t="s">
        <v>51</v>
      </c>
    </row>
    <row r="26" spans="1:7" s="17" customFormat="1" ht="32.1" customHeight="1">
      <c r="A26" s="22">
        <v>1</v>
      </c>
      <c r="B26" s="72" t="s">
        <v>60</v>
      </c>
      <c r="C26" s="53">
        <v>2000</v>
      </c>
      <c r="D26" s="54">
        <v>4</v>
      </c>
      <c r="E26" s="54">
        <v>1</v>
      </c>
      <c r="F26" s="25">
        <f>C26*D26*E26</f>
        <v>8000</v>
      </c>
      <c r="G26" s="73" t="s">
        <v>51</v>
      </c>
    </row>
    <row r="27" spans="1:7" ht="32.1" customHeight="1">
      <c r="A27" s="139" t="s">
        <v>34</v>
      </c>
      <c r="B27" s="140"/>
      <c r="C27" s="140"/>
      <c r="D27" s="140"/>
      <c r="E27" s="140"/>
      <c r="F27" s="18">
        <f>SUM(F25:F26)</f>
        <v>11000</v>
      </c>
      <c r="G27" s="43"/>
    </row>
    <row r="28" spans="1:7" ht="20.100000000000001" customHeight="1">
      <c r="A28" s="10"/>
      <c r="B28" s="11"/>
      <c r="C28" s="12"/>
      <c r="D28" s="11"/>
      <c r="E28" s="13"/>
      <c r="F28" s="14"/>
      <c r="G28" s="15"/>
    </row>
    <row r="29" spans="1:7" ht="32.1" customHeight="1">
      <c r="A29" s="7" t="s">
        <v>24</v>
      </c>
      <c r="B29" s="29" t="s">
        <v>5</v>
      </c>
      <c r="C29" s="8" t="s">
        <v>11</v>
      </c>
      <c r="D29" s="29" t="s">
        <v>12</v>
      </c>
      <c r="E29" s="29" t="s">
        <v>13</v>
      </c>
      <c r="F29" s="8" t="s">
        <v>14</v>
      </c>
      <c r="G29" s="9" t="s">
        <v>31</v>
      </c>
    </row>
    <row r="30" spans="1:7" ht="63.9" customHeight="1">
      <c r="A30" s="22">
        <v>1</v>
      </c>
      <c r="B30" s="57" t="s">
        <v>52</v>
      </c>
      <c r="C30" s="16">
        <v>650</v>
      </c>
      <c r="D30" s="19">
        <v>3</v>
      </c>
      <c r="E30" s="19">
        <v>20</v>
      </c>
      <c r="F30" s="67">
        <f>C30*D30*E30</f>
        <v>39000</v>
      </c>
      <c r="G30" s="55" t="s">
        <v>53</v>
      </c>
    </row>
    <row r="31" spans="1:7" ht="32.1" customHeight="1">
      <c r="A31" s="139" t="s">
        <v>27</v>
      </c>
      <c r="B31" s="140"/>
      <c r="C31" s="140"/>
      <c r="D31" s="140"/>
      <c r="E31" s="140"/>
      <c r="F31" s="68">
        <f>F30</f>
        <v>39000</v>
      </c>
      <c r="G31" s="43"/>
    </row>
    <row r="32" spans="1:7" ht="20.100000000000001" customHeight="1">
      <c r="A32" s="157"/>
      <c r="B32" s="158"/>
      <c r="C32" s="158"/>
      <c r="D32" s="152"/>
      <c r="E32" s="152"/>
      <c r="F32" s="152"/>
      <c r="G32" s="153"/>
    </row>
    <row r="33" spans="1:7" ht="32.1" customHeight="1">
      <c r="A33" s="7" t="s">
        <v>25</v>
      </c>
      <c r="B33" s="29" t="s">
        <v>5</v>
      </c>
      <c r="C33" s="8" t="s">
        <v>11</v>
      </c>
      <c r="D33" s="29" t="s">
        <v>12</v>
      </c>
      <c r="E33" s="29" t="s">
        <v>13</v>
      </c>
      <c r="F33" s="8" t="s">
        <v>14</v>
      </c>
      <c r="G33" s="9" t="s">
        <v>8</v>
      </c>
    </row>
    <row r="34" spans="1:7" s="17" customFormat="1" ht="32.1" customHeight="1">
      <c r="A34" s="22">
        <v>1</v>
      </c>
      <c r="B34" s="56" t="s">
        <v>54</v>
      </c>
      <c r="C34" s="53">
        <v>500</v>
      </c>
      <c r="D34" s="19">
        <v>1</v>
      </c>
      <c r="E34" s="19">
        <v>40</v>
      </c>
      <c r="F34" s="25">
        <f>C34*D34*E34</f>
        <v>20000</v>
      </c>
      <c r="G34" s="69"/>
    </row>
    <row r="35" spans="1:7" s="17" customFormat="1" ht="32.1" customHeight="1">
      <c r="A35" s="22">
        <v>1</v>
      </c>
      <c r="B35" s="56" t="s">
        <v>55</v>
      </c>
      <c r="C35" s="53">
        <v>50</v>
      </c>
      <c r="D35" s="19">
        <v>3</v>
      </c>
      <c r="E35" s="19">
        <v>40</v>
      </c>
      <c r="F35" s="25">
        <f>C35*D35*E35</f>
        <v>6000</v>
      </c>
      <c r="G35" s="69"/>
    </row>
    <row r="36" spans="1:7" ht="32.1" customHeight="1">
      <c r="A36" s="159" t="s">
        <v>30</v>
      </c>
      <c r="B36" s="160"/>
      <c r="C36" s="160"/>
      <c r="D36" s="160"/>
      <c r="E36" s="161"/>
      <c r="F36" s="18">
        <f>SUM(F34:F35)</f>
        <v>26000</v>
      </c>
      <c r="G36" s="43"/>
    </row>
    <row r="37" spans="1:7" ht="20.100000000000001" customHeight="1">
      <c r="A37" s="151"/>
      <c r="B37" s="152"/>
      <c r="C37" s="152"/>
      <c r="D37" s="152"/>
      <c r="E37" s="152"/>
      <c r="F37" s="152"/>
      <c r="G37" s="153"/>
    </row>
    <row r="38" spans="1:7" ht="32.1" customHeight="1">
      <c r="A38" s="59" t="s">
        <v>40</v>
      </c>
      <c r="B38" s="29" t="s">
        <v>37</v>
      </c>
      <c r="C38" s="8" t="s">
        <v>11</v>
      </c>
      <c r="D38" s="29" t="s">
        <v>12</v>
      </c>
      <c r="E38" s="29" t="s">
        <v>13</v>
      </c>
      <c r="F38" s="8" t="s">
        <v>14</v>
      </c>
      <c r="G38" s="9" t="s">
        <v>8</v>
      </c>
    </row>
    <row r="39" spans="1:7" ht="32.1" customHeight="1">
      <c r="A39" s="22">
        <v>1</v>
      </c>
      <c r="B39" s="60" t="s">
        <v>56</v>
      </c>
      <c r="C39" s="16">
        <v>300</v>
      </c>
      <c r="D39" s="19">
        <v>1</v>
      </c>
      <c r="E39" s="61" t="s">
        <v>57</v>
      </c>
      <c r="F39" s="25">
        <f>C39*D39*E39</f>
        <v>12000</v>
      </c>
      <c r="G39" s="62"/>
    </row>
    <row r="40" spans="1:7" ht="32.1" customHeight="1">
      <c r="A40" s="22">
        <v>2</v>
      </c>
      <c r="B40" s="60" t="s">
        <v>58</v>
      </c>
      <c r="C40" s="16">
        <v>720</v>
      </c>
      <c r="D40" s="19">
        <v>2</v>
      </c>
      <c r="E40" s="61" t="s">
        <v>59</v>
      </c>
      <c r="F40" s="25">
        <f>C40*D40*E40</f>
        <v>1440</v>
      </c>
      <c r="G40" s="62"/>
    </row>
    <row r="41" spans="1:7" ht="32.1" customHeight="1">
      <c r="A41" s="22">
        <v>3</v>
      </c>
      <c r="B41" s="60" t="s">
        <v>62</v>
      </c>
      <c r="C41" s="22">
        <v>33953.120000000003</v>
      </c>
      <c r="D41" s="22">
        <v>1</v>
      </c>
      <c r="E41" s="22">
        <v>1</v>
      </c>
      <c r="F41" s="25">
        <f>C41*D41*E41</f>
        <v>33953.120000000003</v>
      </c>
      <c r="G41" s="62"/>
    </row>
    <row r="42" spans="1:7" ht="32.1" customHeight="1">
      <c r="A42" s="150" t="s">
        <v>40</v>
      </c>
      <c r="B42" s="140"/>
      <c r="C42" s="140"/>
      <c r="D42" s="140"/>
      <c r="E42" s="140"/>
      <c r="F42" s="18">
        <f>SUM(F39:F41)</f>
        <v>47393.120000000003</v>
      </c>
      <c r="G42" s="43"/>
    </row>
    <row r="43" spans="1:7" ht="20.100000000000001" customHeight="1">
      <c r="A43" s="151"/>
      <c r="B43" s="152"/>
      <c r="C43" s="152"/>
      <c r="D43" s="152"/>
      <c r="E43" s="152"/>
      <c r="F43" s="152"/>
      <c r="G43" s="153"/>
    </row>
    <row r="44" spans="1:7" ht="32.1" customHeight="1">
      <c r="A44" s="59" t="s">
        <v>38</v>
      </c>
      <c r="B44" s="29" t="s">
        <v>37</v>
      </c>
      <c r="C44" s="8" t="s">
        <v>11</v>
      </c>
      <c r="D44" s="29" t="s">
        <v>12</v>
      </c>
      <c r="E44" s="29" t="s">
        <v>13</v>
      </c>
      <c r="F44" s="8" t="s">
        <v>14</v>
      </c>
      <c r="G44" s="9" t="s">
        <v>8</v>
      </c>
    </row>
    <row r="45" spans="1:7" ht="32.1" customHeight="1">
      <c r="A45" s="22">
        <v>1</v>
      </c>
      <c r="B45" s="60" t="s">
        <v>38</v>
      </c>
      <c r="C45" s="16">
        <v>400</v>
      </c>
      <c r="D45" s="19">
        <v>7</v>
      </c>
      <c r="E45" s="61" t="s">
        <v>61</v>
      </c>
      <c r="F45" s="25">
        <f>C45*D45*E45</f>
        <v>14000</v>
      </c>
      <c r="G45" s="26"/>
    </row>
    <row r="46" spans="1:7" ht="32.1" customHeight="1">
      <c r="A46" s="150" t="s">
        <v>38</v>
      </c>
      <c r="B46" s="140"/>
      <c r="C46" s="140"/>
      <c r="D46" s="140"/>
      <c r="E46" s="140"/>
      <c r="F46" s="18">
        <f>SUM(F45:F45)</f>
        <v>14000</v>
      </c>
      <c r="G46" s="43"/>
    </row>
    <row r="47" spans="1:7" ht="20.100000000000001" customHeight="1">
      <c r="A47" s="151"/>
      <c r="B47" s="152"/>
      <c r="C47" s="152"/>
      <c r="D47" s="152"/>
      <c r="E47" s="152"/>
      <c r="F47" s="152"/>
      <c r="G47" s="153"/>
    </row>
    <row r="48" spans="1:7" ht="32.1" customHeight="1">
      <c r="A48" s="7" t="s">
        <v>2</v>
      </c>
      <c r="B48" s="29" t="s">
        <v>5</v>
      </c>
      <c r="C48" s="8" t="s">
        <v>11</v>
      </c>
      <c r="D48" s="29" t="s">
        <v>12</v>
      </c>
      <c r="E48" s="29" t="s">
        <v>13</v>
      </c>
      <c r="F48" s="8" t="s">
        <v>14</v>
      </c>
      <c r="G48" s="9" t="s">
        <v>8</v>
      </c>
    </row>
    <row r="49" spans="1:7" ht="32.1" customHeight="1">
      <c r="A49" s="22">
        <v>1</v>
      </c>
      <c r="B49" s="23" t="s">
        <v>16</v>
      </c>
      <c r="C49" s="16">
        <f>F22+F27+F31+F36+F42+F46</f>
        <v>187393.12</v>
      </c>
      <c r="D49" s="19">
        <v>1</v>
      </c>
      <c r="E49" s="24">
        <v>0.06</v>
      </c>
      <c r="F49" s="25">
        <f>C49*D49*E49</f>
        <v>11243.5872</v>
      </c>
      <c r="G49" s="26" t="s">
        <v>15</v>
      </c>
    </row>
    <row r="50" spans="1:7" ht="32.1" customHeight="1" thickBot="1">
      <c r="A50" s="154" t="s">
        <v>18</v>
      </c>
      <c r="B50" s="155"/>
      <c r="C50" s="155"/>
      <c r="D50" s="155"/>
      <c r="E50" s="156"/>
      <c r="F50" s="27">
        <f>SUM(F48:F49)</f>
        <v>11243.5872</v>
      </c>
      <c r="G50" s="28"/>
    </row>
  </sheetData>
  <sheetProtection insertColumns="0" insertRows="0" insertHyperlinks="0"/>
  <mergeCells count="28">
    <mergeCell ref="A46:E46"/>
    <mergeCell ref="A47:G47"/>
    <mergeCell ref="A50:E50"/>
    <mergeCell ref="A31:E31"/>
    <mergeCell ref="A32:G32"/>
    <mergeCell ref="A36:E36"/>
    <mergeCell ref="A37:G37"/>
    <mergeCell ref="A42:E42"/>
    <mergeCell ref="A43:G43"/>
    <mergeCell ref="A27:E27"/>
    <mergeCell ref="B10:C10"/>
    <mergeCell ref="D10:E10"/>
    <mergeCell ref="B11:C11"/>
    <mergeCell ref="D11:E11"/>
    <mergeCell ref="B12:C12"/>
    <mergeCell ref="D12:E12"/>
    <mergeCell ref="B16:C16"/>
    <mergeCell ref="D16:E16"/>
    <mergeCell ref="A17:C17"/>
    <mergeCell ref="D17:E17"/>
    <mergeCell ref="A22:E22"/>
    <mergeCell ref="B9:C9"/>
    <mergeCell ref="D9:E9"/>
    <mergeCell ref="A1:G1"/>
    <mergeCell ref="B5:F5"/>
    <mergeCell ref="B6:G6"/>
    <mergeCell ref="B8:C8"/>
    <mergeCell ref="D8:E8"/>
  </mergeCells>
  <phoneticPr fontId="27" type="noConversion"/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59"/>
  <sheetViews>
    <sheetView tabSelected="1" topLeftCell="A13" zoomScale="70" zoomScaleNormal="70" workbookViewId="0">
      <selection activeCell="F15" sqref="F15"/>
    </sheetView>
  </sheetViews>
  <sheetFormatPr defaultColWidth="11" defaultRowHeight="13.8"/>
  <cols>
    <col min="1" max="1" width="18" style="1" customWidth="1"/>
    <col min="2" max="2" width="27.33203125" style="1" customWidth="1"/>
    <col min="3" max="3" width="16" style="20" customWidth="1"/>
    <col min="4" max="4" width="11.33203125" style="1" customWidth="1"/>
    <col min="5" max="5" width="11.109375" style="1" customWidth="1"/>
    <col min="6" max="6" width="15.88671875" style="21" customWidth="1"/>
    <col min="7" max="7" width="69.6640625" style="1" customWidth="1"/>
    <col min="8" max="16384" width="11" style="1"/>
  </cols>
  <sheetData>
    <row r="1" spans="1:7" ht="20.100000000000001" customHeight="1">
      <c r="A1" s="132" t="s">
        <v>44</v>
      </c>
      <c r="B1" s="133"/>
      <c r="C1" s="133"/>
      <c r="D1" s="133"/>
      <c r="E1" s="133"/>
      <c r="F1" s="133"/>
      <c r="G1" s="134"/>
    </row>
    <row r="2" spans="1:7" ht="20.100000000000001" customHeight="1">
      <c r="A2" s="2"/>
      <c r="B2" s="3"/>
      <c r="C2" s="4"/>
      <c r="D2" s="3"/>
      <c r="E2" s="3"/>
      <c r="F2" s="5"/>
      <c r="G2" s="6"/>
    </row>
    <row r="3" spans="1:7" ht="20.100000000000001" customHeight="1">
      <c r="A3" s="30"/>
      <c r="B3" s="74" t="s">
        <v>49</v>
      </c>
      <c r="C3" s="34"/>
      <c r="D3" s="33"/>
      <c r="E3" s="35"/>
      <c r="F3" s="34"/>
      <c r="G3" s="36"/>
    </row>
    <row r="4" spans="1:7" ht="20.100000000000001" customHeight="1">
      <c r="A4" s="30"/>
      <c r="B4" s="44" t="s">
        <v>50</v>
      </c>
      <c r="C4" s="45"/>
      <c r="D4" s="66"/>
      <c r="E4" s="46"/>
      <c r="F4" s="45"/>
      <c r="G4" s="47"/>
    </row>
    <row r="5" spans="1:7" ht="20.100000000000001" customHeight="1">
      <c r="A5" s="30"/>
      <c r="B5" s="135" t="s">
        <v>19</v>
      </c>
      <c r="C5" s="135"/>
      <c r="D5" s="135"/>
      <c r="E5" s="135"/>
      <c r="F5" s="135"/>
      <c r="G5" s="48"/>
    </row>
    <row r="6" spans="1:7" ht="20.100000000000001" customHeight="1">
      <c r="A6" s="30"/>
      <c r="B6" s="135" t="s">
        <v>20</v>
      </c>
      <c r="C6" s="136"/>
      <c r="D6" s="136"/>
      <c r="E6" s="136"/>
      <c r="F6" s="136"/>
      <c r="G6" s="137"/>
    </row>
    <row r="7" spans="1:7" ht="20.100000000000001" customHeight="1">
      <c r="A7" s="30"/>
      <c r="B7" s="90" t="s">
        <v>71</v>
      </c>
      <c r="C7" s="45"/>
      <c r="D7" s="50"/>
      <c r="E7" s="50"/>
      <c r="F7" s="51"/>
      <c r="G7" s="48"/>
    </row>
    <row r="8" spans="1:7" ht="32.1" customHeight="1">
      <c r="A8" s="31"/>
      <c r="B8" s="138" t="s">
        <v>5</v>
      </c>
      <c r="C8" s="138"/>
      <c r="D8" s="138" t="s">
        <v>6</v>
      </c>
      <c r="E8" s="138"/>
      <c r="F8" s="37" t="s">
        <v>7</v>
      </c>
      <c r="G8" s="38" t="s">
        <v>8</v>
      </c>
    </row>
    <row r="9" spans="1:7" ht="32.1" customHeight="1">
      <c r="A9" s="32" t="s">
        <v>0</v>
      </c>
      <c r="B9" s="128" t="s">
        <v>23</v>
      </c>
      <c r="C9" s="129"/>
      <c r="D9" s="130">
        <f>F22</f>
        <v>41281.199999999997</v>
      </c>
      <c r="E9" s="131"/>
      <c r="F9" s="39"/>
      <c r="G9" s="40"/>
    </row>
    <row r="10" spans="1:7" ht="32.1" customHeight="1">
      <c r="A10" s="32" t="s">
        <v>1</v>
      </c>
      <c r="B10" s="128" t="s">
        <v>32</v>
      </c>
      <c r="C10" s="129"/>
      <c r="D10" s="130">
        <f>F31</f>
        <v>13800</v>
      </c>
      <c r="E10" s="131"/>
      <c r="F10" s="39"/>
      <c r="G10" s="40"/>
    </row>
    <row r="11" spans="1:7" ht="32.1" customHeight="1">
      <c r="A11" s="32" t="s">
        <v>3</v>
      </c>
      <c r="B11" s="128" t="s">
        <v>29</v>
      </c>
      <c r="C11" s="129"/>
      <c r="D11" s="130">
        <f>F36</f>
        <v>31960.400000000001</v>
      </c>
      <c r="E11" s="131"/>
      <c r="F11" s="39"/>
      <c r="G11" s="40"/>
    </row>
    <row r="12" spans="1:7" ht="32.1" customHeight="1">
      <c r="A12" s="32" t="s">
        <v>4</v>
      </c>
      <c r="B12" s="128" t="s">
        <v>28</v>
      </c>
      <c r="C12" s="129"/>
      <c r="D12" s="130">
        <f>F41</f>
        <v>20100</v>
      </c>
      <c r="E12" s="131"/>
      <c r="F12" s="39"/>
      <c r="G12" s="40"/>
    </row>
    <row r="13" spans="1:7" ht="32.1" customHeight="1">
      <c r="A13" s="32" t="s">
        <v>36</v>
      </c>
      <c r="B13" s="58" t="s">
        <v>42</v>
      </c>
      <c r="C13" s="63"/>
      <c r="D13" s="64"/>
      <c r="E13" s="65">
        <f>F51</f>
        <v>46630.12</v>
      </c>
      <c r="F13" s="39"/>
      <c r="G13" s="40"/>
    </row>
    <row r="14" spans="1:7" ht="32.1" customHeight="1">
      <c r="A14" s="32" t="s">
        <v>41</v>
      </c>
      <c r="B14" s="58" t="s">
        <v>43</v>
      </c>
      <c r="C14" s="63"/>
      <c r="D14" s="64"/>
      <c r="E14" s="65">
        <f>F55</f>
        <v>14000</v>
      </c>
      <c r="F14" s="39"/>
      <c r="G14" s="40"/>
    </row>
    <row r="15" spans="1:7" ht="32.1" customHeight="1">
      <c r="A15" s="32" t="s">
        <v>46</v>
      </c>
      <c r="B15" s="58" t="s">
        <v>45</v>
      </c>
      <c r="C15" s="70"/>
      <c r="D15" s="71"/>
      <c r="E15" s="75">
        <f>-F36*0.06</f>
        <v>-1917.624</v>
      </c>
      <c r="F15" s="39"/>
      <c r="G15" s="40"/>
    </row>
    <row r="16" spans="1:7" ht="32.1" customHeight="1">
      <c r="A16" s="32" t="s">
        <v>47</v>
      </c>
      <c r="B16" s="141" t="s">
        <v>17</v>
      </c>
      <c r="C16" s="142"/>
      <c r="D16" s="143">
        <f>F58</f>
        <v>10066.3032</v>
      </c>
      <c r="E16" s="144"/>
      <c r="F16" s="39"/>
      <c r="G16" s="40" t="s">
        <v>9</v>
      </c>
    </row>
    <row r="17" spans="1:7" ht="32.1" customHeight="1">
      <c r="A17" s="145" t="s">
        <v>10</v>
      </c>
      <c r="B17" s="146"/>
      <c r="C17" s="147"/>
      <c r="D17" s="148">
        <f>SUM(D9:E16)</f>
        <v>175920.39919999999</v>
      </c>
      <c r="E17" s="149"/>
      <c r="F17" s="41"/>
      <c r="G17" s="42"/>
    </row>
    <row r="18" spans="1:7" ht="20.100000000000001" customHeight="1">
      <c r="A18" s="10"/>
      <c r="B18" s="11"/>
      <c r="C18" s="12"/>
      <c r="D18" s="11"/>
      <c r="E18" s="13"/>
      <c r="F18" s="14"/>
      <c r="G18" s="15"/>
    </row>
    <row r="19" spans="1:7" ht="32.1" customHeight="1">
      <c r="A19" s="7" t="s">
        <v>22</v>
      </c>
      <c r="B19" s="29" t="s">
        <v>5</v>
      </c>
      <c r="C19" s="8" t="s">
        <v>11</v>
      </c>
      <c r="D19" s="29" t="s">
        <v>12</v>
      </c>
      <c r="E19" s="29" t="s">
        <v>13</v>
      </c>
      <c r="F19" s="8" t="s">
        <v>14</v>
      </c>
      <c r="G19" s="9" t="s">
        <v>8</v>
      </c>
    </row>
    <row r="20" spans="1:7" s="17" customFormat="1" ht="32.1" customHeight="1">
      <c r="A20" s="22">
        <v>1</v>
      </c>
      <c r="B20" s="52" t="s">
        <v>39</v>
      </c>
      <c r="C20" s="53">
        <v>40448</v>
      </c>
      <c r="D20" s="54">
        <v>1</v>
      </c>
      <c r="E20" s="54">
        <v>1</v>
      </c>
      <c r="F20" s="88">
        <f>C20*D20*E20</f>
        <v>40448</v>
      </c>
      <c r="G20" s="97" t="s">
        <v>73</v>
      </c>
    </row>
    <row r="21" spans="1:7" s="17" customFormat="1" ht="32.1" customHeight="1">
      <c r="A21" s="22">
        <v>2</v>
      </c>
      <c r="B21" s="72" t="s">
        <v>48</v>
      </c>
      <c r="C21" s="53">
        <v>833.2</v>
      </c>
      <c r="D21" s="54">
        <v>1</v>
      </c>
      <c r="E21" s="54">
        <v>1</v>
      </c>
      <c r="F21" s="25">
        <f>C21*D21*E21</f>
        <v>833.2</v>
      </c>
      <c r="G21" s="97" t="s">
        <v>174</v>
      </c>
    </row>
    <row r="22" spans="1:7" ht="32.1" customHeight="1">
      <c r="A22" s="139" t="s">
        <v>26</v>
      </c>
      <c r="B22" s="140"/>
      <c r="C22" s="140"/>
      <c r="D22" s="140"/>
      <c r="E22" s="140"/>
      <c r="F22" s="18">
        <f>SUM(F20:F21)</f>
        <v>41281.199999999997</v>
      </c>
      <c r="G22" s="43"/>
    </row>
    <row r="23" spans="1:7" ht="20.100000000000001" customHeight="1">
      <c r="A23" s="10"/>
      <c r="B23" s="11"/>
      <c r="C23" s="12"/>
      <c r="D23" s="11"/>
      <c r="E23" s="13"/>
      <c r="F23" s="14"/>
      <c r="G23" s="15"/>
    </row>
    <row r="24" spans="1:7" ht="32.1" customHeight="1">
      <c r="A24" s="7" t="s">
        <v>33</v>
      </c>
      <c r="B24" s="29" t="s">
        <v>5</v>
      </c>
      <c r="C24" s="8" t="s">
        <v>11</v>
      </c>
      <c r="D24" s="29" t="s">
        <v>12</v>
      </c>
      <c r="E24" s="29" t="s">
        <v>13</v>
      </c>
      <c r="F24" s="8" t="s">
        <v>14</v>
      </c>
      <c r="G24" s="9" t="s">
        <v>8</v>
      </c>
    </row>
    <row r="25" spans="1:7" s="17" customFormat="1" ht="32.1" customHeight="1">
      <c r="A25" s="22">
        <v>1</v>
      </c>
      <c r="B25" s="52" t="s">
        <v>35</v>
      </c>
      <c r="C25" s="53">
        <v>300</v>
      </c>
      <c r="D25" s="54">
        <v>1</v>
      </c>
      <c r="E25" s="54">
        <v>17</v>
      </c>
      <c r="F25" s="88">
        <f>C25*D25*E25</f>
        <v>5100</v>
      </c>
      <c r="G25" s="97" t="s">
        <v>81</v>
      </c>
    </row>
    <row r="26" spans="1:7" s="17" customFormat="1" ht="32.1" customHeight="1">
      <c r="A26" s="87">
        <v>2</v>
      </c>
      <c r="B26" s="96" t="s">
        <v>82</v>
      </c>
      <c r="C26" s="91">
        <v>650</v>
      </c>
      <c r="D26" s="92">
        <v>1</v>
      </c>
      <c r="E26" s="92">
        <v>1</v>
      </c>
      <c r="F26" s="88">
        <f t="shared" ref="F26:F27" si="0">C26*D26*E26</f>
        <v>650</v>
      </c>
      <c r="G26" s="98" t="s">
        <v>84</v>
      </c>
    </row>
    <row r="27" spans="1:7" s="17" customFormat="1" ht="32.1" customHeight="1">
      <c r="A27" s="87">
        <v>3</v>
      </c>
      <c r="B27" s="96" t="s">
        <v>83</v>
      </c>
      <c r="C27" s="91">
        <v>900</v>
      </c>
      <c r="D27" s="92">
        <v>1</v>
      </c>
      <c r="E27" s="92">
        <v>1</v>
      </c>
      <c r="F27" s="88">
        <f t="shared" si="0"/>
        <v>900</v>
      </c>
      <c r="G27" s="99" t="s">
        <v>85</v>
      </c>
    </row>
    <row r="28" spans="1:7" s="17" customFormat="1" ht="32.1" customHeight="1">
      <c r="A28" s="87">
        <v>4</v>
      </c>
      <c r="B28" s="72" t="s">
        <v>60</v>
      </c>
      <c r="C28" s="53">
        <v>2000</v>
      </c>
      <c r="D28" s="54">
        <v>1</v>
      </c>
      <c r="E28" s="54">
        <v>1</v>
      </c>
      <c r="F28" s="88">
        <f t="shared" ref="F28:F30" si="1">C28*D28*E28</f>
        <v>2000</v>
      </c>
      <c r="G28" s="97" t="s">
        <v>86</v>
      </c>
    </row>
    <row r="29" spans="1:7" s="17" customFormat="1" ht="32.1" customHeight="1">
      <c r="A29" s="87">
        <v>5</v>
      </c>
      <c r="B29" s="96" t="s">
        <v>60</v>
      </c>
      <c r="C29" s="91">
        <v>2350</v>
      </c>
      <c r="D29" s="92">
        <v>1</v>
      </c>
      <c r="E29" s="92">
        <v>1</v>
      </c>
      <c r="F29" s="88">
        <f t="shared" si="1"/>
        <v>2350</v>
      </c>
      <c r="G29" s="97" t="s">
        <v>87</v>
      </c>
    </row>
    <row r="30" spans="1:7" s="17" customFormat="1" ht="32.1" customHeight="1">
      <c r="A30" s="87">
        <v>6</v>
      </c>
      <c r="B30" s="96" t="s">
        <v>60</v>
      </c>
      <c r="C30" s="91">
        <v>2800</v>
      </c>
      <c r="D30" s="92">
        <v>1</v>
      </c>
      <c r="E30" s="92">
        <v>1</v>
      </c>
      <c r="F30" s="88">
        <f t="shared" si="1"/>
        <v>2800</v>
      </c>
      <c r="G30" s="97" t="s">
        <v>88</v>
      </c>
    </row>
    <row r="31" spans="1:7" ht="32.1" customHeight="1">
      <c r="A31" s="139" t="s">
        <v>34</v>
      </c>
      <c r="B31" s="140"/>
      <c r="C31" s="140"/>
      <c r="D31" s="140"/>
      <c r="E31" s="140"/>
      <c r="F31" s="18">
        <f>SUM(F25:F30)</f>
        <v>13800</v>
      </c>
      <c r="G31" s="43"/>
    </row>
    <row r="32" spans="1:7" ht="20.100000000000001" customHeight="1">
      <c r="A32" s="10"/>
      <c r="B32" s="11"/>
      <c r="C32" s="12"/>
      <c r="D32" s="11"/>
      <c r="E32" s="13"/>
      <c r="F32" s="14"/>
      <c r="G32" s="15"/>
    </row>
    <row r="33" spans="1:7" ht="32.1" customHeight="1">
      <c r="A33" s="7" t="s">
        <v>24</v>
      </c>
      <c r="B33" s="29" t="s">
        <v>5</v>
      </c>
      <c r="C33" s="8" t="s">
        <v>11</v>
      </c>
      <c r="D33" s="29" t="s">
        <v>12</v>
      </c>
      <c r="E33" s="29" t="s">
        <v>13</v>
      </c>
      <c r="F33" s="8" t="s">
        <v>14</v>
      </c>
      <c r="G33" s="9" t="s">
        <v>31</v>
      </c>
    </row>
    <row r="34" spans="1:7" ht="39.6" customHeight="1">
      <c r="A34" s="22">
        <v>1</v>
      </c>
      <c r="B34" s="57" t="s">
        <v>52</v>
      </c>
      <c r="C34" s="16">
        <v>650</v>
      </c>
      <c r="D34" s="19">
        <v>49</v>
      </c>
      <c r="E34" s="19">
        <v>1</v>
      </c>
      <c r="F34" s="67">
        <f>C34*D34*E34</f>
        <v>31850</v>
      </c>
      <c r="G34" s="83" t="s">
        <v>63</v>
      </c>
    </row>
    <row r="35" spans="1:7" ht="34.200000000000003" customHeight="1">
      <c r="A35" s="22">
        <v>2</v>
      </c>
      <c r="B35" s="57" t="s">
        <v>52</v>
      </c>
      <c r="C35" s="16">
        <v>110.4</v>
      </c>
      <c r="D35" s="19">
        <v>1</v>
      </c>
      <c r="E35" s="19">
        <v>1</v>
      </c>
      <c r="F35" s="80">
        <f>C35*D35*E35</f>
        <v>110.4</v>
      </c>
      <c r="G35" s="83" t="s">
        <v>64</v>
      </c>
    </row>
    <row r="36" spans="1:7" ht="32.1" customHeight="1">
      <c r="A36" s="139" t="s">
        <v>27</v>
      </c>
      <c r="B36" s="140"/>
      <c r="C36" s="140"/>
      <c r="D36" s="140"/>
      <c r="E36" s="140"/>
      <c r="F36" s="81">
        <f>F34+F35</f>
        <v>31960.400000000001</v>
      </c>
      <c r="G36" s="43"/>
    </row>
    <row r="37" spans="1:7" ht="20.100000000000001" customHeight="1">
      <c r="A37" s="157"/>
      <c r="B37" s="158"/>
      <c r="C37" s="158"/>
      <c r="D37" s="152"/>
      <c r="E37" s="152"/>
      <c r="F37" s="152"/>
      <c r="G37" s="153"/>
    </row>
    <row r="38" spans="1:7" ht="32.1" customHeight="1">
      <c r="A38" s="7" t="s">
        <v>25</v>
      </c>
      <c r="B38" s="29" t="s">
        <v>5</v>
      </c>
      <c r="C38" s="8" t="s">
        <v>11</v>
      </c>
      <c r="D38" s="29" t="s">
        <v>12</v>
      </c>
      <c r="E38" s="29" t="s">
        <v>13</v>
      </c>
      <c r="F38" s="8" t="s">
        <v>14</v>
      </c>
      <c r="G38" s="9" t="s">
        <v>8</v>
      </c>
    </row>
    <row r="39" spans="1:7" s="17" customFormat="1" ht="32.1" customHeight="1">
      <c r="A39" s="22">
        <v>1</v>
      </c>
      <c r="B39" s="56" t="s">
        <v>54</v>
      </c>
      <c r="C39" s="53">
        <v>10380</v>
      </c>
      <c r="D39" s="19">
        <v>1</v>
      </c>
      <c r="E39" s="19">
        <v>1</v>
      </c>
      <c r="F39" s="25">
        <f>C39*D39*E39</f>
        <v>10380</v>
      </c>
      <c r="G39" s="84" t="s">
        <v>65</v>
      </c>
    </row>
    <row r="40" spans="1:7" s="17" customFormat="1" ht="32.1" customHeight="1">
      <c r="A40" s="22">
        <v>1</v>
      </c>
      <c r="B40" s="56" t="s">
        <v>55</v>
      </c>
      <c r="C40" s="53">
        <v>90</v>
      </c>
      <c r="D40" s="19">
        <v>3</v>
      </c>
      <c r="E40" s="19">
        <v>36</v>
      </c>
      <c r="F40" s="25">
        <f>C40*D40*E40</f>
        <v>9720</v>
      </c>
      <c r="G40" s="84" t="s">
        <v>66</v>
      </c>
    </row>
    <row r="41" spans="1:7" ht="32.1" customHeight="1">
      <c r="A41" s="159" t="s">
        <v>30</v>
      </c>
      <c r="B41" s="160"/>
      <c r="C41" s="160"/>
      <c r="D41" s="160"/>
      <c r="E41" s="161"/>
      <c r="F41" s="18">
        <f>SUM(F39:F40)</f>
        <v>20100</v>
      </c>
      <c r="G41" s="43"/>
    </row>
    <row r="42" spans="1:7" ht="20.100000000000001" customHeight="1">
      <c r="A42" s="151"/>
      <c r="B42" s="152"/>
      <c r="C42" s="152"/>
      <c r="D42" s="152"/>
      <c r="E42" s="152"/>
      <c r="F42" s="152"/>
      <c r="G42" s="153"/>
    </row>
    <row r="43" spans="1:7" ht="32.1" customHeight="1">
      <c r="A43" s="59" t="s">
        <v>40</v>
      </c>
      <c r="B43" s="29" t="s">
        <v>37</v>
      </c>
      <c r="C43" s="8" t="s">
        <v>11</v>
      </c>
      <c r="D43" s="29" t="s">
        <v>12</v>
      </c>
      <c r="E43" s="29" t="s">
        <v>13</v>
      </c>
      <c r="F43" s="8" t="s">
        <v>14</v>
      </c>
      <c r="G43" s="9" t="s">
        <v>8</v>
      </c>
    </row>
    <row r="44" spans="1:7" ht="32.1" customHeight="1">
      <c r="A44" s="22">
        <v>1</v>
      </c>
      <c r="B44" s="60" t="s">
        <v>56</v>
      </c>
      <c r="C44" s="16">
        <v>298</v>
      </c>
      <c r="D44" s="19">
        <v>1</v>
      </c>
      <c r="E44" s="94" t="s">
        <v>69</v>
      </c>
      <c r="F44" s="25">
        <v>9673</v>
      </c>
      <c r="G44" s="95" t="s">
        <v>67</v>
      </c>
    </row>
    <row r="45" spans="1:7" ht="32.1" customHeight="1">
      <c r="A45" s="87">
        <v>2</v>
      </c>
      <c r="B45" s="60" t="s">
        <v>58</v>
      </c>
      <c r="C45" s="16">
        <v>1320</v>
      </c>
      <c r="D45" s="19">
        <v>1</v>
      </c>
      <c r="E45" s="61" t="s">
        <v>59</v>
      </c>
      <c r="F45" s="25">
        <f>C45*D45*E45</f>
        <v>1320</v>
      </c>
      <c r="G45" s="95" t="s">
        <v>68</v>
      </c>
    </row>
    <row r="46" spans="1:7" ht="32.1" customHeight="1">
      <c r="A46" s="87">
        <v>3</v>
      </c>
      <c r="B46" s="60" t="s">
        <v>62</v>
      </c>
      <c r="C46" s="22">
        <v>33953.120000000003</v>
      </c>
      <c r="D46" s="22">
        <v>1</v>
      </c>
      <c r="E46" s="22">
        <v>1</v>
      </c>
      <c r="F46" s="25">
        <f>C46*D46*E46</f>
        <v>33953.120000000003</v>
      </c>
      <c r="G46" s="95" t="s">
        <v>72</v>
      </c>
    </row>
    <row r="47" spans="1:7" ht="32.1" customHeight="1">
      <c r="A47" s="87">
        <v>4</v>
      </c>
      <c r="B47" s="93" t="s">
        <v>70</v>
      </c>
      <c r="C47" s="82">
        <v>44</v>
      </c>
      <c r="D47" s="82">
        <v>1</v>
      </c>
      <c r="E47" s="82">
        <v>1</v>
      </c>
      <c r="F47" s="88">
        <f t="shared" ref="F47:F48" si="2">C47*D47*E47</f>
        <v>44</v>
      </c>
      <c r="G47" s="95" t="s">
        <v>175</v>
      </c>
    </row>
    <row r="48" spans="1:7" ht="32.1" customHeight="1">
      <c r="A48" s="87">
        <v>5</v>
      </c>
      <c r="B48" s="93" t="s">
        <v>79</v>
      </c>
      <c r="C48" s="82">
        <v>80</v>
      </c>
      <c r="D48" s="82">
        <v>1</v>
      </c>
      <c r="E48" s="82">
        <v>1</v>
      </c>
      <c r="F48" s="88">
        <f t="shared" si="2"/>
        <v>80</v>
      </c>
      <c r="G48" s="95" t="s">
        <v>80</v>
      </c>
    </row>
    <row r="49" spans="1:7" ht="32.1" customHeight="1">
      <c r="A49" s="87">
        <v>6</v>
      </c>
      <c r="B49" s="93" t="s">
        <v>77</v>
      </c>
      <c r="C49" s="82">
        <v>60</v>
      </c>
      <c r="D49" s="82">
        <v>1</v>
      </c>
      <c r="E49" s="82">
        <v>1</v>
      </c>
      <c r="F49" s="88">
        <f t="shared" ref="F49" si="3">C49*D49*E49</f>
        <v>60</v>
      </c>
      <c r="G49" s="95" t="s">
        <v>78</v>
      </c>
    </row>
    <row r="50" spans="1:7" ht="32.1" customHeight="1">
      <c r="A50" s="87">
        <v>7</v>
      </c>
      <c r="B50" s="93" t="s">
        <v>74</v>
      </c>
      <c r="C50" s="85">
        <v>500</v>
      </c>
      <c r="D50" s="86">
        <v>3</v>
      </c>
      <c r="E50" s="94" t="s">
        <v>76</v>
      </c>
      <c r="F50" s="88">
        <f>C50*D50*E50</f>
        <v>1500</v>
      </c>
      <c r="G50" s="89" t="s">
        <v>75</v>
      </c>
    </row>
    <row r="51" spans="1:7" ht="32.1" customHeight="1">
      <c r="A51" s="150" t="s">
        <v>40</v>
      </c>
      <c r="B51" s="140"/>
      <c r="C51" s="140"/>
      <c r="D51" s="140"/>
      <c r="E51" s="140"/>
      <c r="F51" s="18">
        <f>SUM(F44:F50)</f>
        <v>46630.12</v>
      </c>
      <c r="G51" s="43"/>
    </row>
    <row r="52" spans="1:7" ht="20.100000000000001" customHeight="1">
      <c r="A52" s="151"/>
      <c r="B52" s="152"/>
      <c r="C52" s="152"/>
      <c r="D52" s="152"/>
      <c r="E52" s="152"/>
      <c r="F52" s="152"/>
      <c r="G52" s="153"/>
    </row>
    <row r="53" spans="1:7" ht="32.1" customHeight="1">
      <c r="A53" s="59" t="s">
        <v>38</v>
      </c>
      <c r="B53" s="29" t="s">
        <v>37</v>
      </c>
      <c r="C53" s="8" t="s">
        <v>11</v>
      </c>
      <c r="D53" s="29" t="s">
        <v>12</v>
      </c>
      <c r="E53" s="29" t="s">
        <v>13</v>
      </c>
      <c r="F53" s="8" t="s">
        <v>14</v>
      </c>
      <c r="G53" s="9" t="s">
        <v>8</v>
      </c>
    </row>
    <row r="54" spans="1:7" ht="32.1" customHeight="1">
      <c r="A54" s="22">
        <v>1</v>
      </c>
      <c r="B54" s="60" t="s">
        <v>38</v>
      </c>
      <c r="C54" s="16">
        <v>400</v>
      </c>
      <c r="D54" s="19">
        <v>7</v>
      </c>
      <c r="E54" s="94" t="s">
        <v>176</v>
      </c>
      <c r="F54" s="88">
        <f>C54*D54*E54</f>
        <v>14000</v>
      </c>
      <c r="G54" s="26"/>
    </row>
    <row r="55" spans="1:7" ht="32.1" customHeight="1">
      <c r="A55" s="150" t="s">
        <v>38</v>
      </c>
      <c r="B55" s="140"/>
      <c r="C55" s="140"/>
      <c r="D55" s="140"/>
      <c r="E55" s="140"/>
      <c r="F55" s="18">
        <f>SUM(F54:F54)</f>
        <v>14000</v>
      </c>
      <c r="G55" s="43"/>
    </row>
    <row r="56" spans="1:7" ht="20.100000000000001" customHeight="1">
      <c r="A56" s="151"/>
      <c r="B56" s="152"/>
      <c r="C56" s="152"/>
      <c r="D56" s="152"/>
      <c r="E56" s="152"/>
      <c r="F56" s="152"/>
      <c r="G56" s="153"/>
    </row>
    <row r="57" spans="1:7" ht="32.1" customHeight="1">
      <c r="A57" s="7" t="s">
        <v>2</v>
      </c>
      <c r="B57" s="29" t="s">
        <v>5</v>
      </c>
      <c r="C57" s="8" t="s">
        <v>11</v>
      </c>
      <c r="D57" s="29" t="s">
        <v>12</v>
      </c>
      <c r="E57" s="29" t="s">
        <v>13</v>
      </c>
      <c r="F57" s="8" t="s">
        <v>14</v>
      </c>
      <c r="G57" s="9" t="s">
        <v>8</v>
      </c>
    </row>
    <row r="58" spans="1:7" ht="32.1" customHeight="1">
      <c r="A58" s="22">
        <v>1</v>
      </c>
      <c r="B58" s="23" t="s">
        <v>16</v>
      </c>
      <c r="C58" s="16">
        <f>F22+F31+F36+F41+F51+F55</f>
        <v>167771.72</v>
      </c>
      <c r="D58" s="19">
        <v>1</v>
      </c>
      <c r="E58" s="24">
        <v>0.06</v>
      </c>
      <c r="F58" s="25">
        <f>C58*D58*E58</f>
        <v>10066.3032</v>
      </c>
      <c r="G58" s="26" t="s">
        <v>15</v>
      </c>
    </row>
    <row r="59" spans="1:7" ht="32.1" customHeight="1" thickBot="1">
      <c r="A59" s="154" t="s">
        <v>18</v>
      </c>
      <c r="B59" s="155"/>
      <c r="C59" s="155"/>
      <c r="D59" s="155"/>
      <c r="E59" s="156"/>
      <c r="F59" s="27">
        <f>SUM(F57:F58)</f>
        <v>10066.3032</v>
      </c>
      <c r="G59" s="28"/>
    </row>
  </sheetData>
  <sheetProtection insertColumns="0" insertRows="0" insertHyperlinks="0"/>
  <mergeCells count="28">
    <mergeCell ref="A55:E55"/>
    <mergeCell ref="A56:G56"/>
    <mergeCell ref="A59:E59"/>
    <mergeCell ref="A36:E36"/>
    <mergeCell ref="A37:G37"/>
    <mergeCell ref="A41:E41"/>
    <mergeCell ref="A42:G42"/>
    <mergeCell ref="A51:E51"/>
    <mergeCell ref="A52:G52"/>
    <mergeCell ref="A31:E31"/>
    <mergeCell ref="B10:C10"/>
    <mergeCell ref="D10:E10"/>
    <mergeCell ref="B11:C11"/>
    <mergeCell ref="D11:E11"/>
    <mergeCell ref="B12:C12"/>
    <mergeCell ref="D12:E12"/>
    <mergeCell ref="A17:C17"/>
    <mergeCell ref="D17:E17"/>
    <mergeCell ref="A22:E22"/>
    <mergeCell ref="B16:C16"/>
    <mergeCell ref="D16:E16"/>
    <mergeCell ref="B9:C9"/>
    <mergeCell ref="D9:E9"/>
    <mergeCell ref="A1:G1"/>
    <mergeCell ref="B5:F5"/>
    <mergeCell ref="B6:G6"/>
    <mergeCell ref="B8:C8"/>
    <mergeCell ref="D8:E8"/>
  </mergeCells>
  <phoneticPr fontId="27" type="noConversion"/>
  <pageMargins left="0.70866141732283472" right="0.70866141732283472" top="0.74803149606299213" bottom="0.74803149606299213" header="0.31496062992125984" footer="0.31496062992125984"/>
  <pageSetup paperSize="9" scale="4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B7"/>
  <sheetViews>
    <sheetView workbookViewId="0">
      <selection activeCell="E10" sqref="E10"/>
    </sheetView>
  </sheetViews>
  <sheetFormatPr defaultRowHeight="14.4"/>
  <sheetData>
    <row r="1" spans="1:2">
      <c r="A1" s="100" t="s">
        <v>97</v>
      </c>
      <c r="B1" s="100" t="s">
        <v>98</v>
      </c>
    </row>
    <row r="2" spans="1:2">
      <c r="A2" s="100" t="s">
        <v>89</v>
      </c>
      <c r="B2" s="101">
        <v>287</v>
      </c>
    </row>
    <row r="3" spans="1:2">
      <c r="A3" s="100" t="s">
        <v>91</v>
      </c>
      <c r="B3" s="101">
        <v>237.7</v>
      </c>
    </row>
    <row r="4" spans="1:2">
      <c r="A4" s="100" t="s">
        <v>93</v>
      </c>
      <c r="B4" s="101">
        <v>150.5</v>
      </c>
    </row>
    <row r="5" spans="1:2">
      <c r="A5" s="100" t="s">
        <v>95</v>
      </c>
      <c r="B5" s="101">
        <v>158</v>
      </c>
    </row>
    <row r="6" spans="1:2">
      <c r="A6" s="101"/>
      <c r="B6" s="101"/>
    </row>
    <row r="7" spans="1:2">
      <c r="A7" s="100" t="s">
        <v>99</v>
      </c>
      <c r="B7" s="101">
        <f>B2+B4+B3+B5</f>
        <v>833.2</v>
      </c>
    </row>
  </sheetData>
  <phoneticPr fontId="27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I18"/>
  <sheetViews>
    <sheetView topLeftCell="A13" workbookViewId="0">
      <selection activeCell="I18" sqref="I18"/>
    </sheetView>
  </sheetViews>
  <sheetFormatPr defaultRowHeight="14.4"/>
  <cols>
    <col min="3" max="3" width="13.33203125" bestFit="1" customWidth="1"/>
    <col min="4" max="4" width="24.109375" customWidth="1"/>
    <col min="5" max="5" width="16.109375" bestFit="1" customWidth="1"/>
    <col min="6" max="6" width="11" bestFit="1" customWidth="1"/>
    <col min="8" max="8" width="11" bestFit="1" customWidth="1"/>
  </cols>
  <sheetData>
    <row r="1" spans="1:9" ht="25.8">
      <c r="A1" s="103"/>
      <c r="B1" s="104"/>
      <c r="C1" s="104"/>
      <c r="D1" s="110" t="s">
        <v>100</v>
      </c>
      <c r="E1" s="104"/>
      <c r="F1" s="104"/>
      <c r="G1" s="104"/>
      <c r="H1" s="104"/>
      <c r="I1" s="105"/>
    </row>
    <row r="2" spans="1:9" ht="15.6">
      <c r="A2" s="106" t="s">
        <v>101</v>
      </c>
      <c r="B2" s="102" t="s">
        <v>96</v>
      </c>
      <c r="C2" s="102" t="s">
        <v>102</v>
      </c>
      <c r="D2" s="102" t="s">
        <v>103</v>
      </c>
      <c r="E2" s="102" t="s">
        <v>104</v>
      </c>
      <c r="F2" s="102" t="s">
        <v>105</v>
      </c>
      <c r="G2" s="102" t="s">
        <v>106</v>
      </c>
      <c r="H2" s="102" t="s">
        <v>107</v>
      </c>
      <c r="I2" s="107" t="s">
        <v>106</v>
      </c>
    </row>
    <row r="3" spans="1:9" ht="15">
      <c r="A3" s="108">
        <v>1</v>
      </c>
      <c r="B3" s="121" t="s">
        <v>108</v>
      </c>
      <c r="C3" s="122">
        <v>13456264284</v>
      </c>
      <c r="D3" s="123" t="s">
        <v>109</v>
      </c>
      <c r="E3" s="124" t="s">
        <v>110</v>
      </c>
      <c r="F3" s="126" t="s">
        <v>111</v>
      </c>
      <c r="G3" s="127">
        <v>1448</v>
      </c>
      <c r="H3" s="126" t="s">
        <v>112</v>
      </c>
      <c r="I3" s="127">
        <v>1216</v>
      </c>
    </row>
    <row r="4" spans="1:9" ht="15">
      <c r="A4" s="108">
        <v>2</v>
      </c>
      <c r="B4" s="121" t="s">
        <v>113</v>
      </c>
      <c r="C4" s="122">
        <v>13916382460</v>
      </c>
      <c r="D4" s="123" t="s">
        <v>114</v>
      </c>
      <c r="E4" s="125" t="s">
        <v>115</v>
      </c>
      <c r="F4" s="126" t="s">
        <v>116</v>
      </c>
      <c r="G4" s="127">
        <v>1232</v>
      </c>
      <c r="H4" s="126" t="s">
        <v>117</v>
      </c>
      <c r="I4" s="127">
        <v>1120</v>
      </c>
    </row>
    <row r="5" spans="1:9" ht="15">
      <c r="A5" s="108">
        <v>3</v>
      </c>
      <c r="B5" s="121" t="s">
        <v>118</v>
      </c>
      <c r="C5" s="122">
        <v>15013687123</v>
      </c>
      <c r="D5" s="123" t="s">
        <v>119</v>
      </c>
      <c r="E5" s="125" t="s">
        <v>120</v>
      </c>
      <c r="F5" s="126" t="s">
        <v>121</v>
      </c>
      <c r="G5" s="127">
        <v>2184</v>
      </c>
      <c r="H5" s="126" t="s">
        <v>122</v>
      </c>
      <c r="I5" s="127">
        <v>2184</v>
      </c>
    </row>
    <row r="6" spans="1:9" ht="26.4">
      <c r="A6" s="108">
        <v>4</v>
      </c>
      <c r="B6" s="121" t="s">
        <v>123</v>
      </c>
      <c r="C6" s="122" t="s">
        <v>124</v>
      </c>
      <c r="D6" s="123" t="s">
        <v>125</v>
      </c>
      <c r="E6" s="125" t="s">
        <v>126</v>
      </c>
      <c r="F6" s="126" t="s">
        <v>127</v>
      </c>
      <c r="G6" s="127">
        <v>1640</v>
      </c>
      <c r="H6" s="126" t="s">
        <v>128</v>
      </c>
      <c r="I6" s="127">
        <v>1472</v>
      </c>
    </row>
    <row r="7" spans="1:9" ht="15">
      <c r="A7" s="108">
        <v>5</v>
      </c>
      <c r="B7" s="121" t="s">
        <v>129</v>
      </c>
      <c r="C7" s="122" t="s">
        <v>130</v>
      </c>
      <c r="D7" s="123" t="s">
        <v>131</v>
      </c>
      <c r="E7" s="125" t="s">
        <v>132</v>
      </c>
      <c r="F7" s="126" t="s">
        <v>133</v>
      </c>
      <c r="G7" s="127">
        <v>1344</v>
      </c>
      <c r="H7" s="126" t="s">
        <v>134</v>
      </c>
      <c r="I7" s="127">
        <v>1488</v>
      </c>
    </row>
    <row r="8" spans="1:9" ht="15">
      <c r="A8" s="108">
        <v>6</v>
      </c>
      <c r="B8" s="121" t="s">
        <v>135</v>
      </c>
      <c r="C8" s="122">
        <v>13751782323</v>
      </c>
      <c r="D8" s="123" t="s">
        <v>136</v>
      </c>
      <c r="E8" s="125" t="s">
        <v>137</v>
      </c>
      <c r="F8" s="126" t="s">
        <v>138</v>
      </c>
      <c r="G8" s="127">
        <v>1992</v>
      </c>
      <c r="H8" s="126" t="s">
        <v>139</v>
      </c>
      <c r="I8" s="127">
        <v>1992</v>
      </c>
    </row>
    <row r="9" spans="1:9" ht="15">
      <c r="A9" s="108">
        <v>7</v>
      </c>
      <c r="B9" s="121" t="s">
        <v>92</v>
      </c>
      <c r="C9" s="122">
        <v>13913577837</v>
      </c>
      <c r="D9" s="123" t="s">
        <v>140</v>
      </c>
      <c r="E9" s="125" t="s">
        <v>115</v>
      </c>
      <c r="F9" s="126" t="s">
        <v>116</v>
      </c>
      <c r="G9" s="127">
        <v>1232</v>
      </c>
      <c r="H9" s="126" t="s">
        <v>141</v>
      </c>
      <c r="I9" s="127">
        <v>1232</v>
      </c>
    </row>
    <row r="10" spans="1:9" ht="26.4">
      <c r="A10" s="108">
        <v>8</v>
      </c>
      <c r="B10" s="121" t="s">
        <v>142</v>
      </c>
      <c r="C10" s="122" t="s">
        <v>143</v>
      </c>
      <c r="D10" s="123" t="s">
        <v>144</v>
      </c>
      <c r="E10" s="125" t="s">
        <v>145</v>
      </c>
      <c r="F10" s="126" t="s">
        <v>146</v>
      </c>
      <c r="G10" s="127">
        <v>992</v>
      </c>
      <c r="H10" s="126" t="s">
        <v>147</v>
      </c>
      <c r="I10" s="127">
        <v>992</v>
      </c>
    </row>
    <row r="11" spans="1:9" ht="15">
      <c r="A11" s="108">
        <v>9</v>
      </c>
      <c r="B11" s="121" t="s">
        <v>148</v>
      </c>
      <c r="C11" s="122">
        <v>18759209880</v>
      </c>
      <c r="D11" s="123" t="s">
        <v>149</v>
      </c>
      <c r="E11" s="125" t="s">
        <v>150</v>
      </c>
      <c r="F11" s="126" t="s">
        <v>151</v>
      </c>
      <c r="G11" s="127">
        <v>1720</v>
      </c>
      <c r="H11" s="126" t="s">
        <v>139</v>
      </c>
      <c r="I11" s="127">
        <v>1992</v>
      </c>
    </row>
    <row r="12" spans="1:9" ht="15">
      <c r="A12" s="108">
        <v>10</v>
      </c>
      <c r="B12" s="121" t="s">
        <v>94</v>
      </c>
      <c r="C12" s="122">
        <v>13311317320</v>
      </c>
      <c r="D12" s="123" t="s">
        <v>152</v>
      </c>
      <c r="E12" s="125" t="s">
        <v>145</v>
      </c>
      <c r="F12" s="126" t="s">
        <v>146</v>
      </c>
      <c r="G12" s="127">
        <v>992</v>
      </c>
      <c r="H12" s="126" t="s">
        <v>147</v>
      </c>
      <c r="I12" s="127">
        <v>992</v>
      </c>
    </row>
    <row r="13" spans="1:9" ht="15">
      <c r="A13" s="108">
        <v>11</v>
      </c>
      <c r="B13" s="121" t="s">
        <v>153</v>
      </c>
      <c r="C13" s="122">
        <v>18768500070</v>
      </c>
      <c r="D13" s="123" t="s">
        <v>154</v>
      </c>
      <c r="E13" s="125" t="s">
        <v>155</v>
      </c>
      <c r="F13" s="126" t="s">
        <v>156</v>
      </c>
      <c r="G13" s="127">
        <v>1552</v>
      </c>
      <c r="H13" s="126" t="s">
        <v>157</v>
      </c>
      <c r="I13" s="127">
        <v>1552</v>
      </c>
    </row>
    <row r="14" spans="1:9" ht="15">
      <c r="A14" s="108">
        <v>12</v>
      </c>
      <c r="B14" s="121" t="s">
        <v>158</v>
      </c>
      <c r="C14" s="122">
        <v>13857708472</v>
      </c>
      <c r="D14" s="123" t="s">
        <v>159</v>
      </c>
      <c r="E14" s="125" t="s">
        <v>160</v>
      </c>
      <c r="F14" s="126" t="s">
        <v>161</v>
      </c>
      <c r="G14" s="127">
        <v>1392</v>
      </c>
      <c r="H14" s="126" t="s">
        <v>162</v>
      </c>
      <c r="I14" s="127">
        <v>1392</v>
      </c>
    </row>
    <row r="15" spans="1:9" ht="15">
      <c r="A15" s="108">
        <v>13</v>
      </c>
      <c r="B15" s="121" t="s">
        <v>163</v>
      </c>
      <c r="C15" s="122">
        <v>13633443144</v>
      </c>
      <c r="D15" s="123" t="s">
        <v>164</v>
      </c>
      <c r="E15" s="125" t="s">
        <v>165</v>
      </c>
      <c r="F15" s="126" t="s">
        <v>166</v>
      </c>
      <c r="G15" s="127">
        <v>1240</v>
      </c>
      <c r="H15" s="126" t="s">
        <v>167</v>
      </c>
      <c r="I15" s="127">
        <v>1240</v>
      </c>
    </row>
    <row r="16" spans="1:9" ht="15">
      <c r="A16" s="108">
        <v>14</v>
      </c>
      <c r="B16" s="121" t="s">
        <v>90</v>
      </c>
      <c r="C16" s="122">
        <v>18051281853</v>
      </c>
      <c r="D16" s="123" t="s">
        <v>168</v>
      </c>
      <c r="E16" s="125" t="s">
        <v>169</v>
      </c>
      <c r="F16" s="126" t="s">
        <v>170</v>
      </c>
      <c r="G16" s="127">
        <v>1312</v>
      </c>
      <c r="H16" s="126" t="s">
        <v>171</v>
      </c>
      <c r="I16" s="127">
        <v>1312</v>
      </c>
    </row>
    <row r="17" spans="1:9">
      <c r="A17" s="111">
        <v>15</v>
      </c>
      <c r="B17" s="112"/>
      <c r="C17" s="113"/>
      <c r="D17" s="114" t="s">
        <v>172</v>
      </c>
      <c r="E17" s="115"/>
      <c r="F17" s="116"/>
      <c r="G17" s="117">
        <v>20272</v>
      </c>
      <c r="H17" s="118" t="s">
        <v>172</v>
      </c>
      <c r="I17" s="119">
        <v>20176</v>
      </c>
    </row>
    <row r="18" spans="1:9" ht="16.8" thickBot="1">
      <c r="A18" s="109">
        <v>16</v>
      </c>
      <c r="B18" s="162" t="s">
        <v>173</v>
      </c>
      <c r="C18" s="163"/>
      <c r="D18" s="163"/>
      <c r="E18" s="163"/>
      <c r="F18" s="163"/>
      <c r="G18" s="163"/>
      <c r="H18" s="164"/>
      <c r="I18" s="120">
        <v>40448</v>
      </c>
    </row>
  </sheetData>
  <mergeCells count="1">
    <mergeCell ref="B18:H18"/>
  </mergeCells>
  <phoneticPr fontId="27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Sheet3</vt:lpstr>
      <vt:lpstr>预算单</vt:lpstr>
      <vt:lpstr>结算单</vt:lpstr>
      <vt:lpstr>交通费报销</vt:lpstr>
      <vt:lpstr>机票账单</vt:lpstr>
    </vt:vector>
  </TitlesOfParts>
  <Company>http://sdwm.org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SDWM</dc:creator>
  <cp:lastModifiedBy>Administrator</cp:lastModifiedBy>
  <cp:lastPrinted>2018-08-28T07:12:22Z</cp:lastPrinted>
  <dcterms:created xsi:type="dcterms:W3CDTF">2016-07-20T09:34:52Z</dcterms:created>
  <dcterms:modified xsi:type="dcterms:W3CDTF">2018-09-17T09:55:04Z</dcterms:modified>
</cp:coreProperties>
</file>