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F:\2023年\4月\香港考察计划\"/>
    </mc:Choice>
  </mc:AlternateContent>
  <xr:revisionPtr revIDLastSave="0" documentId="13_ncr:1_{11F970A9-D7B4-4572-97DE-C0CD200C8E6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费用参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22" i="1"/>
  <c r="H26" i="1"/>
  <c r="H9" i="1" l="1"/>
  <c r="H31" i="1"/>
  <c r="H32" i="1"/>
  <c r="H23" i="1"/>
  <c r="H24" i="1"/>
  <c r="H25" i="1"/>
  <c r="H27" i="1"/>
  <c r="H28" i="1"/>
  <c r="H17" i="1"/>
  <c r="H18" i="1"/>
  <c r="H19" i="1"/>
  <c r="H13" i="1"/>
  <c r="H14" i="1"/>
  <c r="H10" i="1"/>
  <c r="H33" i="1"/>
  <c r="H21" i="1"/>
  <c r="H16" i="1"/>
  <c r="H30" i="1"/>
  <c r="H12" i="1"/>
  <c r="H8" i="1"/>
  <c r="H15" i="1" l="1"/>
  <c r="H11" i="1"/>
  <c r="H20" i="1"/>
  <c r="H29" i="1"/>
  <c r="H34" i="1" l="1"/>
</calcChain>
</file>

<file path=xl/sharedStrings.xml><?xml version="1.0" encoding="utf-8"?>
<sst xmlns="http://schemas.openxmlformats.org/spreadsheetml/2006/main" count="97" uniqueCount="65">
  <si>
    <t>Contact person：马可</t>
  </si>
  <si>
    <t>Prepared by：康辉集团北京国际会议展览有限公司上海分公司</t>
  </si>
  <si>
    <t>Event venue: 深圳香港</t>
  </si>
  <si>
    <t>项目</t>
  </si>
  <si>
    <t>内容</t>
  </si>
  <si>
    <t>单价</t>
  </si>
  <si>
    <t>单位</t>
  </si>
  <si>
    <t>次数</t>
  </si>
  <si>
    <t>数量</t>
  </si>
  <si>
    <t>小计</t>
  </si>
  <si>
    <t>描述</t>
  </si>
  <si>
    <t>机票</t>
  </si>
  <si>
    <t>经济舱</t>
  </si>
  <si>
    <t>成都--深圳</t>
  </si>
  <si>
    <t>元/次</t>
  </si>
  <si>
    <t>Total小计</t>
  </si>
  <si>
    <t>住宿</t>
  </si>
  <si>
    <t>双床房</t>
  </si>
  <si>
    <t>元/间</t>
  </si>
  <si>
    <t>含双早，参考价格，待有具体日期再最后落实价格</t>
  </si>
  <si>
    <t>餐饮</t>
  </si>
  <si>
    <t>用餐</t>
  </si>
  <si>
    <t>深圳午晚餐</t>
  </si>
  <si>
    <t>用车</t>
  </si>
  <si>
    <t>全程10小时，超时100元/小时</t>
  </si>
  <si>
    <t>其他</t>
  </si>
  <si>
    <t>元/天</t>
  </si>
  <si>
    <t>香港导游</t>
  </si>
  <si>
    <t>香港印花税</t>
  </si>
  <si>
    <t>元/人</t>
  </si>
  <si>
    <t>2023年开始收取</t>
  </si>
  <si>
    <t>合计</t>
  </si>
  <si>
    <t>经济舱</t>
    <phoneticPr fontId="9" type="noConversion"/>
  </si>
  <si>
    <t>香港--成都</t>
    <phoneticPr fontId="9" type="noConversion"/>
  </si>
  <si>
    <t>深圳希尔顿惠庭酒店或同级</t>
    <phoneticPr fontId="9" type="noConversion"/>
  </si>
  <si>
    <t>广州南沙美居酒店或同级</t>
    <phoneticPr fontId="9" type="noConversion"/>
  </si>
  <si>
    <t>广州午晚餐</t>
    <phoneticPr fontId="9" type="noConversion"/>
  </si>
  <si>
    <t>香港午餐（港式围餐）</t>
    <phoneticPr fontId="9" type="noConversion"/>
  </si>
  <si>
    <t>香港晚餐（港式围餐）</t>
    <phoneticPr fontId="9" type="noConversion"/>
  </si>
  <si>
    <t>45座大巴</t>
    <phoneticPr fontId="9" type="noConversion"/>
  </si>
  <si>
    <t>2个午餐+1个晚餐</t>
    <phoneticPr fontId="9" type="noConversion"/>
  </si>
  <si>
    <t>1个午餐+2个晚餐</t>
    <phoneticPr fontId="9" type="noConversion"/>
  </si>
  <si>
    <t>3个午餐</t>
    <phoneticPr fontId="9" type="noConversion"/>
  </si>
  <si>
    <t>2个晚餐</t>
    <phoneticPr fontId="9" type="noConversion"/>
  </si>
  <si>
    <t>全天10小时，超时350元/小时</t>
    <phoneticPr fontId="9" type="noConversion"/>
  </si>
  <si>
    <t>广州一天（第2天全天）</t>
    <phoneticPr fontId="9" type="noConversion"/>
  </si>
  <si>
    <t>广州--深圳南沙（第3天）</t>
    <phoneticPr fontId="9" type="noConversion"/>
  </si>
  <si>
    <t>深圳接机（深圳机场--广州南沙，第1天）</t>
    <phoneticPr fontId="9" type="noConversion"/>
  </si>
  <si>
    <t>深圳全天（第4天）</t>
    <phoneticPr fontId="9" type="noConversion"/>
  </si>
  <si>
    <t>香港接关跨境车  深圳湾--东涌
（第4天晚）</t>
    <phoneticPr fontId="9" type="noConversion"/>
  </si>
  <si>
    <t>深圳、广州导游</t>
    <phoneticPr fontId="9" type="noConversion"/>
  </si>
  <si>
    <t>第1天接送+第2、3、4全天</t>
    <phoneticPr fontId="9" type="noConversion"/>
  </si>
  <si>
    <t>第3天单趟+第5、6、7全天</t>
    <phoneticPr fontId="9" type="noConversion"/>
  </si>
  <si>
    <t>香港3天（第5、6、7全天）</t>
    <phoneticPr fontId="9" type="noConversion"/>
  </si>
  <si>
    <t>香港东涌福朋喜来登酒店或同级</t>
    <phoneticPr fontId="9" type="noConversion"/>
  </si>
  <si>
    <t>3月26日 成都天府机场--深圳 宝安机场 
单程票不接团，散票价格，需有名单逐个订位，以实际订到位的价格为准。请留意</t>
    <phoneticPr fontId="9" type="noConversion"/>
  </si>
  <si>
    <t>深圳--成都</t>
    <phoneticPr fontId="9" type="noConversion"/>
  </si>
  <si>
    <t>深圳送机（第4天）</t>
    <phoneticPr fontId="9" type="noConversion"/>
  </si>
  <si>
    <t>全天10小时，超时100元/小时</t>
    <phoneticPr fontId="9" type="noConversion"/>
  </si>
  <si>
    <t>成都送机（天府机场，第1天）</t>
    <phoneticPr fontId="9" type="noConversion"/>
  </si>
  <si>
    <t>Event name：四川物流协会香港考察</t>
    <phoneticPr fontId="9" type="noConversion"/>
  </si>
  <si>
    <t>元/次</t>
    <phoneticPr fontId="9" type="noConversion"/>
  </si>
  <si>
    <t>Event date：2023年 4月下旬</t>
    <phoneticPr fontId="9" type="noConversion"/>
  </si>
  <si>
    <t>税金</t>
    <phoneticPr fontId="9" type="noConversion"/>
  </si>
  <si>
    <t>总费用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</si>
</sst>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10" x14ac:knownFonts="1">
    <font>
      <sz val="12"/>
      <color indexed="8"/>
      <name val="Verdana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华文细黑"/>
      <family val="3"/>
      <charset val="134"/>
    </font>
    <font>
      <sz val="11"/>
      <color indexed="10"/>
      <name val="华文细黑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00"/>
      <name val="宋体"/>
      <family val="3"/>
      <charset val="134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vertical="center"/>
    </xf>
    <xf numFmtId="40" fontId="3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40" fontId="2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vertical="center"/>
    </xf>
    <xf numFmtId="40" fontId="3" fillId="0" borderId="2" xfId="0" applyNumberFormat="1" applyFont="1" applyBorder="1" applyAlignment="1">
      <alignment horizontal="right" vertical="center"/>
    </xf>
    <xf numFmtId="1" fontId="3" fillId="2" borderId="3" xfId="0" applyNumberFormat="1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left" vertical="center" wrapText="1"/>
    </xf>
    <xf numFmtId="40" fontId="3" fillId="2" borderId="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right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center" wrapText="1"/>
    </xf>
    <xf numFmtId="40" fontId="2" fillId="0" borderId="10" xfId="0" applyNumberFormat="1" applyFont="1" applyBorder="1" applyAlignment="1">
      <alignment horizontal="righ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0" fontId="2" fillId="0" borderId="11" xfId="0" applyNumberFormat="1" applyFont="1" applyBorder="1" applyAlignment="1">
      <alignment horizontal="right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1" fontId="2" fillId="5" borderId="12" xfId="0" applyNumberFormat="1" applyFont="1" applyFill="1" applyBorder="1" applyAlignment="1">
      <alignment horizontal="right" vertical="center" wrapText="1"/>
    </xf>
    <xf numFmtId="40" fontId="2" fillId="5" borderId="12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40" fontId="2" fillId="0" borderId="4" xfId="0" applyNumberFormat="1" applyFont="1" applyBorder="1" applyAlignment="1">
      <alignment horizontal="right" vertical="center" wrapText="1"/>
    </xf>
    <xf numFmtId="1" fontId="2" fillId="5" borderId="7" xfId="0" applyNumberFormat="1" applyFont="1" applyFill="1" applyBorder="1" applyAlignment="1">
      <alignment horizontal="right" vertical="center" wrapText="1"/>
    </xf>
    <xf numFmtId="40" fontId="2" fillId="5" borderId="7" xfId="0" applyNumberFormat="1" applyFont="1" applyFill="1" applyBorder="1" applyAlignment="1">
      <alignment horizontal="right" vertical="center" wrapText="1"/>
    </xf>
    <xf numFmtId="58" fontId="2" fillId="4" borderId="10" xfId="0" applyNumberFormat="1" applyFont="1" applyFill="1" applyBorder="1" applyAlignment="1">
      <alignment horizontal="left" vertical="center" wrapText="1"/>
    </xf>
    <xf numFmtId="40" fontId="2" fillId="0" borderId="18" xfId="0" applyNumberFormat="1" applyFont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left" vertical="center" wrapText="1"/>
    </xf>
    <xf numFmtId="1" fontId="2" fillId="0" borderId="4" xfId="0" applyNumberFormat="1" applyFont="1" applyBorder="1" applyAlignment="1">
      <alignment vertical="center" wrapText="1"/>
    </xf>
    <xf numFmtId="40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0" fontId="2" fillId="2" borderId="19" xfId="0" applyNumberFormat="1" applyFont="1" applyFill="1" applyBorder="1" applyAlignment="1">
      <alignment horizontal="right" vertical="center" wrapText="1"/>
    </xf>
    <xf numFmtId="1" fontId="2" fillId="5" borderId="4" xfId="0" applyNumberFormat="1" applyFont="1" applyFill="1" applyBorder="1" applyAlignment="1">
      <alignment horizontal="right" vertical="center" wrapText="1"/>
    </xf>
    <xf numFmtId="40" fontId="2" fillId="5" borderId="4" xfId="0" applyNumberFormat="1" applyFont="1" applyFill="1" applyBorder="1" applyAlignment="1">
      <alignment horizontal="right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40" fontId="2" fillId="2" borderId="23" xfId="0" applyNumberFormat="1" applyFont="1" applyFill="1" applyBorder="1" applyAlignment="1">
      <alignment horizontal="right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Border="1" applyAlignment="1">
      <alignment vertical="center" wrapText="1"/>
    </xf>
    <xf numFmtId="1" fontId="4" fillId="3" borderId="4" xfId="0" applyNumberFormat="1" applyFont="1" applyFill="1" applyBorder="1" applyAlignment="1">
      <alignment horizontal="right" vertical="center" wrapText="1"/>
    </xf>
    <xf numFmtId="40" fontId="4" fillId="3" borderId="4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right" vertical="center" wrapText="1"/>
    </xf>
    <xf numFmtId="1" fontId="2" fillId="5" borderId="12" xfId="0" applyNumberFormat="1" applyFont="1" applyFill="1" applyBorder="1" applyAlignment="1">
      <alignment horizontal="left" vertical="center" wrapText="1"/>
    </xf>
    <xf numFmtId="1" fontId="2" fillId="5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" fontId="2" fillId="4" borderId="25" xfId="0" applyNumberFormat="1" applyFont="1" applyFill="1" applyBorder="1" applyAlignment="1">
      <alignment horizontal="left" vertical="center" wrapText="1"/>
    </xf>
    <xf numFmtId="1" fontId="5" fillId="3" borderId="4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vertical="center"/>
    </xf>
    <xf numFmtId="1" fontId="8" fillId="4" borderId="25" xfId="0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right" vertical="center" wrapText="1"/>
    </xf>
    <xf numFmtId="1" fontId="2" fillId="5" borderId="13" xfId="0" applyNumberFormat="1" applyFont="1" applyFill="1" applyBorder="1" applyAlignment="1">
      <alignment horizontal="right" vertical="center" wrapText="1"/>
    </xf>
    <xf numFmtId="1" fontId="2" fillId="5" borderId="14" xfId="0" applyNumberFormat="1" applyFont="1" applyFill="1" applyBorder="1" applyAlignment="1">
      <alignment horizontal="right" vertical="center" wrapText="1"/>
    </xf>
    <xf numFmtId="1" fontId="2" fillId="5" borderId="17" xfId="0" applyNumberFormat="1" applyFont="1" applyFill="1" applyBorder="1" applyAlignment="1">
      <alignment horizontal="right" vertical="center" wrapText="1"/>
    </xf>
    <xf numFmtId="1" fontId="2" fillId="5" borderId="6" xfId="0" applyNumberFormat="1" applyFont="1" applyFill="1" applyBorder="1" applyAlignment="1">
      <alignment horizontal="right" vertical="center" wrapText="1"/>
    </xf>
    <xf numFmtId="1" fontId="2" fillId="5" borderId="20" xfId="0" applyNumberFormat="1" applyFont="1" applyFill="1" applyBorder="1" applyAlignment="1">
      <alignment horizontal="right" vertical="center" wrapText="1"/>
    </xf>
    <xf numFmtId="1" fontId="2" fillId="5" borderId="21" xfId="0" applyNumberFormat="1" applyFont="1" applyFill="1" applyBorder="1" applyAlignment="1">
      <alignment horizontal="right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right" vertical="center" wrapText="1"/>
    </xf>
    <xf numFmtId="1" fontId="4" fillId="3" borderId="20" xfId="0" applyNumberFormat="1" applyFont="1" applyFill="1" applyBorder="1" applyAlignment="1">
      <alignment horizontal="right" vertical="center" wrapText="1"/>
    </xf>
    <xf numFmtId="1" fontId="4" fillId="3" borderId="21" xfId="0" applyNumberFormat="1" applyFont="1" applyFill="1" applyBorder="1" applyAlignment="1">
      <alignment horizontal="righ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超链接 2" xfId="2" xr:uid="{00000000-0005-0000-0000-000032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99CCFF"/>
      <rgbColor rgb="00FCFCF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99CCFF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 panose="020B0504020202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 panose="020B0504020202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topLeftCell="A27" workbookViewId="0">
      <selection activeCell="E48" sqref="E48"/>
    </sheetView>
  </sheetViews>
  <sheetFormatPr defaultColWidth="7.84765625" defaultRowHeight="14.25" customHeight="1" x14ac:dyDescent="0.35"/>
  <cols>
    <col min="1" max="1" width="7.84765625" style="1" customWidth="1"/>
    <col min="2" max="2" width="15.19921875" style="1" customWidth="1"/>
    <col min="3" max="3" width="24.6484375" style="1" customWidth="1"/>
    <col min="4" max="4" width="11.046875" style="1" customWidth="1"/>
    <col min="5" max="5" width="10.3984375" style="1" customWidth="1"/>
    <col min="6" max="6" width="10" style="1" customWidth="1"/>
    <col min="7" max="7" width="11.19921875" style="1" customWidth="1"/>
    <col min="8" max="8" width="12.3984375" style="1" customWidth="1"/>
    <col min="9" max="9" width="20.59765625" style="1" customWidth="1"/>
    <col min="10" max="16384" width="7.84765625" style="1"/>
  </cols>
  <sheetData>
    <row r="1" spans="1:9" ht="18.75" customHeight="1" x14ac:dyDescent="0.35">
      <c r="A1" s="2" t="s">
        <v>0</v>
      </c>
      <c r="B1" s="3"/>
      <c r="C1" s="3"/>
      <c r="D1" s="4"/>
      <c r="E1" s="3"/>
      <c r="F1" s="5"/>
      <c r="G1" s="5"/>
      <c r="H1" s="6"/>
      <c r="I1" s="48"/>
    </row>
    <row r="2" spans="1:9" ht="18.75" customHeight="1" x14ac:dyDescent="0.35">
      <c r="A2" s="2" t="s">
        <v>1</v>
      </c>
      <c r="B2" s="3"/>
      <c r="C2" s="3"/>
      <c r="D2" s="4"/>
      <c r="E2" s="3"/>
      <c r="F2" s="5"/>
      <c r="G2" s="5"/>
      <c r="H2" s="6"/>
      <c r="I2" s="48"/>
    </row>
    <row r="3" spans="1:9" ht="18.75" customHeight="1" x14ac:dyDescent="0.35">
      <c r="A3" s="2" t="s">
        <v>60</v>
      </c>
      <c r="B3" s="3"/>
      <c r="C3" s="3"/>
      <c r="D3" s="4"/>
      <c r="E3" s="3"/>
      <c r="F3" s="5"/>
      <c r="G3" s="5"/>
      <c r="H3" s="6"/>
      <c r="I3" s="48"/>
    </row>
    <row r="4" spans="1:9" ht="18.75" customHeight="1" x14ac:dyDescent="0.35">
      <c r="A4" s="2" t="s">
        <v>62</v>
      </c>
      <c r="B4" s="3"/>
      <c r="C4" s="3"/>
      <c r="D4" s="4"/>
      <c r="E4" s="3"/>
      <c r="F4" s="5"/>
      <c r="G4" s="5"/>
      <c r="H4" s="6"/>
      <c r="I4" s="48"/>
    </row>
    <row r="5" spans="1:9" ht="18.75" customHeight="1" x14ac:dyDescent="0.35">
      <c r="A5" s="7" t="s">
        <v>2</v>
      </c>
      <c r="B5" s="8"/>
      <c r="C5" s="8"/>
      <c r="D5" s="9"/>
      <c r="E5" s="8"/>
      <c r="F5" s="10"/>
      <c r="G5" s="10"/>
      <c r="H5" s="11"/>
      <c r="I5" s="49"/>
    </row>
    <row r="6" spans="1:9" ht="18.75" customHeight="1" x14ac:dyDescent="0.35">
      <c r="A6" s="12"/>
      <c r="B6" s="12"/>
      <c r="C6" s="13"/>
      <c r="D6" s="14"/>
      <c r="E6" s="15"/>
      <c r="F6" s="12"/>
      <c r="G6" s="12"/>
      <c r="H6" s="14"/>
      <c r="I6" s="50"/>
    </row>
    <row r="7" spans="1:9" ht="18.75" customHeight="1" x14ac:dyDescent="0.35">
      <c r="A7" s="16" t="s">
        <v>3</v>
      </c>
      <c r="B7" s="58" t="s">
        <v>4</v>
      </c>
      <c r="C7" s="59"/>
      <c r="D7" s="17" t="s">
        <v>5</v>
      </c>
      <c r="E7" s="17" t="s">
        <v>6</v>
      </c>
      <c r="F7" s="17" t="s">
        <v>7</v>
      </c>
      <c r="G7" s="17" t="s">
        <v>8</v>
      </c>
      <c r="H7" s="18" t="s">
        <v>9</v>
      </c>
      <c r="I7" s="17" t="s">
        <v>10</v>
      </c>
    </row>
    <row r="8" spans="1:9" ht="43.25" customHeight="1" x14ac:dyDescent="0.35">
      <c r="A8" s="76" t="s">
        <v>11</v>
      </c>
      <c r="B8" s="19" t="s">
        <v>32</v>
      </c>
      <c r="C8" s="20" t="s">
        <v>13</v>
      </c>
      <c r="D8" s="21">
        <v>1200</v>
      </c>
      <c r="E8" s="22" t="s">
        <v>61</v>
      </c>
      <c r="F8" s="22">
        <v>1</v>
      </c>
      <c r="G8" s="22">
        <v>25</v>
      </c>
      <c r="H8" s="21">
        <f>D8*F8*G8</f>
        <v>30000</v>
      </c>
      <c r="I8" s="70" t="s">
        <v>55</v>
      </c>
    </row>
    <row r="9" spans="1:9" ht="43.25" customHeight="1" x14ac:dyDescent="0.35">
      <c r="A9" s="77"/>
      <c r="B9" s="34" t="s">
        <v>12</v>
      </c>
      <c r="C9" s="20" t="s">
        <v>56</v>
      </c>
      <c r="D9" s="23">
        <v>1200</v>
      </c>
      <c r="E9" s="22" t="s">
        <v>14</v>
      </c>
      <c r="F9" s="22">
        <v>1</v>
      </c>
      <c r="G9" s="22">
        <v>15</v>
      </c>
      <c r="H9" s="21">
        <f>D9*F9*G9</f>
        <v>18000</v>
      </c>
      <c r="I9" s="71"/>
    </row>
    <row r="10" spans="1:9" ht="43.25" customHeight="1" x14ac:dyDescent="0.35">
      <c r="A10" s="76"/>
      <c r="B10" s="19" t="s">
        <v>12</v>
      </c>
      <c r="C10" s="20" t="s">
        <v>33</v>
      </c>
      <c r="D10" s="23">
        <v>1850</v>
      </c>
      <c r="E10" s="22" t="s">
        <v>14</v>
      </c>
      <c r="F10" s="22">
        <v>1</v>
      </c>
      <c r="G10" s="22">
        <v>10</v>
      </c>
      <c r="H10" s="21">
        <f>D10*F10*G10</f>
        <v>18500</v>
      </c>
      <c r="I10" s="71"/>
    </row>
    <row r="11" spans="1:9" ht="18.75" customHeight="1" x14ac:dyDescent="0.35">
      <c r="A11" s="78"/>
      <c r="B11" s="60" t="s">
        <v>15</v>
      </c>
      <c r="C11" s="61"/>
      <c r="D11" s="61"/>
      <c r="E11" s="61"/>
      <c r="F11" s="62"/>
      <c r="G11" s="25"/>
      <c r="H11" s="26">
        <f>SUM(H8:H10)</f>
        <v>66500</v>
      </c>
      <c r="I11" s="51"/>
    </row>
    <row r="12" spans="1:9" ht="20.75" customHeight="1" x14ac:dyDescent="0.35">
      <c r="A12" s="79" t="s">
        <v>16</v>
      </c>
      <c r="B12" s="27" t="s">
        <v>17</v>
      </c>
      <c r="C12" s="28" t="s">
        <v>35</v>
      </c>
      <c r="D12" s="29">
        <v>650</v>
      </c>
      <c r="E12" s="27" t="s">
        <v>18</v>
      </c>
      <c r="F12" s="27">
        <v>2</v>
      </c>
      <c r="G12" s="27">
        <v>13</v>
      </c>
      <c r="H12" s="29">
        <f>D12*F12*G12</f>
        <v>16900</v>
      </c>
      <c r="I12" s="72" t="s">
        <v>19</v>
      </c>
    </row>
    <row r="13" spans="1:9" ht="20.75" customHeight="1" x14ac:dyDescent="0.35">
      <c r="A13" s="76"/>
      <c r="B13" s="27" t="s">
        <v>17</v>
      </c>
      <c r="C13" s="28" t="s">
        <v>34</v>
      </c>
      <c r="D13" s="29">
        <v>800</v>
      </c>
      <c r="E13" s="27" t="s">
        <v>18</v>
      </c>
      <c r="F13" s="27">
        <v>1</v>
      </c>
      <c r="G13" s="27">
        <v>13</v>
      </c>
      <c r="H13" s="29">
        <f t="shared" ref="H13:H14" si="0">D13*F13*G13</f>
        <v>10400</v>
      </c>
      <c r="I13" s="72"/>
    </row>
    <row r="14" spans="1:9" ht="20.75" customHeight="1" x14ac:dyDescent="0.35">
      <c r="A14" s="76"/>
      <c r="B14" s="27" t="s">
        <v>17</v>
      </c>
      <c r="C14" s="28" t="s">
        <v>54</v>
      </c>
      <c r="D14" s="29">
        <v>1200</v>
      </c>
      <c r="E14" s="27" t="s">
        <v>18</v>
      </c>
      <c r="F14" s="27">
        <v>3</v>
      </c>
      <c r="G14" s="27">
        <v>5</v>
      </c>
      <c r="H14" s="29">
        <f t="shared" si="0"/>
        <v>18000</v>
      </c>
      <c r="I14" s="72"/>
    </row>
    <row r="15" spans="1:9" ht="18.75" customHeight="1" x14ac:dyDescent="0.35">
      <c r="A15" s="80"/>
      <c r="B15" s="60" t="s">
        <v>15</v>
      </c>
      <c r="C15" s="63"/>
      <c r="D15" s="63"/>
      <c r="E15" s="63"/>
      <c r="F15" s="64"/>
      <c r="G15" s="30"/>
      <c r="H15" s="31">
        <f>SUM(H12:H14)</f>
        <v>45300</v>
      </c>
      <c r="I15" s="52"/>
    </row>
    <row r="16" spans="1:9" ht="26.35" customHeight="1" x14ac:dyDescent="0.35">
      <c r="A16" s="81" t="s">
        <v>20</v>
      </c>
      <c r="B16" s="67" t="s">
        <v>21</v>
      </c>
      <c r="C16" s="32" t="s">
        <v>36</v>
      </c>
      <c r="D16" s="33">
        <v>200</v>
      </c>
      <c r="E16" s="22" t="s">
        <v>14</v>
      </c>
      <c r="F16" s="34">
        <v>3</v>
      </c>
      <c r="G16" s="34">
        <v>25</v>
      </c>
      <c r="H16" s="29">
        <f>D16*F16*G16</f>
        <v>15000</v>
      </c>
      <c r="I16" s="53" t="s">
        <v>40</v>
      </c>
    </row>
    <row r="17" spans="1:9" ht="26.35" customHeight="1" x14ac:dyDescent="0.35">
      <c r="A17" s="76"/>
      <c r="B17" s="68"/>
      <c r="C17" s="32" t="s">
        <v>22</v>
      </c>
      <c r="D17" s="33">
        <v>200</v>
      </c>
      <c r="E17" s="22" t="s">
        <v>14</v>
      </c>
      <c r="F17" s="34">
        <v>3</v>
      </c>
      <c r="G17" s="34">
        <v>25</v>
      </c>
      <c r="H17" s="29">
        <f t="shared" ref="H17:H19" si="1">D17*F17*G17</f>
        <v>15000</v>
      </c>
      <c r="I17" s="53" t="s">
        <v>41</v>
      </c>
    </row>
    <row r="18" spans="1:9" ht="26.35" customHeight="1" x14ac:dyDescent="0.35">
      <c r="A18" s="76"/>
      <c r="B18" s="68"/>
      <c r="C18" s="35" t="s">
        <v>37</v>
      </c>
      <c r="D18" s="29">
        <v>260</v>
      </c>
      <c r="E18" s="24" t="s">
        <v>14</v>
      </c>
      <c r="F18" s="34">
        <v>3</v>
      </c>
      <c r="G18" s="34">
        <v>10</v>
      </c>
      <c r="H18" s="29">
        <f t="shared" si="1"/>
        <v>7800</v>
      </c>
      <c r="I18" s="53" t="s">
        <v>42</v>
      </c>
    </row>
    <row r="19" spans="1:9" ht="26.35" customHeight="1" x14ac:dyDescent="0.35">
      <c r="A19" s="76"/>
      <c r="B19" s="69"/>
      <c r="C19" s="35" t="s">
        <v>38</v>
      </c>
      <c r="D19" s="29">
        <v>320</v>
      </c>
      <c r="E19" s="24" t="s">
        <v>14</v>
      </c>
      <c r="F19" s="34">
        <v>2</v>
      </c>
      <c r="G19" s="34">
        <v>10</v>
      </c>
      <c r="H19" s="29">
        <f t="shared" si="1"/>
        <v>6400</v>
      </c>
      <c r="I19" s="53" t="s">
        <v>43</v>
      </c>
    </row>
    <row r="20" spans="1:9" ht="18.75" customHeight="1" x14ac:dyDescent="0.35">
      <c r="A20" s="78"/>
      <c r="B20" s="60" t="s">
        <v>15</v>
      </c>
      <c r="C20" s="61"/>
      <c r="D20" s="61"/>
      <c r="E20" s="61"/>
      <c r="F20" s="62"/>
      <c r="G20" s="25"/>
      <c r="H20" s="26">
        <f>SUM(H16:H19)</f>
        <v>44200</v>
      </c>
      <c r="I20" s="51"/>
    </row>
    <row r="21" spans="1:9" ht="32.75" customHeight="1" x14ac:dyDescent="0.35">
      <c r="A21" s="81" t="s">
        <v>23</v>
      </c>
      <c r="B21" s="27" t="s">
        <v>39</v>
      </c>
      <c r="C21" s="36" t="s">
        <v>59</v>
      </c>
      <c r="D21" s="37">
        <v>1200</v>
      </c>
      <c r="E21" s="27" t="s">
        <v>14</v>
      </c>
      <c r="F21" s="38">
        <v>1</v>
      </c>
      <c r="G21" s="38">
        <v>1</v>
      </c>
      <c r="H21" s="29">
        <f>D21*F21*G21</f>
        <v>1200</v>
      </c>
      <c r="I21" s="54"/>
    </row>
    <row r="22" spans="1:9" ht="32.75" customHeight="1" x14ac:dyDescent="0.35">
      <c r="A22" s="76"/>
      <c r="B22" s="27" t="s">
        <v>39</v>
      </c>
      <c r="C22" s="36" t="s">
        <v>47</v>
      </c>
      <c r="D22" s="37">
        <v>2000</v>
      </c>
      <c r="E22" s="27" t="s">
        <v>14</v>
      </c>
      <c r="F22" s="38">
        <v>1</v>
      </c>
      <c r="G22" s="38">
        <v>1</v>
      </c>
      <c r="H22" s="29">
        <f>D22*F22*G22</f>
        <v>2000</v>
      </c>
      <c r="I22" s="54"/>
    </row>
    <row r="23" spans="1:9" ht="32.75" customHeight="1" x14ac:dyDescent="0.35">
      <c r="A23" s="76"/>
      <c r="B23" s="27" t="s">
        <v>39</v>
      </c>
      <c r="C23" s="36" t="s">
        <v>45</v>
      </c>
      <c r="D23" s="37">
        <v>3000</v>
      </c>
      <c r="E23" s="27" t="s">
        <v>14</v>
      </c>
      <c r="F23" s="38">
        <v>1</v>
      </c>
      <c r="G23" s="38">
        <v>1</v>
      </c>
      <c r="H23" s="29">
        <f t="shared" ref="H23:H28" si="2">D23*F23*G23</f>
        <v>3000</v>
      </c>
      <c r="I23" s="54" t="s">
        <v>24</v>
      </c>
    </row>
    <row r="24" spans="1:9" ht="32.75" customHeight="1" x14ac:dyDescent="0.35">
      <c r="A24" s="76"/>
      <c r="B24" s="27" t="s">
        <v>39</v>
      </c>
      <c r="C24" s="36" t="s">
        <v>46</v>
      </c>
      <c r="D24" s="37">
        <v>3300</v>
      </c>
      <c r="E24" s="27" t="s">
        <v>14</v>
      </c>
      <c r="F24" s="38">
        <v>1</v>
      </c>
      <c r="G24" s="38">
        <v>1</v>
      </c>
      <c r="H24" s="29">
        <f t="shared" si="2"/>
        <v>3300</v>
      </c>
      <c r="I24" s="54" t="s">
        <v>24</v>
      </c>
    </row>
    <row r="25" spans="1:9" ht="32.75" customHeight="1" x14ac:dyDescent="0.35">
      <c r="A25" s="76"/>
      <c r="B25" s="27" t="s">
        <v>39</v>
      </c>
      <c r="C25" s="36" t="s">
        <v>48</v>
      </c>
      <c r="D25" s="39">
        <v>3000</v>
      </c>
      <c r="E25" s="27" t="s">
        <v>14</v>
      </c>
      <c r="F25" s="38">
        <v>1</v>
      </c>
      <c r="G25" s="38">
        <v>1</v>
      </c>
      <c r="H25" s="29">
        <f t="shared" si="2"/>
        <v>3000</v>
      </c>
      <c r="I25" s="57" t="s">
        <v>58</v>
      </c>
    </row>
    <row r="26" spans="1:9" ht="32.75" customHeight="1" x14ac:dyDescent="0.35">
      <c r="A26" s="76"/>
      <c r="B26" s="27" t="s">
        <v>39</v>
      </c>
      <c r="C26" s="36" t="s">
        <v>57</v>
      </c>
      <c r="D26" s="37">
        <v>2000</v>
      </c>
      <c r="E26" s="27" t="s">
        <v>14</v>
      </c>
      <c r="F26" s="38">
        <v>1</v>
      </c>
      <c r="G26" s="38">
        <v>1</v>
      </c>
      <c r="H26" s="29">
        <f>D26*F26*G26</f>
        <v>2000</v>
      </c>
      <c r="I26" s="54"/>
    </row>
    <row r="27" spans="1:9" ht="32.75" customHeight="1" x14ac:dyDescent="0.35">
      <c r="A27" s="76"/>
      <c r="B27" s="27" t="s">
        <v>39</v>
      </c>
      <c r="C27" s="36" t="s">
        <v>49</v>
      </c>
      <c r="D27" s="39">
        <v>4000</v>
      </c>
      <c r="E27" s="27" t="s">
        <v>14</v>
      </c>
      <c r="F27" s="38">
        <v>1</v>
      </c>
      <c r="G27" s="38">
        <v>1</v>
      </c>
      <c r="H27" s="29">
        <f t="shared" si="2"/>
        <v>4000</v>
      </c>
      <c r="I27" s="57" t="s">
        <v>44</v>
      </c>
    </row>
    <row r="28" spans="1:9" ht="32.75" customHeight="1" x14ac:dyDescent="0.35">
      <c r="A28" s="76"/>
      <c r="B28" s="27" t="s">
        <v>39</v>
      </c>
      <c r="C28" s="36" t="s">
        <v>53</v>
      </c>
      <c r="D28" s="39">
        <v>7000</v>
      </c>
      <c r="E28" s="27" t="s">
        <v>14</v>
      </c>
      <c r="F28" s="38">
        <v>3</v>
      </c>
      <c r="G28" s="38">
        <v>1</v>
      </c>
      <c r="H28" s="29">
        <f t="shared" si="2"/>
        <v>21000</v>
      </c>
      <c r="I28" s="57" t="s">
        <v>44</v>
      </c>
    </row>
    <row r="29" spans="1:9" ht="18.75" customHeight="1" x14ac:dyDescent="0.35">
      <c r="A29" s="78"/>
      <c r="B29" s="60" t="s">
        <v>15</v>
      </c>
      <c r="C29" s="65"/>
      <c r="D29" s="65"/>
      <c r="E29" s="65"/>
      <c r="F29" s="66"/>
      <c r="G29" s="40"/>
      <c r="H29" s="41">
        <f>SUM(H21:H28)</f>
        <v>39500</v>
      </c>
      <c r="I29" s="52"/>
    </row>
    <row r="30" spans="1:9" ht="18.75" customHeight="1" x14ac:dyDescent="0.35">
      <c r="A30" s="81" t="s">
        <v>25</v>
      </c>
      <c r="B30" s="27" t="s">
        <v>50</v>
      </c>
      <c r="C30" s="53" t="s">
        <v>51</v>
      </c>
      <c r="D30" s="37">
        <v>650</v>
      </c>
      <c r="E30" s="27" t="s">
        <v>26</v>
      </c>
      <c r="F30" s="38">
        <v>4</v>
      </c>
      <c r="G30" s="38">
        <v>1</v>
      </c>
      <c r="H30" s="29">
        <f>D30*F30*G30</f>
        <v>2600</v>
      </c>
      <c r="I30" s="27"/>
    </row>
    <row r="31" spans="1:9" ht="18.75" customHeight="1" x14ac:dyDescent="0.35">
      <c r="A31" s="76"/>
      <c r="B31" s="42" t="s">
        <v>27</v>
      </c>
      <c r="C31" s="53" t="s">
        <v>52</v>
      </c>
      <c r="D31" s="43">
        <v>1800</v>
      </c>
      <c r="E31" s="27" t="s">
        <v>26</v>
      </c>
      <c r="F31" s="44">
        <v>4</v>
      </c>
      <c r="G31" s="38">
        <v>1</v>
      </c>
      <c r="H31" s="29">
        <f t="shared" ref="H31:H32" si="3">D31*F31*G31</f>
        <v>7200</v>
      </c>
      <c r="I31" s="27"/>
    </row>
    <row r="32" spans="1:9" ht="18.75" customHeight="1" x14ac:dyDescent="0.35">
      <c r="A32" s="76"/>
      <c r="B32" s="42" t="s">
        <v>28</v>
      </c>
      <c r="C32" s="45"/>
      <c r="D32" s="43">
        <v>4</v>
      </c>
      <c r="E32" s="27" t="s">
        <v>29</v>
      </c>
      <c r="F32" s="44">
        <v>1</v>
      </c>
      <c r="G32" s="38">
        <v>10</v>
      </c>
      <c r="H32" s="29">
        <f t="shared" si="3"/>
        <v>40</v>
      </c>
      <c r="I32" s="53" t="s">
        <v>30</v>
      </c>
    </row>
    <row r="33" spans="1:9" ht="18.75" customHeight="1" x14ac:dyDescent="0.35">
      <c r="A33" s="78"/>
      <c r="B33" s="60" t="s">
        <v>15</v>
      </c>
      <c r="C33" s="65"/>
      <c r="D33" s="65"/>
      <c r="E33" s="65"/>
      <c r="F33" s="66"/>
      <c r="G33" s="40"/>
      <c r="H33" s="41">
        <f>SUM(H30:H32)</f>
        <v>9840</v>
      </c>
      <c r="I33" s="52"/>
    </row>
    <row r="34" spans="1:9" ht="18.75" customHeight="1" x14ac:dyDescent="0.35">
      <c r="A34" s="73" t="s">
        <v>31</v>
      </c>
      <c r="B34" s="74"/>
      <c r="C34" s="74"/>
      <c r="D34" s="74"/>
      <c r="E34" s="74"/>
      <c r="F34" s="75"/>
      <c r="G34" s="46"/>
      <c r="H34" s="47">
        <f>H11+H15+H20+H29+H33</f>
        <v>205340</v>
      </c>
      <c r="I34" s="55"/>
    </row>
    <row r="35" spans="1:9" ht="18.75" customHeight="1" x14ac:dyDescent="0.35">
      <c r="A35" s="73" t="s">
        <v>63</v>
      </c>
      <c r="B35" s="74"/>
      <c r="C35" s="74"/>
      <c r="D35" s="74"/>
      <c r="E35" s="74"/>
      <c r="F35" s="75"/>
      <c r="G35" s="46"/>
      <c r="H35" s="47">
        <f>H34*0.06</f>
        <v>12320.4</v>
      </c>
      <c r="I35" s="55"/>
    </row>
    <row r="36" spans="1:9" ht="18.75" customHeight="1" x14ac:dyDescent="0.35">
      <c r="A36" s="73" t="s">
        <v>64</v>
      </c>
      <c r="B36" s="74"/>
      <c r="C36" s="74"/>
      <c r="D36" s="74"/>
      <c r="E36" s="74"/>
      <c r="F36" s="75"/>
      <c r="G36" s="46"/>
      <c r="H36" s="47">
        <f>H34+H35</f>
        <v>217660.4</v>
      </c>
      <c r="I36" s="55"/>
    </row>
    <row r="40" spans="1:9" ht="14.25" customHeight="1" x14ac:dyDescent="0.35">
      <c r="H40" s="56"/>
    </row>
    <row r="43" spans="1:9" ht="14.25" customHeight="1" x14ac:dyDescent="0.35">
      <c r="H43" s="56"/>
    </row>
  </sheetData>
  <mergeCells count="17">
    <mergeCell ref="A36:F36"/>
    <mergeCell ref="A35:F35"/>
    <mergeCell ref="I8:I10"/>
    <mergeCell ref="I12:I14"/>
    <mergeCell ref="B33:F33"/>
    <mergeCell ref="A34:F34"/>
    <mergeCell ref="A8:A11"/>
    <mergeCell ref="A12:A15"/>
    <mergeCell ref="A30:A33"/>
    <mergeCell ref="A16:A20"/>
    <mergeCell ref="A21:A29"/>
    <mergeCell ref="B7:C7"/>
    <mergeCell ref="B11:F11"/>
    <mergeCell ref="B15:F15"/>
    <mergeCell ref="B20:F20"/>
    <mergeCell ref="B29:F29"/>
    <mergeCell ref="B16:B19"/>
  </mergeCells>
  <phoneticPr fontId="9" type="noConversion"/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费用参考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屎不少</dc:creator>
  <cp:lastModifiedBy>张雅扉</cp:lastModifiedBy>
  <dcterms:created xsi:type="dcterms:W3CDTF">2015-03-30T19:13:00Z</dcterms:created>
  <dcterms:modified xsi:type="dcterms:W3CDTF">2023-03-28T15:43:53Z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EBE0FD0560A54DC9925EA129E229B538</vt:lpwstr>
  </property>
  <property fmtid="{D5CDD505-2E9C-101B-9397-08002B2CF9AE}" pid="3" name="KSOProductBuildVer">
    <vt:lpwstr>2052-11.1.0.13012</vt:lpwstr>
  </property>
</Properties>
</file>