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 firstSheet="2" activeTab="2"/>
  </bookViews>
  <sheets>
    <sheet name="项目需求-用户填写" sheetId="8" r:id="rId1"/>
    <sheet name="招标说明-采购员填写" sheetId="14" r:id="rId2"/>
    <sheet name="项目报价单" sheetId="12" r:id="rId3"/>
    <sheet name="Sheet1" sheetId="13" state="hidden" r:id="rId4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6" authorId="0">
      <text>
        <r>
          <rPr>
            <b/>
            <sz val="9"/>
            <rFont val="宋体"/>
            <charset val="134"/>
          </rPr>
          <t xml:space="preserve">请分别注明各出发地及对应人数 </t>
        </r>
      </text>
    </comment>
  </commentList>
</comments>
</file>

<file path=xl/sharedStrings.xml><?xml version="1.0" encoding="utf-8"?>
<sst xmlns="http://schemas.openxmlformats.org/spreadsheetml/2006/main" count="212" uniqueCount="153">
  <si>
    <t>项目名称：</t>
  </si>
  <si>
    <t>项目背景：</t>
  </si>
  <si>
    <t>预计出行时间：</t>
  </si>
  <si>
    <t>活动目的地</t>
  </si>
  <si>
    <t>预计出行人数：</t>
  </si>
  <si>
    <t>出行人员概况（选填）</t>
  </si>
  <si>
    <t>人员分布：</t>
  </si>
  <si>
    <t>大致行程安排：</t>
  </si>
  <si>
    <t>日期</t>
  </si>
  <si>
    <t>时间</t>
  </si>
  <si>
    <t>安排/议题</t>
  </si>
  <si>
    <t xml:space="preserve">备注 </t>
  </si>
  <si>
    <t>项目具体方案要求：</t>
  </si>
  <si>
    <t>项目</t>
  </si>
  <si>
    <t>方案要求</t>
  </si>
  <si>
    <t>填写说明</t>
  </si>
  <si>
    <t>会议方案要求
（如需）</t>
  </si>
  <si>
    <t>1、请提供本次项目会议主题方向
2、请明确本次项目会议方案所需包含内容及要求，包括但不限于
    a、会议流程安排
    b、主题策划及设计
    c、内外场搭建
    d、会议物料
    e、讲师推荐及方向</t>
  </si>
  <si>
    <t>航班/其他交通要求</t>
  </si>
  <si>
    <t>1、请提供所需出行工具，航班/火车等，并告知所倾向的去程抵达及回程出发时间
2、请于“项目报价单”填写交通使用明细
    a、所需车型及用车使用方式
    b、出发地及对应人数</t>
  </si>
  <si>
    <t>酒店推荐要求</t>
  </si>
  <si>
    <t>1、请提供所需推荐酒店的星级、所在位置区域等，如，距离市中心、机场等车程
2、其他礼遇要求等
3、请于“项目报价单”填写所需住宿天数及单标间数量</t>
  </si>
  <si>
    <t>会议场地推荐
（如需）</t>
  </si>
  <si>
    <t>1、请提供所需推荐会议场地要求，包括但不限于，
    a、会议时间，如，半天、全天
    b、酒店会场或特殊场馆
    c、所需容纳人数、场地大小及摆台形式要求，如，剧院式、课桌式、鱼骨式等
2、请于“项目报价单”填写所需使用会议场地日期及使用方式</t>
  </si>
  <si>
    <t>晚宴场地推荐
（如需）</t>
  </si>
  <si>
    <t>1、请提供所需推荐晚宴场地要求，包括但不限于
    a、酒店会场或特殊场馆
    b、晚宴倾向形式，如，宴会厅、沙滩草坪、邮轮等
2、请于“项目报价单”填写所需适用晚宴场地日期及使用形式</t>
  </si>
  <si>
    <t>晚宴方案要求
（如需）</t>
  </si>
  <si>
    <t>1、请提供本次项目晚宴主题方向
2、请明确本次项目晚宴方案所需包含内容及要求，包括但不限于
    a、晚宴流程安排
    b、主题策划及设计
    c、内外场搭建
    d、节目推荐数量及节目形式
    e、晚宴物料
    f、视频剪辑制作</t>
  </si>
  <si>
    <t>餐饮要求
（如需）</t>
  </si>
  <si>
    <t>1、请提供所需推荐餐厅要求，如，容纳人数，餐厅风格等
2、请于“项目报价单”填写用餐方式，如“自助午餐”，“圆桌晚餐”、“茶歇”、“酒水”等
3、圆桌用餐、酒水请提供对应餐标</t>
  </si>
  <si>
    <t>行程安排
（如需）</t>
  </si>
  <si>
    <t>团队建设
（如需）</t>
  </si>
  <si>
    <t>1、请提供所需推荐团建安排形式，如文化之旅、企业参访、当地特色景点等</t>
  </si>
  <si>
    <t>行程物料
（如需）</t>
  </si>
  <si>
    <t>1、请并于“项目报价单”填写所需行程物料及对应数量，如队服、队包、台卡、欢迎礼品等</t>
  </si>
  <si>
    <t>会务技术支持
（如需）</t>
  </si>
  <si>
    <t>1、请提供H5会议小程序要求，如线上预热方案、日程介绍、现场照片同传等</t>
  </si>
  <si>
    <t>其他
（如需）</t>
  </si>
  <si>
    <t>1、集体照拍摄方案
2、免费增值服务等</t>
  </si>
  <si>
    <t>投标文件：</t>
  </si>
  <si>
    <t>本次投标文件需包含"项目方案"以及“项目报价单”</t>
  </si>
  <si>
    <r>
      <rPr>
        <b/>
        <sz val="10"/>
        <color theme="1"/>
        <rFont val="微软雅黑"/>
        <charset val="134"/>
      </rPr>
      <t xml:space="preserve">方案要求：
</t>
    </r>
    <r>
      <rPr>
        <sz val="10"/>
        <color theme="1"/>
        <rFont val="微软雅黑"/>
        <charset val="134"/>
      </rPr>
      <t>所提交活动方案需包括但不限于以下几点：
1、航班/酒店/场地/餐厅/行程安排等推荐
2、会议/晚宴搭建方案设计
3、签证方案（如有）</t>
    </r>
    <r>
      <rPr>
        <b/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4、应急预案
具体要求请参见“项目需求”，所提供方案需包含“项目需求”中的细节考量</t>
    </r>
  </si>
  <si>
    <r>
      <rPr>
        <b/>
        <sz val="10"/>
        <color theme="1"/>
        <rFont val="微软雅黑"/>
        <charset val="134"/>
      </rPr>
      <t xml:space="preserve">报价要求：
</t>
    </r>
    <r>
      <rPr>
        <sz val="10"/>
        <color theme="1"/>
        <rFont val="微软雅黑"/>
        <charset val="134"/>
      </rPr>
      <t>1、报价单中已设置计算公式，若需增加项目行或列，请自行调整计算公式并检查总价是否正确。
2、若实际提供的服务不变，实际结算报价中的单价均不可高于项目报价单中的单价。</t>
    </r>
    <r>
      <rPr>
        <b/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3、报价单中的价格需确保对应所提供方案资源的有效性</t>
    </r>
    <r>
      <rPr>
        <b/>
        <sz val="10"/>
        <color theme="1"/>
        <rFont val="微软雅黑"/>
        <charset val="134"/>
      </rPr>
      <t>。</t>
    </r>
  </si>
  <si>
    <t>回标时间：</t>
  </si>
  <si>
    <t>回标方式：</t>
  </si>
  <si>
    <t>于我司采购平台上传相关方案及报价</t>
  </si>
  <si>
    <r>
      <rPr>
        <b/>
        <sz val="10"/>
        <color theme="1"/>
        <rFont val="微软雅黑"/>
        <charset val="134"/>
      </rPr>
      <t>项目联系人：</t>
    </r>
    <r>
      <rPr>
        <sz val="10"/>
        <color theme="1"/>
        <rFont val="微软雅黑"/>
        <charset val="134"/>
      </rPr>
      <t xml:space="preserve">
1、针对招标流程以及系统平台问题请联系采购人员：
2、针对招标项目内容问题请联系用户部门：
3、若您有任何与此次招标相关的合规意见反馈，请致电合规热线：10-800-110-0354</t>
    </r>
  </si>
  <si>
    <r>
      <rPr>
        <b/>
        <sz val="10"/>
        <color theme="1"/>
        <rFont val="微软雅黑"/>
        <charset val="134"/>
      </rPr>
      <t>其它说明：</t>
    </r>
    <r>
      <rPr>
        <sz val="10"/>
        <color theme="1"/>
        <rFont val="微软雅黑"/>
        <charset val="134"/>
      </rPr>
      <t xml:space="preserve">
1、如果应标方不参加本次招标，请务必在收到招标通知的</t>
    </r>
    <r>
      <rPr>
        <b/>
        <sz val="10"/>
        <color theme="1"/>
        <rFont val="微软雅黑"/>
        <charset val="134"/>
      </rPr>
      <t>1个工作日</t>
    </r>
    <r>
      <rPr>
        <sz val="10"/>
        <color theme="1"/>
        <rFont val="微软雅黑"/>
        <charset val="134"/>
      </rPr>
      <t>内告知，并说明不参加本次招标的相关原因。
2、若于正式招标阶段</t>
    </r>
    <r>
      <rPr>
        <sz val="10"/>
        <color rgb="FFFF0000"/>
        <rFont val="微软雅黑"/>
        <charset val="134"/>
      </rPr>
      <t>无理由弃标</t>
    </r>
    <r>
      <rPr>
        <sz val="10"/>
        <color theme="1"/>
        <rFont val="微软雅黑"/>
        <charset val="134"/>
      </rPr>
      <t>，我司将停止其他项目邀标，敬请谅解。</t>
    </r>
  </si>
  <si>
    <t>项目报价单</t>
  </si>
  <si>
    <t>供应商名称</t>
  </si>
  <si>
    <t>项目总金额概览</t>
  </si>
  <si>
    <t>金额</t>
  </si>
  <si>
    <t>报价联系人</t>
  </si>
  <si>
    <t>联系方式（邮箱及电话）</t>
  </si>
  <si>
    <t>B.航班/火车</t>
  </si>
  <si>
    <t>报价说明：</t>
  </si>
  <si>
    <t>C.住宿</t>
  </si>
  <si>
    <t>1、请将报价填入粉色部分，补充说明可在备注中注明。</t>
  </si>
  <si>
    <t>2、车辆报价须包含路/桥费、汽油费、停车费、司机等费用。
须说明车辆品牌型号、可载人数、车辆使用年限、车况等。</t>
  </si>
  <si>
    <t>3、机票部分，报价需备注航班号，如往返需说明。机票价格须为含税，含燃油机建税等所有费用。
机票实际结算价格不得高于招标最终价格。</t>
  </si>
  <si>
    <t>4、酒店部分，如所报房间等级不同，提供欢迎仪式/欢迎水果，或报价有有效期请逐一说明。</t>
  </si>
  <si>
    <t>5、服务费部分可按照报价总价百分比或按人数计入总价。</t>
  </si>
  <si>
    <t>6、报价单中已设置计算公式，若需增加项目行，请自行调整计算公式并检查总价是否正确。</t>
  </si>
  <si>
    <t>7、所有报价均需含税。</t>
  </si>
  <si>
    <t>总计</t>
  </si>
  <si>
    <t>项目明细</t>
  </si>
  <si>
    <t>数量1</t>
  </si>
  <si>
    <t>单位1</t>
  </si>
  <si>
    <t>数量2</t>
  </si>
  <si>
    <t>单位2</t>
  </si>
  <si>
    <t>单价</t>
  </si>
  <si>
    <t>总价</t>
  </si>
  <si>
    <t>A. 交通/车辆</t>
  </si>
  <si>
    <t>车型</t>
  </si>
  <si>
    <t>使用形式</t>
  </si>
  <si>
    <t>使用行程及时长公里数</t>
  </si>
  <si>
    <t>是否为新能源车</t>
  </si>
  <si>
    <t>供应商备注</t>
  </si>
  <si>
    <t>报价要求-友邦填写</t>
  </si>
  <si>
    <t>GL8</t>
  </si>
  <si>
    <t>全天用车</t>
  </si>
  <si>
    <t>10小时，100公里</t>
  </si>
  <si>
    <t>否</t>
  </si>
  <si>
    <t>天</t>
  </si>
  <si>
    <t>辆</t>
  </si>
  <si>
    <t xml:space="preserve">超时80/小时，超公里10元/公里
</t>
  </si>
  <si>
    <r>
      <t xml:space="preserve">1、默认所报车辆需为3年内新车，车内无烟味，干净整洁。
2、15号中午从北京南站接站送到酒店，下午在市内活动，晚上20点接机送到酒店。
3、16号从JW万豪酒店出发，送到【中国惠普大厦】，中午在周边用餐。下午4点活动结束，送到晚餐地点，最后回到酒店。
4、17号从JW万豪酒店出发，送到【居然大厦】，中午周边用餐，下午提供送站服务
</t>
    </r>
    <r>
      <rPr>
        <sz val="10"/>
        <color rgb="FFD31145"/>
        <rFont val="微软雅黑"/>
        <charset val="134"/>
      </rPr>
      <t>超时及超公里数单价请在备注区域列明</t>
    </r>
    <r>
      <rPr>
        <sz val="10"/>
        <color rgb="FF000000"/>
        <rFont val="微软雅黑"/>
        <charset val="134"/>
      </rPr>
      <t xml:space="preserve">
</t>
    </r>
  </si>
  <si>
    <t>小计：</t>
  </si>
  <si>
    <t xml:space="preserve">B.航班/火车                                                                                                                                                                                                                                                    </t>
  </si>
  <si>
    <t>出发日期</t>
  </si>
  <si>
    <t>出发城市</t>
  </si>
  <si>
    <t>中转城市（如有）</t>
  </si>
  <si>
    <t>抵达地</t>
  </si>
  <si>
    <t>航班号以及出发/抵达时间</t>
  </si>
  <si>
    <t>上海</t>
  </si>
  <si>
    <t>北京</t>
  </si>
  <si>
    <t>G2，07：00-11：36</t>
  </si>
  <si>
    <t>人</t>
  </si>
  <si>
    <t>单</t>
  </si>
  <si>
    <t>程</t>
  </si>
  <si>
    <r>
      <rPr>
        <b/>
        <sz val="9"/>
        <color indexed="8"/>
        <rFont val="微软雅黑"/>
        <charset val="134"/>
      </rPr>
      <t xml:space="preserve">火车票：
1、高铁二等座
</t>
    </r>
    <r>
      <rPr>
        <b/>
        <sz val="9"/>
        <color rgb="FFD31145"/>
        <rFont val="微软雅黑"/>
        <charset val="134"/>
      </rPr>
      <t>机票及火车票费用以实际发生结算，实际结算金额不可超报价金额</t>
    </r>
  </si>
  <si>
    <t>G23，18：00-22：43</t>
  </si>
  <si>
    <t xml:space="preserve">C.住宿                                                                                                                                                                                                                                                          </t>
  </si>
  <si>
    <t>酒店名称</t>
  </si>
  <si>
    <t>单/标间</t>
  </si>
  <si>
    <t>含早数量</t>
  </si>
  <si>
    <t>（房型/面积/酒店地址/星级等）</t>
  </si>
  <si>
    <t>4/15/2023-4/17/2023</t>
  </si>
  <si>
    <t>北京JW万豪酒店</t>
  </si>
  <si>
    <t>标间</t>
  </si>
  <si>
    <t>双床房，大床房</t>
  </si>
  <si>
    <t>间</t>
  </si>
  <si>
    <t>晚</t>
  </si>
  <si>
    <t>双床房，大床房 各提供一间</t>
  </si>
  <si>
    <t>D.场地布置及行程物料</t>
  </si>
  <si>
    <t>类别</t>
  </si>
  <si>
    <t>明细内容</t>
  </si>
  <si>
    <t>尺寸/规格要求</t>
  </si>
  <si>
    <t>场地布置及行程物料</t>
  </si>
  <si>
    <t>接站手举牌</t>
  </si>
  <si>
    <t>公司logo</t>
  </si>
  <si>
    <t>KT板</t>
  </si>
  <si>
    <t>套</t>
  </si>
  <si>
    <t>项</t>
  </si>
  <si>
    <t>E.其他费用</t>
  </si>
  <si>
    <t>具体要求</t>
  </si>
  <si>
    <t>司机餐费</t>
  </si>
  <si>
    <t>全天餐费</t>
  </si>
  <si>
    <t>停车费</t>
  </si>
  <si>
    <t>请按照北京三环内停车场费用预估</t>
  </si>
  <si>
    <t>过路费</t>
  </si>
  <si>
    <t>到机场</t>
  </si>
  <si>
    <t>F.旅行社其他费用</t>
  </si>
  <si>
    <t>服务费</t>
  </si>
  <si>
    <t>发票税点</t>
  </si>
  <si>
    <t>增值税专票，会议/会务费</t>
  </si>
  <si>
    <t>合计：</t>
  </si>
  <si>
    <t>帕萨特</t>
  </si>
  <si>
    <t>接机</t>
  </si>
  <si>
    <t>茶歇</t>
  </si>
  <si>
    <t>送机</t>
  </si>
  <si>
    <t>自助午餐</t>
  </si>
  <si>
    <t>考斯特</t>
  </si>
  <si>
    <t>接站</t>
  </si>
  <si>
    <t>自助晚餐</t>
  </si>
  <si>
    <t>33座中巴</t>
  </si>
  <si>
    <t>送站</t>
  </si>
  <si>
    <t>圆桌午餐</t>
  </si>
  <si>
    <t>45座大巴</t>
  </si>
  <si>
    <t>半天用车</t>
  </si>
  <si>
    <t>圆桌晚餐</t>
  </si>
  <si>
    <t>55座大巴</t>
  </si>
  <si>
    <t>快餐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</si>
</sst>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42" formatCode="_ &quot;￥&quot;* #,##0_ ;_ &quot;￥&quot;* \-#,##0_ ;_ &quot;￥&quot;* &quot;-&quot;_ ;_ @_ "/>
    <numFmt numFmtId="177" formatCode="_ \¥* #,##0.00_ ;_ \¥* \-#,##0.00_ ;_ \¥* &quot;-&quot;??_ ;_ @_ "/>
    <numFmt numFmtId="178" formatCode="[$-F800]dddd\,\ mmmm\ dd\,\ yyyy"/>
    <numFmt numFmtId="41" formatCode="_ * #,##0_ ;_ * \-#,##0_ ;_ * &quot;-&quot;_ ;_ @_ "/>
    <numFmt numFmtId="179" formatCode="_(* #,##0.00_);_(* \(#,##0.00\);_(* &quot;-&quot;??_);_(@_)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8"/>
      <color indexed="8"/>
      <name val="微软雅黑"/>
      <charset val="134"/>
    </font>
    <font>
      <b/>
      <sz val="8"/>
      <color indexed="8"/>
      <name val="微软雅黑"/>
      <charset val="134"/>
    </font>
    <font>
      <b/>
      <u/>
      <sz val="18"/>
      <color indexed="8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b/>
      <sz val="8"/>
      <color indexed="9"/>
      <name val="微软雅黑"/>
      <charset val="134"/>
    </font>
    <font>
      <b/>
      <sz val="9"/>
      <color indexed="8"/>
      <name val="微软雅黑"/>
      <charset val="134"/>
    </font>
    <font>
      <sz val="8"/>
      <name val="微软雅黑"/>
      <charset val="134"/>
    </font>
    <font>
      <b/>
      <i/>
      <sz val="9"/>
      <color theme="1"/>
      <name val="微软雅黑"/>
      <charset val="134"/>
    </font>
    <font>
      <i/>
      <sz val="9"/>
      <color theme="1"/>
      <name val="微软雅黑"/>
      <charset val="134"/>
    </font>
    <font>
      <sz val="8"/>
      <color indexed="8"/>
      <name val="微软雅黑"/>
      <charset val="134"/>
    </font>
    <font>
      <sz val="8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1"/>
      <color indexed="9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9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rgb="FFD31145"/>
      <name val="微软雅黑"/>
      <charset val="134"/>
    </font>
    <font>
      <b/>
      <sz val="9"/>
      <color rgb="FFD31145"/>
      <name val="微软雅黑"/>
      <charset val="134"/>
    </font>
    <font>
      <sz val="10"/>
      <color rgb="FFFF0000"/>
      <name val="微软雅黑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31145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177" fontId="35" fillId="0" borderId="0" applyFont="0" applyFill="0" applyBorder="0" applyAlignment="0" applyProtection="0">
      <alignment vertical="center"/>
    </xf>
    <xf numFmtId="0" fontId="35" fillId="0" borderId="0"/>
    <xf numFmtId="0" fontId="32" fillId="0" borderId="0"/>
    <xf numFmtId="0" fontId="50" fillId="0" borderId="0"/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37" borderId="98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7" fillId="12" borderId="98" applyNumberForma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0" borderId="95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3" fillId="14" borderId="97" applyNumberFormat="0" applyAlignment="0" applyProtection="0">
      <alignment vertical="center"/>
    </xf>
    <xf numFmtId="0" fontId="42" fillId="12" borderId="96" applyNumberFormat="0" applyAlignment="0" applyProtection="0">
      <alignment vertical="center"/>
    </xf>
    <xf numFmtId="179" fontId="50" fillId="0" borderId="0" applyFont="0" applyFill="0" applyBorder="0" applyAlignment="0" applyProtection="0"/>
    <xf numFmtId="0" fontId="40" fillId="0" borderId="9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5" fillId="0" borderId="0"/>
    <xf numFmtId="0" fontId="33" fillId="25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6" fillId="33" borderId="100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4" fillId="0" borderId="9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0"/>
    <xf numFmtId="0" fontId="31" fillId="0" borderId="93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1" fillId="0" borderId="99" applyNumberFormat="0" applyFill="0" applyAlignment="0" applyProtection="0">
      <alignment vertical="center"/>
    </xf>
  </cellStyleXfs>
  <cellXfs count="2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1" fillId="0" borderId="0" xfId="6" applyFont="1" applyAlignment="1">
      <alignment horizontal="center" vertical="center"/>
    </xf>
    <xf numFmtId="43" fontId="1" fillId="0" borderId="0" xfId="6" applyFont="1" applyAlignment="1">
      <alignment horizontal="right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178" fontId="4" fillId="3" borderId="3" xfId="4" applyNumberFormat="1" applyFont="1" applyFill="1" applyBorder="1" applyAlignment="1">
      <alignment horizontal="left" vertical="center"/>
    </xf>
    <xf numFmtId="178" fontId="4" fillId="3" borderId="4" xfId="4" applyNumberFormat="1" applyFont="1" applyFill="1" applyBorder="1" applyAlignment="1">
      <alignment horizontal="left" vertical="center"/>
    </xf>
    <xf numFmtId="178" fontId="4" fillId="0" borderId="4" xfId="4" applyNumberFormat="1" applyFont="1" applyBorder="1" applyAlignment="1">
      <alignment horizontal="center" vertical="center"/>
    </xf>
    <xf numFmtId="178" fontId="4" fillId="3" borderId="5" xfId="4" applyNumberFormat="1" applyFont="1" applyFill="1" applyBorder="1" applyAlignment="1">
      <alignment horizontal="left" vertical="center"/>
    </xf>
    <xf numFmtId="178" fontId="4" fillId="3" borderId="6" xfId="4" applyNumberFormat="1" applyFont="1" applyFill="1" applyBorder="1" applyAlignment="1">
      <alignment horizontal="left" vertical="center"/>
    </xf>
    <xf numFmtId="0" fontId="5" fillId="0" borderId="7" xfId="4" applyFont="1" applyBorder="1" applyAlignment="1">
      <alignment horizontal="center" vertical="center"/>
    </xf>
    <xf numFmtId="178" fontId="4" fillId="3" borderId="8" xfId="4" applyNumberFormat="1" applyFont="1" applyFill="1" applyBorder="1" applyAlignment="1">
      <alignment horizontal="left" vertical="center"/>
    </xf>
    <xf numFmtId="178" fontId="4" fillId="3" borderId="9" xfId="4" applyNumberFormat="1" applyFont="1" applyFill="1" applyBorder="1" applyAlignment="1">
      <alignment horizontal="left" vertical="center"/>
    </xf>
    <xf numFmtId="0" fontId="5" fillId="0" borderId="10" xfId="4" applyFont="1" applyBorder="1" applyAlignment="1">
      <alignment horizontal="center" vertical="center"/>
    </xf>
    <xf numFmtId="178" fontId="6" fillId="0" borderId="11" xfId="4" applyNumberFormat="1" applyFont="1" applyBorder="1" applyAlignment="1">
      <alignment horizontal="left" vertical="center"/>
    </xf>
    <xf numFmtId="178" fontId="6" fillId="0" borderId="12" xfId="4" applyNumberFormat="1" applyFont="1" applyBorder="1" applyAlignment="1">
      <alignment horizontal="left" vertical="center"/>
    </xf>
    <xf numFmtId="178" fontId="7" fillId="0" borderId="13" xfId="4" applyNumberFormat="1" applyFont="1" applyBorder="1" applyAlignment="1">
      <alignment horizontal="left" vertical="center"/>
    </xf>
    <xf numFmtId="178" fontId="7" fillId="0" borderId="0" xfId="4" applyNumberFormat="1" applyFont="1" applyAlignment="1">
      <alignment horizontal="left" vertical="center"/>
    </xf>
    <xf numFmtId="178" fontId="7" fillId="0" borderId="13" xfId="4" applyNumberFormat="1" applyFont="1" applyBorder="1" applyAlignment="1">
      <alignment horizontal="left" vertical="center" wrapText="1"/>
    </xf>
    <xf numFmtId="178" fontId="7" fillId="0" borderId="0" xfId="4" applyNumberFormat="1" applyFont="1" applyAlignment="1">
      <alignment horizontal="left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177" fontId="9" fillId="4" borderId="14" xfId="13" applyFont="1" applyFill="1" applyBorder="1" applyAlignment="1">
      <alignment horizontal="center" vertical="center" wrapText="1"/>
    </xf>
    <xf numFmtId="177" fontId="9" fillId="4" borderId="15" xfId="13" applyFont="1" applyFill="1" applyBorder="1" applyAlignment="1">
      <alignment horizontal="center" vertical="center" wrapText="1"/>
    </xf>
    <xf numFmtId="178" fontId="10" fillId="3" borderId="16" xfId="3" applyNumberFormat="1" applyFont="1" applyFill="1" applyBorder="1" applyAlignment="1">
      <alignment horizontal="left" vertical="center"/>
    </xf>
    <xf numFmtId="177" fontId="9" fillId="3" borderId="17" xfId="13" applyFont="1" applyFill="1" applyBorder="1" applyAlignment="1">
      <alignment horizontal="center" vertical="center" wrapText="1"/>
    </xf>
    <xf numFmtId="178" fontId="2" fillId="3" borderId="5" xfId="3" applyNumberFormat="1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 wrapText="1"/>
    </xf>
    <xf numFmtId="14" fontId="1" fillId="5" borderId="8" xfId="4" applyNumberFormat="1" applyFont="1" applyFill="1" applyBorder="1" applyAlignment="1">
      <alignment horizontal="center" vertical="center" wrapText="1"/>
    </xf>
    <xf numFmtId="16" fontId="1" fillId="5" borderId="7" xfId="3" applyNumberFormat="1" applyFont="1" applyFill="1" applyBorder="1" applyAlignment="1">
      <alignment horizontal="center" vertical="center" wrapText="1"/>
    </xf>
    <xf numFmtId="0" fontId="1" fillId="5" borderId="7" xfId="3" applyFont="1" applyFill="1" applyBorder="1" applyAlignment="1">
      <alignment horizontal="center" vertical="center" wrapText="1"/>
    </xf>
    <xf numFmtId="178" fontId="1" fillId="5" borderId="5" xfId="3" applyNumberFormat="1" applyFont="1" applyFill="1" applyBorder="1" applyAlignment="1">
      <alignment horizontal="center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9" xfId="4" applyFont="1" applyBorder="1" applyAlignment="1">
      <alignment horizontal="left" vertical="center" wrapText="1"/>
    </xf>
    <xf numFmtId="178" fontId="10" fillId="3" borderId="16" xfId="3" applyNumberFormat="1" applyFont="1" applyFill="1" applyBorder="1" applyAlignment="1">
      <alignment vertical="center" wrapText="1"/>
    </xf>
    <xf numFmtId="0" fontId="2" fillId="3" borderId="17" xfId="4" applyFont="1" applyFill="1" applyBorder="1" applyAlignment="1">
      <alignment horizontal="center" vertical="center" wrapText="1"/>
    </xf>
    <xf numFmtId="16" fontId="1" fillId="5" borderId="9" xfId="4" applyNumberFormat="1" applyFont="1" applyFill="1" applyBorder="1" applyAlignment="1">
      <alignment horizontal="center" vertical="center" wrapText="1"/>
    </xf>
    <xf numFmtId="178" fontId="1" fillId="5" borderId="8" xfId="4" applyNumberFormat="1" applyFont="1" applyFill="1" applyBorder="1" applyAlignment="1">
      <alignment horizontal="center" vertical="center" wrapText="1"/>
    </xf>
    <xf numFmtId="0" fontId="1" fillId="5" borderId="6" xfId="4" applyFont="1" applyFill="1" applyBorder="1" applyAlignment="1">
      <alignment horizontal="center" vertical="center" wrapText="1"/>
    </xf>
    <xf numFmtId="0" fontId="1" fillId="5" borderId="6" xfId="4" applyFont="1" applyFill="1" applyBorder="1" applyAlignment="1">
      <alignment vertical="center" wrapText="1"/>
    </xf>
    <xf numFmtId="178" fontId="10" fillId="3" borderId="16" xfId="3" applyNumberFormat="1" applyFont="1" applyFill="1" applyBorder="1" applyAlignment="1">
      <alignment horizontal="left" vertical="center" wrapText="1"/>
    </xf>
    <xf numFmtId="178" fontId="10" fillId="3" borderId="17" xfId="3" applyNumberFormat="1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vertical="center"/>
    </xf>
    <xf numFmtId="178" fontId="10" fillId="3" borderId="16" xfId="3" applyNumberFormat="1" applyFont="1" applyFill="1" applyBorder="1" applyAlignment="1">
      <alignment vertical="center"/>
    </xf>
    <xf numFmtId="0" fontId="2" fillId="3" borderId="17" xfId="3" applyFont="1" applyFill="1" applyBorder="1" applyAlignment="1">
      <alignment vertical="center" wrapText="1"/>
    </xf>
    <xf numFmtId="0" fontId="1" fillId="5" borderId="20" xfId="4" applyFont="1" applyFill="1" applyBorder="1" applyAlignment="1">
      <alignment horizontal="center" vertical="center" wrapText="1"/>
    </xf>
    <xf numFmtId="0" fontId="1" fillId="5" borderId="21" xfId="4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3" borderId="21" xfId="3" applyFont="1" applyFill="1" applyBorder="1" applyAlignment="1">
      <alignment horizontal="center" vertical="center" wrapText="1"/>
    </xf>
    <xf numFmtId="178" fontId="1" fillId="5" borderId="5" xfId="4" applyNumberFormat="1" applyFont="1" applyFill="1" applyBorder="1" applyAlignment="1">
      <alignment vertical="center" wrapText="1"/>
    </xf>
    <xf numFmtId="0" fontId="1" fillId="0" borderId="7" xfId="4" applyFont="1" applyBorder="1" applyAlignment="1">
      <alignment horizontal="center" vertical="center" wrapText="1"/>
    </xf>
    <xf numFmtId="0" fontId="1" fillId="0" borderId="21" xfId="4" applyFont="1" applyBorder="1" applyAlignment="1">
      <alignment horizontal="center" vertical="center" wrapText="1"/>
    </xf>
    <xf numFmtId="0" fontId="2" fillId="0" borderId="22" xfId="4" applyFont="1" applyBorder="1" applyAlignment="1">
      <alignment horizontal="left" vertical="center" wrapText="1"/>
    </xf>
    <xf numFmtId="0" fontId="2" fillId="0" borderId="23" xfId="4" applyFont="1" applyBorder="1" applyAlignment="1">
      <alignment horizontal="left" vertical="center" wrapText="1"/>
    </xf>
    <xf numFmtId="178" fontId="4" fillId="0" borderId="17" xfId="4" applyNumberFormat="1" applyFont="1" applyBorder="1" applyAlignment="1">
      <alignment horizontal="center" vertical="center"/>
    </xf>
    <xf numFmtId="178" fontId="4" fillId="0" borderId="24" xfId="4" applyNumberFormat="1" applyFont="1" applyBorder="1" applyAlignment="1">
      <alignment horizontal="center" vertical="center"/>
    </xf>
    <xf numFmtId="0" fontId="4" fillId="3" borderId="25" xfId="4" applyFont="1" applyFill="1" applyBorder="1" applyAlignment="1">
      <alignment horizontal="center" vertical="center" textRotation="255"/>
    </xf>
    <xf numFmtId="0" fontId="5" fillId="0" borderId="21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4" fillId="3" borderId="27" xfId="4" applyFont="1" applyFill="1" applyBorder="1" applyAlignment="1">
      <alignment horizontal="center" vertical="center" textRotation="255"/>
    </xf>
    <xf numFmtId="0" fontId="5" fillId="0" borderId="28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/>
    </xf>
    <xf numFmtId="178" fontId="6" fillId="0" borderId="30" xfId="4" applyNumberFormat="1" applyFont="1" applyBorder="1" applyAlignment="1">
      <alignment horizontal="left" vertical="center"/>
    </xf>
    <xf numFmtId="178" fontId="7" fillId="0" borderId="31" xfId="4" applyNumberFormat="1" applyFont="1" applyBorder="1" applyAlignment="1">
      <alignment horizontal="left" vertical="center"/>
    </xf>
    <xf numFmtId="178" fontId="7" fillId="0" borderId="31" xfId="4" applyNumberFormat="1" applyFont="1" applyBorder="1" applyAlignment="1">
      <alignment horizontal="left" vertical="center" wrapText="1"/>
    </xf>
    <xf numFmtId="0" fontId="8" fillId="0" borderId="31" xfId="4" applyFont="1" applyBorder="1" applyAlignment="1">
      <alignment horizontal="center" vertical="center" wrapText="1"/>
    </xf>
    <xf numFmtId="0" fontId="4" fillId="3" borderId="32" xfId="4" applyFont="1" applyFill="1" applyBorder="1" applyAlignment="1">
      <alignment horizontal="center" vertical="center" textRotation="255"/>
    </xf>
    <xf numFmtId="177" fontId="9" fillId="4" borderId="33" xfId="13" applyFont="1" applyFill="1" applyBorder="1" applyAlignment="1">
      <alignment horizontal="center" vertical="center" wrapText="1"/>
    </xf>
    <xf numFmtId="177" fontId="9" fillId="4" borderId="34" xfId="13" applyFont="1" applyFill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5" borderId="6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2" fillId="3" borderId="32" xfId="3" applyFont="1" applyFill="1" applyBorder="1" applyAlignment="1">
      <alignment horizontal="center" vertical="center" wrapText="1"/>
    </xf>
    <xf numFmtId="0" fontId="2" fillId="3" borderId="26" xfId="3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3" borderId="6" xfId="4" applyFont="1" applyFill="1" applyBorder="1" applyAlignment="1">
      <alignment horizontal="center" vertical="center" wrapText="1"/>
    </xf>
    <xf numFmtId="0" fontId="1" fillId="5" borderId="26" xfId="4" applyFont="1" applyFill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176" fontId="1" fillId="0" borderId="36" xfId="5" applyNumberFormat="1" applyFont="1" applyFill="1" applyBorder="1" applyAlignment="1">
      <alignment horizontal="center" vertical="center" wrapText="1"/>
    </xf>
    <xf numFmtId="0" fontId="1" fillId="0" borderId="36" xfId="4" applyFont="1" applyBorder="1" applyAlignment="1">
      <alignment horizontal="center" vertical="center" wrapText="1"/>
    </xf>
    <xf numFmtId="0" fontId="1" fillId="0" borderId="26" xfId="4" applyFont="1" applyBorder="1" applyAlignment="1">
      <alignment horizontal="center" vertical="center" wrapText="1"/>
    </xf>
    <xf numFmtId="0" fontId="5" fillId="0" borderId="37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178" fontId="4" fillId="0" borderId="39" xfId="4" applyNumberFormat="1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1" fillId="0" borderId="40" xfId="4" applyFont="1" applyBorder="1" applyAlignment="1">
      <alignment horizontal="center" vertical="center"/>
    </xf>
    <xf numFmtId="4" fontId="11" fillId="2" borderId="41" xfId="4" applyNumberFormat="1" applyFont="1" applyFill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0" fontId="11" fillId="0" borderId="42" xfId="4" applyFont="1" applyBorder="1" applyAlignment="1">
      <alignment horizontal="center" vertical="center"/>
    </xf>
    <xf numFmtId="4" fontId="11" fillId="2" borderId="43" xfId="4" applyNumberFormat="1" applyFont="1" applyFill="1" applyBorder="1" applyAlignment="1">
      <alignment horizontal="center" vertical="center"/>
    </xf>
    <xf numFmtId="178" fontId="11" fillId="0" borderId="44" xfId="4" applyNumberFormat="1" applyFont="1" applyBorder="1" applyAlignment="1">
      <alignment horizontal="center" vertical="center"/>
    </xf>
    <xf numFmtId="178" fontId="11" fillId="0" borderId="19" xfId="4" applyNumberFormat="1" applyFont="1" applyBorder="1" applyAlignment="1">
      <alignment horizontal="center" vertical="center"/>
    </xf>
    <xf numFmtId="178" fontId="11" fillId="0" borderId="45" xfId="4" applyNumberFormat="1" applyFont="1" applyBorder="1" applyAlignment="1">
      <alignment horizontal="center" vertical="center"/>
    </xf>
    <xf numFmtId="0" fontId="11" fillId="0" borderId="46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40" xfId="4" applyFont="1" applyBorder="1" applyAlignment="1">
      <alignment horizontal="center" vertical="center"/>
    </xf>
    <xf numFmtId="43" fontId="13" fillId="0" borderId="41" xfId="4" applyNumberFormat="1" applyFont="1" applyBorder="1" applyAlignment="1">
      <alignment horizontal="center" vertical="center" wrapText="1"/>
    </xf>
    <xf numFmtId="43" fontId="9" fillId="4" borderId="34" xfId="6" applyFont="1" applyFill="1" applyBorder="1" applyAlignment="1">
      <alignment horizontal="center" vertical="center" wrapText="1"/>
    </xf>
    <xf numFmtId="43" fontId="9" fillId="4" borderId="47" xfId="6" applyFont="1" applyFill="1" applyBorder="1" applyAlignment="1">
      <alignment horizontal="center" vertical="center" wrapText="1"/>
    </xf>
    <xf numFmtId="43" fontId="9" fillId="3" borderId="17" xfId="6" applyFont="1" applyFill="1" applyBorder="1" applyAlignment="1">
      <alignment horizontal="center" vertical="center" wrapText="1"/>
    </xf>
    <xf numFmtId="43" fontId="9" fillId="3" borderId="48" xfId="6" applyFont="1" applyFill="1" applyBorder="1" applyAlignment="1">
      <alignment horizontal="center" vertical="center" wrapText="1"/>
    </xf>
    <xf numFmtId="43" fontId="2" fillId="3" borderId="6" xfId="6" applyFont="1" applyFill="1" applyBorder="1" applyAlignment="1">
      <alignment horizontal="center" vertical="center" wrapText="1"/>
    </xf>
    <xf numFmtId="43" fontId="2" fillId="3" borderId="49" xfId="6" applyFont="1" applyFill="1" applyBorder="1" applyAlignment="1">
      <alignment horizontal="center" vertical="center" wrapText="1"/>
    </xf>
    <xf numFmtId="43" fontId="1" fillId="6" borderId="6" xfId="6" applyFont="1" applyFill="1" applyBorder="1" applyAlignment="1">
      <alignment horizontal="center" vertical="center" wrapText="1"/>
    </xf>
    <xf numFmtId="43" fontId="1" fillId="6" borderId="49" xfId="6" applyFont="1" applyFill="1" applyBorder="1" applyAlignment="1">
      <alignment horizontal="right" vertical="center" wrapText="1"/>
    </xf>
    <xf numFmtId="0" fontId="2" fillId="0" borderId="35" xfId="4" applyFont="1" applyBorder="1" applyAlignment="1">
      <alignment horizontal="left" vertical="center" wrapText="1"/>
    </xf>
    <xf numFmtId="43" fontId="2" fillId="0" borderId="50" xfId="6" applyFont="1" applyFill="1" applyBorder="1" applyAlignment="1">
      <alignment horizontal="right" vertical="center" wrapText="1"/>
    </xf>
    <xf numFmtId="0" fontId="2" fillId="3" borderId="24" xfId="4" applyFont="1" applyFill="1" applyBorder="1" applyAlignment="1">
      <alignment horizontal="center" vertical="center" wrapText="1"/>
    </xf>
    <xf numFmtId="43" fontId="2" fillId="3" borderId="51" xfId="6" applyFont="1" applyFill="1" applyBorder="1" applyAlignment="1">
      <alignment horizontal="right" vertical="center" wrapText="1"/>
    </xf>
    <xf numFmtId="0" fontId="2" fillId="3" borderId="49" xfId="3" applyFont="1" applyFill="1" applyBorder="1" applyAlignment="1">
      <alignment horizontal="center" vertical="center" wrapText="1"/>
    </xf>
    <xf numFmtId="43" fontId="14" fillId="6" borderId="6" xfId="6" applyFont="1" applyFill="1" applyBorder="1" applyAlignment="1">
      <alignment horizontal="center" vertical="center" wrapText="1"/>
    </xf>
    <xf numFmtId="0" fontId="2" fillId="3" borderId="52" xfId="3" applyFont="1" applyFill="1" applyBorder="1" applyAlignment="1">
      <alignment horizontal="center" vertical="center" wrapText="1"/>
    </xf>
    <xf numFmtId="43" fontId="14" fillId="6" borderId="49" xfId="6" applyFont="1" applyFill="1" applyBorder="1" applyAlignment="1">
      <alignment horizontal="right" vertical="center" wrapText="1"/>
    </xf>
    <xf numFmtId="43" fontId="2" fillId="3" borderId="48" xfId="6" applyFont="1" applyFill="1" applyBorder="1" applyAlignment="1">
      <alignment horizontal="right" vertical="center" wrapText="1"/>
    </xf>
    <xf numFmtId="0" fontId="2" fillId="3" borderId="48" xfId="3" applyFont="1" applyFill="1" applyBorder="1" applyAlignment="1">
      <alignment vertical="center" wrapText="1"/>
    </xf>
    <xf numFmtId="43" fontId="1" fillId="6" borderId="9" xfId="6" applyFont="1" applyFill="1" applyBorder="1" applyAlignment="1">
      <alignment horizontal="center" vertical="center" wrapText="1"/>
    </xf>
    <xf numFmtId="43" fontId="1" fillId="0" borderId="36" xfId="6" applyFont="1" applyFill="1" applyBorder="1" applyAlignment="1">
      <alignment horizontal="center" vertical="center" wrapText="1"/>
    </xf>
    <xf numFmtId="9" fontId="1" fillId="2" borderId="6" xfId="4" applyNumberFormat="1" applyFont="1" applyFill="1" applyBorder="1" applyAlignment="1">
      <alignment horizontal="center" vertical="center" wrapText="1"/>
    </xf>
    <xf numFmtId="43" fontId="15" fillId="6" borderId="6" xfId="6" applyFont="1" applyFill="1" applyBorder="1" applyAlignment="1">
      <alignment horizontal="center" vertical="center" wrapText="1"/>
    </xf>
    <xf numFmtId="0" fontId="2" fillId="0" borderId="53" xfId="4" applyFont="1" applyBorder="1" applyAlignment="1">
      <alignment horizontal="left" vertical="center" wrapText="1"/>
    </xf>
    <xf numFmtId="43" fontId="2" fillId="0" borderId="54" xfId="6" applyNumberFormat="1" applyFont="1" applyFill="1" applyBorder="1" applyAlignment="1">
      <alignment horizontal="right" vertical="center" wrapText="1"/>
    </xf>
    <xf numFmtId="0" fontId="3" fillId="2" borderId="55" xfId="4" applyFont="1" applyFill="1" applyBorder="1" applyAlignment="1">
      <alignment horizontal="center" vertical="center"/>
    </xf>
    <xf numFmtId="178" fontId="4" fillId="0" borderId="23" xfId="4" applyNumberFormat="1" applyFont="1" applyBorder="1" applyAlignment="1">
      <alignment horizontal="center" vertical="center"/>
    </xf>
    <xf numFmtId="178" fontId="4" fillId="0" borderId="56" xfId="4" applyNumberFormat="1" applyFont="1" applyBorder="1" applyAlignment="1">
      <alignment horizontal="center" vertical="center"/>
    </xf>
    <xf numFmtId="4" fontId="11" fillId="2" borderId="17" xfId="4" applyNumberFormat="1" applyFont="1" applyFill="1" applyBorder="1" applyAlignment="1">
      <alignment horizontal="center" vertical="center"/>
    </xf>
    <xf numFmtId="4" fontId="11" fillId="2" borderId="48" xfId="4" applyNumberFormat="1" applyFont="1" applyFill="1" applyBorder="1" applyAlignment="1">
      <alignment horizontal="center" vertical="center"/>
    </xf>
    <xf numFmtId="4" fontId="11" fillId="2" borderId="21" xfId="4" applyNumberFormat="1" applyFont="1" applyFill="1" applyBorder="1" applyAlignment="1">
      <alignment horizontal="center" vertical="center"/>
    </xf>
    <xf numFmtId="4" fontId="11" fillId="2" borderId="57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0" borderId="19" xfId="4" applyFont="1" applyBorder="1" applyAlignment="1">
      <alignment horizontal="center" vertical="center" wrapText="1"/>
    </xf>
    <xf numFmtId="0" fontId="11" fillId="0" borderId="58" xfId="4" applyFont="1" applyBorder="1" applyAlignment="1">
      <alignment horizontal="center" vertical="center" wrapText="1"/>
    </xf>
    <xf numFmtId="43" fontId="13" fillId="0" borderId="17" xfId="4" applyNumberFormat="1" applyFont="1" applyBorder="1" applyAlignment="1">
      <alignment horizontal="center" vertical="center" wrapText="1"/>
    </xf>
    <xf numFmtId="43" fontId="13" fillId="0" borderId="48" xfId="4" applyNumberFormat="1" applyFont="1" applyBorder="1" applyAlignment="1">
      <alignment horizontal="center" vertical="center" wrapText="1"/>
    </xf>
    <xf numFmtId="43" fontId="1" fillId="0" borderId="49" xfId="6" applyFont="1" applyFill="1" applyBorder="1" applyAlignment="1">
      <alignment horizontal="right" vertical="center" wrapText="1"/>
    </xf>
    <xf numFmtId="0" fontId="16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vertical="center"/>
    </xf>
    <xf numFmtId="0" fontId="10" fillId="0" borderId="59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4" fillId="0" borderId="62" xfId="0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41" fontId="2" fillId="0" borderId="54" xfId="6" applyNumberFormat="1" applyFont="1" applyFill="1" applyBorder="1" applyAlignment="1">
      <alignment horizontal="right" vertical="center" wrapText="1"/>
    </xf>
    <xf numFmtId="0" fontId="2" fillId="0" borderId="6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5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9" fillId="4" borderId="66" xfId="0" applyFont="1" applyFill="1" applyBorder="1" applyAlignment="1">
      <alignment vertical="center"/>
    </xf>
    <xf numFmtId="0" fontId="20" fillId="4" borderId="67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1" fillId="0" borderId="5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68" xfId="0" applyFont="1" applyBorder="1" applyAlignment="1">
      <alignment horizontal="left" vertical="center"/>
    </xf>
    <xf numFmtId="0" fontId="22" fillId="0" borderId="69" xfId="0" applyFont="1" applyBorder="1" applyAlignment="1">
      <alignment horizontal="left" vertical="center" wrapText="1"/>
    </xf>
    <xf numFmtId="0" fontId="22" fillId="0" borderId="70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61" xfId="0" applyFont="1" applyBorder="1" applyAlignment="1">
      <alignment horizontal="center"/>
    </xf>
    <xf numFmtId="0" fontId="23" fillId="4" borderId="66" xfId="0" applyFont="1" applyFill="1" applyBorder="1"/>
    <xf numFmtId="0" fontId="20" fillId="4" borderId="71" xfId="0" applyFont="1" applyFill="1" applyBorder="1" applyAlignment="1">
      <alignment horizontal="center"/>
    </xf>
    <xf numFmtId="0" fontId="20" fillId="4" borderId="72" xfId="0" applyFont="1" applyFill="1" applyBorder="1" applyAlignment="1">
      <alignment horizontal="center"/>
    </xf>
    <xf numFmtId="0" fontId="24" fillId="0" borderId="5" xfId="55" applyFont="1" applyBorder="1" applyAlignment="1">
      <alignment vertical="top"/>
    </xf>
    <xf numFmtId="0" fontId="24" fillId="0" borderId="7" xfId="55" applyFont="1" applyBorder="1" applyAlignment="1">
      <alignment horizontal="center" vertical="top"/>
    </xf>
    <xf numFmtId="0" fontId="24" fillId="0" borderId="21" xfId="55" applyFont="1" applyBorder="1" applyAlignment="1">
      <alignment horizontal="center" vertical="top"/>
    </xf>
    <xf numFmtId="0" fontId="24" fillId="0" borderId="5" xfId="55" applyFont="1" applyBorder="1"/>
    <xf numFmtId="0" fontId="24" fillId="0" borderId="6" xfId="55" applyFont="1" applyBorder="1"/>
    <xf numFmtId="0" fontId="24" fillId="0" borderId="6" xfId="55" applyFont="1" applyBorder="1" applyAlignment="1">
      <alignment wrapText="1"/>
    </xf>
    <xf numFmtId="0" fontId="24" fillId="0" borderId="73" xfId="55" applyFont="1" applyBorder="1" applyAlignment="1">
      <alignment horizontal="left" vertical="top"/>
    </xf>
    <xf numFmtId="0" fontId="24" fillId="0" borderId="36" xfId="55" applyFont="1" applyBorder="1" applyAlignment="1">
      <alignment horizontal="left" vertical="top"/>
    </xf>
    <xf numFmtId="0" fontId="25" fillId="0" borderId="74" xfId="55" applyFont="1" applyBorder="1" applyAlignment="1">
      <alignment horizontal="left"/>
    </xf>
    <xf numFmtId="0" fontId="25" fillId="0" borderId="65" xfId="55" applyFont="1" applyBorder="1" applyAlignment="1">
      <alignment horizontal="left"/>
    </xf>
    <xf numFmtId="0" fontId="26" fillId="4" borderId="1" xfId="55" applyFont="1" applyFill="1" applyBorder="1" applyAlignment="1">
      <alignment horizontal="center" vertical="center"/>
    </xf>
    <xf numFmtId="0" fontId="26" fillId="4" borderId="2" xfId="55" applyFont="1" applyFill="1" applyBorder="1" applyAlignment="1">
      <alignment horizontal="center" vertical="center"/>
    </xf>
    <xf numFmtId="0" fontId="26" fillId="4" borderId="75" xfId="55" applyFont="1" applyFill="1" applyBorder="1" applyAlignment="1">
      <alignment horizontal="center" vertical="center"/>
    </xf>
    <xf numFmtId="14" fontId="24" fillId="0" borderId="3" xfId="55" applyNumberFormat="1" applyFont="1" applyBorder="1" applyAlignment="1">
      <alignment horizontal="center" vertical="center"/>
    </xf>
    <xf numFmtId="20" fontId="24" fillId="0" borderId="76" xfId="55" applyNumberFormat="1" applyFont="1" applyBorder="1" applyAlignment="1">
      <alignment horizontal="center" vertical="center"/>
    </xf>
    <xf numFmtId="0" fontId="24" fillId="0" borderId="25" xfId="55" applyFont="1" applyBorder="1" applyAlignment="1">
      <alignment vertical="center" wrapText="1"/>
    </xf>
    <xf numFmtId="14" fontId="24" fillId="0" borderId="5" xfId="55" applyNumberFormat="1" applyFont="1" applyBorder="1" applyAlignment="1">
      <alignment horizontal="center" vertical="center"/>
    </xf>
    <xf numFmtId="20" fontId="24" fillId="0" borderId="6" xfId="55" applyNumberFormat="1" applyFont="1" applyBorder="1" applyAlignment="1">
      <alignment horizontal="center" vertical="center"/>
    </xf>
    <xf numFmtId="0" fontId="24" fillId="0" borderId="6" xfId="55" applyFont="1" applyBorder="1" applyAlignment="1">
      <alignment vertical="center" wrapText="1"/>
    </xf>
    <xf numFmtId="14" fontId="24" fillId="0" borderId="73" xfId="55" applyNumberFormat="1" applyFont="1" applyBorder="1" applyAlignment="1">
      <alignment horizontal="center" vertical="center"/>
    </xf>
    <xf numFmtId="20" fontId="24" fillId="0" borderId="36" xfId="55" applyNumberFormat="1" applyFont="1" applyBorder="1" applyAlignment="1">
      <alignment horizontal="center" vertical="center"/>
    </xf>
    <xf numFmtId="0" fontId="24" fillId="0" borderId="32" xfId="55" applyFont="1" applyBorder="1" applyAlignment="1">
      <alignment vertical="center" wrapText="1"/>
    </xf>
    <xf numFmtId="0" fontId="24" fillId="0" borderId="76" xfId="55" applyFont="1" applyBorder="1" applyAlignment="1">
      <alignment vertical="center" wrapText="1"/>
    </xf>
    <xf numFmtId="0" fontId="24" fillId="0" borderId="34" xfId="55" applyFont="1" applyBorder="1" applyAlignment="1">
      <alignment vertical="center" wrapText="1"/>
    </xf>
    <xf numFmtId="0" fontId="27" fillId="0" borderId="74" xfId="0" applyFont="1" applyBorder="1" applyAlignment="1">
      <alignment horizontal="left"/>
    </xf>
    <xf numFmtId="0" fontId="27" fillId="0" borderId="65" xfId="0" applyFont="1" applyBorder="1" applyAlignment="1">
      <alignment horizontal="left"/>
    </xf>
    <xf numFmtId="0" fontId="28" fillId="4" borderId="77" xfId="0" applyFont="1" applyFill="1" applyBorder="1" applyAlignment="1">
      <alignment horizontal="center" vertical="center" wrapText="1"/>
    </xf>
    <xf numFmtId="0" fontId="28" fillId="4" borderId="78" xfId="0" applyFont="1" applyFill="1" applyBorder="1" applyAlignment="1">
      <alignment horizontal="center" vertical="center" wrapText="1"/>
    </xf>
    <xf numFmtId="0" fontId="28" fillId="4" borderId="79" xfId="0" applyFont="1" applyFill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20" fillId="4" borderId="87" xfId="0" applyFont="1" applyFill="1" applyBorder="1" applyAlignment="1">
      <alignment horizontal="center"/>
    </xf>
    <xf numFmtId="0" fontId="24" fillId="0" borderId="57" xfId="55" applyFont="1" applyBorder="1" applyAlignment="1">
      <alignment horizontal="center" vertical="top"/>
    </xf>
    <xf numFmtId="0" fontId="18" fillId="0" borderId="49" xfId="0" applyFont="1" applyBorder="1"/>
    <xf numFmtId="0" fontId="24" fillId="0" borderId="50" xfId="55" applyFont="1" applyBorder="1" applyAlignment="1">
      <alignment horizontal="left" vertical="top"/>
    </xf>
    <xf numFmtId="0" fontId="25" fillId="0" borderId="88" xfId="55" applyFont="1" applyBorder="1" applyAlignment="1">
      <alignment horizontal="left"/>
    </xf>
    <xf numFmtId="0" fontId="26" fillId="4" borderId="55" xfId="55" applyFont="1" applyFill="1" applyBorder="1" applyAlignment="1">
      <alignment horizontal="center" vertical="center"/>
    </xf>
    <xf numFmtId="0" fontId="24" fillId="0" borderId="89" xfId="55" applyFont="1" applyBorder="1" applyAlignment="1">
      <alignment vertical="center" wrapText="1"/>
    </xf>
    <xf numFmtId="0" fontId="24" fillId="0" borderId="49" xfId="55" applyFont="1" applyBorder="1" applyAlignment="1">
      <alignment vertical="center" wrapText="1"/>
    </xf>
    <xf numFmtId="0" fontId="24" fillId="0" borderId="52" xfId="55" applyFont="1" applyBorder="1" applyAlignment="1">
      <alignment vertical="center" wrapText="1"/>
    </xf>
    <xf numFmtId="0" fontId="24" fillId="0" borderId="51" xfId="55" applyFont="1" applyBorder="1" applyAlignment="1">
      <alignment vertical="center" wrapText="1"/>
    </xf>
    <xf numFmtId="0" fontId="24" fillId="0" borderId="47" xfId="55" applyFont="1" applyBorder="1" applyAlignment="1">
      <alignment vertical="center" wrapText="1"/>
    </xf>
    <xf numFmtId="0" fontId="27" fillId="0" borderId="88" xfId="0" applyFont="1" applyBorder="1" applyAlignment="1">
      <alignment horizontal="left"/>
    </xf>
    <xf numFmtId="0" fontId="28" fillId="4" borderId="90" xfId="0" applyFont="1" applyFill="1" applyBorder="1" applyAlignment="1">
      <alignment horizontal="center" vertical="center" wrapText="1"/>
    </xf>
    <xf numFmtId="0" fontId="30" fillId="0" borderId="56" xfId="0" applyFont="1" applyBorder="1" applyAlignment="1">
      <alignment vertical="center" wrapText="1"/>
    </xf>
    <xf numFmtId="0" fontId="30" fillId="0" borderId="9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4" fillId="0" borderId="56" xfId="0" applyFont="1" applyBorder="1" applyAlignment="1">
      <alignment vertical="center" wrapText="1"/>
    </xf>
    <xf numFmtId="0" fontId="30" fillId="0" borderId="92" xfId="0" applyFont="1" applyBorder="1" applyAlignment="1">
      <alignment vertical="center" wrapText="1"/>
    </xf>
  </cellXfs>
  <cellStyles count="60">
    <cellStyle name="常规" xfId="0" builtinId="0"/>
    <cellStyle name="货币 2" xfId="1"/>
    <cellStyle name="常规 2" xfId="2"/>
    <cellStyle name="Normal_会务费用汇总表1" xfId="3"/>
    <cellStyle name="Normal_Sheet1" xfId="4"/>
    <cellStyle name="Comma_费用预估表" xfId="5"/>
    <cellStyle name="Comma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千位分隔 2" xfId="3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常规 2 2" xfId="37"/>
    <cellStyle name="40% - 强调文字颜色 4" xfId="38" builtinId="43"/>
    <cellStyle name="千位分隔" xfId="39" builtinId="3"/>
    <cellStyle name="已访问的超链接" xfId="40" builtinId="9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Normal 4" xfId="50"/>
    <cellStyle name="千位分隔[0]" xfId="51" builtinId="6"/>
    <cellStyle name="千位分隔 3" xfId="52"/>
    <cellStyle name="标题 2" xfId="53" builtinId="17"/>
    <cellStyle name="40% - 强调文字颜色 5" xfId="54" builtinId="47"/>
    <cellStyle name="Normal 2" xfId="55"/>
    <cellStyle name="标题 3" xfId="56" builtinId="18"/>
    <cellStyle name="强调文字颜色 6" xfId="57" builtinId="49"/>
    <cellStyle name="40% - 强调文字颜色 1" xfId="58" builtinId="31"/>
    <cellStyle name="链接单元格" xfId="59" builtinId="24"/>
  </cellStyles>
  <tableStyles count="0" defaultTableStyle="TableStyleMedium2" defaultPivotStyle="PivotStyleMedium9"/>
  <colors>
    <mruColors>
      <color rgb="00D31145"/>
      <color rgb="00FFCCFF"/>
      <color rgb="00E8E8E8"/>
      <color rgb="00E0E0E0"/>
      <color rgb="00F6F5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66675</xdr:colOff>
      <xdr:row>19</xdr:row>
      <xdr:rowOff>19050</xdr:rowOff>
    </xdr:from>
    <xdr:to>
      <xdr:col>3</xdr:col>
      <xdr:colOff>371475</xdr:colOff>
      <xdr:row>20</xdr:row>
      <xdr:rowOff>0</xdr:rowOff>
    </xdr:to>
    <xdr:grpSp>
      <xdr:nvGrpSpPr>
        <xdr:cNvPr id="2" name="Group 15"/>
        <xdr:cNvGrpSpPr/>
      </xdr:nvGrpSpPr>
      <xdr:grpSpPr>
        <a:xfrm>
          <a:off x="1990725" y="3924935"/>
          <a:ext cx="304800" cy="297815"/>
          <a:chOff x="199" y="105"/>
          <a:chExt cx="32" cy="55"/>
        </a:xfrm>
      </xdr:grpSpPr>
      <xdr:sp>
        <xdr:nvSpPr>
          <xdr:cNvPr id="3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4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5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6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25" name="Check Box 1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26" name="Check Box 1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27" name="Check Box 1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209550</xdr:rowOff>
        </xdr:from>
        <xdr:to>
          <xdr:col>3</xdr:col>
          <xdr:colOff>447675</xdr:colOff>
          <xdr:row>19</xdr:row>
          <xdr:rowOff>390525</xdr:rowOff>
        </xdr:to>
        <xdr:sp>
          <xdr:nvSpPr>
            <xdr:cNvPr id="1040" name="Check Box 7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990725" y="4115435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76200</xdr:rowOff>
        </xdr:from>
        <xdr:to>
          <xdr:col>3</xdr:col>
          <xdr:colOff>447675</xdr:colOff>
          <xdr:row>19</xdr:row>
          <xdr:rowOff>266700</xdr:rowOff>
        </xdr:to>
        <xdr:sp>
          <xdr:nvSpPr>
            <xdr:cNvPr id="1041" name="Check Box 7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990725" y="398208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333375</xdr:rowOff>
        </xdr:from>
        <xdr:to>
          <xdr:col>3</xdr:col>
          <xdr:colOff>447675</xdr:colOff>
          <xdr:row>20</xdr:row>
          <xdr:rowOff>0</xdr:rowOff>
        </xdr:to>
        <xdr:sp>
          <xdr:nvSpPr>
            <xdr:cNvPr id="1042" name="Check Box 7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99072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43" name="Check Box 7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1097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44" name="Check Box 74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1098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45" name="Check Box 75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1099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1097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1098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1099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54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55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56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57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58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209550</xdr:rowOff>
        </xdr:from>
        <xdr:to>
          <xdr:col>3</xdr:col>
          <xdr:colOff>447675</xdr:colOff>
          <xdr:row>25</xdr:row>
          <xdr:rowOff>390525</xdr:rowOff>
        </xdr:to>
        <xdr:sp>
          <xdr:nvSpPr>
            <xdr:cNvPr id="1067" name="Check Box 70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990725" y="6016625"/>
              <a:ext cx="381000" cy="1619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068" name="Check Box 7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333375</xdr:rowOff>
        </xdr:from>
        <xdr:to>
          <xdr:col>3</xdr:col>
          <xdr:colOff>447675</xdr:colOff>
          <xdr:row>26</xdr:row>
          <xdr:rowOff>0</xdr:rowOff>
        </xdr:to>
        <xdr:sp>
          <xdr:nvSpPr>
            <xdr:cNvPr id="1069" name="Check Box 72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990725" y="6140450"/>
              <a:ext cx="381000" cy="38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62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63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64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65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66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209550</xdr:rowOff>
        </xdr:from>
        <xdr:to>
          <xdr:col>3</xdr:col>
          <xdr:colOff>447675</xdr:colOff>
          <xdr:row>24</xdr:row>
          <xdr:rowOff>390525</xdr:rowOff>
        </xdr:to>
        <xdr:sp>
          <xdr:nvSpPr>
            <xdr:cNvPr id="1070" name="Check Box 70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990725" y="5699760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071" name="Check Box 71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333375</xdr:rowOff>
        </xdr:from>
        <xdr:to>
          <xdr:col>3</xdr:col>
          <xdr:colOff>447675</xdr:colOff>
          <xdr:row>25</xdr:row>
          <xdr:rowOff>0</xdr:rowOff>
        </xdr:to>
        <xdr:sp>
          <xdr:nvSpPr>
            <xdr:cNvPr id="1072" name="Check Box 72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990725" y="5807075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19</xdr:row>
      <xdr:rowOff>19050</xdr:rowOff>
    </xdr:from>
    <xdr:to>
      <xdr:col>3</xdr:col>
      <xdr:colOff>371475</xdr:colOff>
      <xdr:row>20</xdr:row>
      <xdr:rowOff>0</xdr:rowOff>
    </xdr:to>
    <xdr:grpSp>
      <xdr:nvGrpSpPr>
        <xdr:cNvPr id="70" name="Group 15"/>
        <xdr:cNvGrpSpPr/>
      </xdr:nvGrpSpPr>
      <xdr:grpSpPr>
        <a:xfrm>
          <a:off x="1990725" y="3924935"/>
          <a:ext cx="304800" cy="297815"/>
          <a:chOff x="199" y="105"/>
          <a:chExt cx="32" cy="55"/>
        </a:xfrm>
      </xdr:grpSpPr>
      <xdr:sp>
        <xdr:nvSpPr>
          <xdr:cNvPr id="71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72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73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74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73" name="Check Box 10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74" name="Check Box 11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26</xdr:row>
          <xdr:rowOff>0</xdr:rowOff>
        </xdr:from>
        <xdr:to>
          <xdr:col>3</xdr:col>
          <xdr:colOff>466725</xdr:colOff>
          <xdr:row>26</xdr:row>
          <xdr:rowOff>0</xdr:rowOff>
        </xdr:to>
        <xdr:sp>
          <xdr:nvSpPr>
            <xdr:cNvPr id="1075" name="Check Box 12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2009775" y="61785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1036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209550</xdr:rowOff>
        </xdr:from>
        <xdr:to>
          <xdr:col>3</xdr:col>
          <xdr:colOff>447675</xdr:colOff>
          <xdr:row>19</xdr:row>
          <xdr:rowOff>390525</xdr:rowOff>
        </xdr:to>
        <xdr:sp>
          <xdr:nvSpPr>
            <xdr:cNvPr id="1088" name="Check Box 70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990725" y="4115435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76200</xdr:rowOff>
        </xdr:from>
        <xdr:to>
          <xdr:col>3</xdr:col>
          <xdr:colOff>447675</xdr:colOff>
          <xdr:row>19</xdr:row>
          <xdr:rowOff>266700</xdr:rowOff>
        </xdr:to>
        <xdr:sp>
          <xdr:nvSpPr>
            <xdr:cNvPr id="1089" name="Check Box 71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990725" y="398208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333375</xdr:rowOff>
        </xdr:from>
        <xdr:to>
          <xdr:col>3</xdr:col>
          <xdr:colOff>447675</xdr:colOff>
          <xdr:row>20</xdr:row>
          <xdr:rowOff>0</xdr:rowOff>
        </xdr:to>
        <xdr:sp>
          <xdr:nvSpPr>
            <xdr:cNvPr id="1090" name="Check Box 72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99072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91" name="Check Box 7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1097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92" name="Check Box 7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1098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18</xdr:row>
          <xdr:rowOff>0</xdr:rowOff>
        </xdr:from>
        <xdr:to>
          <xdr:col>3</xdr:col>
          <xdr:colOff>466725</xdr:colOff>
          <xdr:row>18</xdr:row>
          <xdr:rowOff>0</xdr:rowOff>
        </xdr:to>
        <xdr:sp>
          <xdr:nvSpPr>
            <xdr:cNvPr id="1093" name="Check Box 7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009775" y="358902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1099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1097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1098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20</xdr:row>
          <xdr:rowOff>0</xdr:rowOff>
        </xdr:from>
        <xdr:to>
          <xdr:col>3</xdr:col>
          <xdr:colOff>466725</xdr:colOff>
          <xdr:row>20</xdr:row>
          <xdr:rowOff>0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2009775" y="4222750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1099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122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123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24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25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26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209550</xdr:rowOff>
        </xdr:from>
        <xdr:to>
          <xdr:col>3</xdr:col>
          <xdr:colOff>447675</xdr:colOff>
          <xdr:row>25</xdr:row>
          <xdr:rowOff>390525</xdr:rowOff>
        </xdr:to>
        <xdr:sp>
          <xdr:nvSpPr>
            <xdr:cNvPr id="1115" name="Check Box 70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990725" y="6016625"/>
              <a:ext cx="381000" cy="1619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116" name="Check Box 71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333375</xdr:rowOff>
        </xdr:from>
        <xdr:to>
          <xdr:col>3</xdr:col>
          <xdr:colOff>447675</xdr:colOff>
          <xdr:row>26</xdr:row>
          <xdr:rowOff>0</xdr:rowOff>
        </xdr:to>
        <xdr:sp>
          <xdr:nvSpPr>
            <xdr:cNvPr id="1117" name="Check Box 72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990725" y="6140450"/>
              <a:ext cx="381000" cy="38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130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131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32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33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34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209550</xdr:rowOff>
        </xdr:from>
        <xdr:to>
          <xdr:col>3</xdr:col>
          <xdr:colOff>447675</xdr:colOff>
          <xdr:row>24</xdr:row>
          <xdr:rowOff>390525</xdr:rowOff>
        </xdr:to>
        <xdr:sp>
          <xdr:nvSpPr>
            <xdr:cNvPr id="1118" name="Check Box 7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990725" y="5699760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119" name="Check Box 7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333375</xdr:rowOff>
        </xdr:from>
        <xdr:to>
          <xdr:col>3</xdr:col>
          <xdr:colOff>447675</xdr:colOff>
          <xdr:row>25</xdr:row>
          <xdr:rowOff>0</xdr:rowOff>
        </xdr:to>
        <xdr:sp>
          <xdr:nvSpPr>
            <xdr:cNvPr id="1120" name="Check Box 7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990725" y="5807075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138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13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4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4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42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209550</xdr:rowOff>
        </xdr:from>
        <xdr:to>
          <xdr:col>3</xdr:col>
          <xdr:colOff>447675</xdr:colOff>
          <xdr:row>24</xdr:row>
          <xdr:rowOff>390525</xdr:rowOff>
        </xdr:to>
        <xdr:sp>
          <xdr:nvSpPr>
            <xdr:cNvPr id="1121" name="Check Box 70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990725" y="5699760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122" name="Check Box 71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333375</xdr:rowOff>
        </xdr:from>
        <xdr:to>
          <xdr:col>3</xdr:col>
          <xdr:colOff>447675</xdr:colOff>
          <xdr:row>25</xdr:row>
          <xdr:rowOff>0</xdr:rowOff>
        </xdr:to>
        <xdr:sp>
          <xdr:nvSpPr>
            <xdr:cNvPr id="1123" name="Check Box 72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990725" y="5807075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146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147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48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49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50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209550</xdr:rowOff>
        </xdr:from>
        <xdr:to>
          <xdr:col>3</xdr:col>
          <xdr:colOff>447675</xdr:colOff>
          <xdr:row>24</xdr:row>
          <xdr:rowOff>390525</xdr:rowOff>
        </xdr:to>
        <xdr:sp>
          <xdr:nvSpPr>
            <xdr:cNvPr id="1124" name="Check Box 7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990725" y="5699760"/>
              <a:ext cx="381000" cy="1073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125" name="Check Box 7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333375</xdr:rowOff>
        </xdr:from>
        <xdr:to>
          <xdr:col>3</xdr:col>
          <xdr:colOff>447675</xdr:colOff>
          <xdr:row>25</xdr:row>
          <xdr:rowOff>0</xdr:rowOff>
        </xdr:to>
        <xdr:sp>
          <xdr:nvSpPr>
            <xdr:cNvPr id="1126" name="Check Box 7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990725" y="5807075"/>
              <a:ext cx="38100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154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155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56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57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58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209550</xdr:rowOff>
        </xdr:from>
        <xdr:to>
          <xdr:col>3</xdr:col>
          <xdr:colOff>447675</xdr:colOff>
          <xdr:row>25</xdr:row>
          <xdr:rowOff>390525</xdr:rowOff>
        </xdr:to>
        <xdr:sp>
          <xdr:nvSpPr>
            <xdr:cNvPr id="1127" name="Check Box 70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990725" y="6016625"/>
              <a:ext cx="381000" cy="1619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128" name="Check Box 71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333375</xdr:rowOff>
        </xdr:from>
        <xdr:to>
          <xdr:col>3</xdr:col>
          <xdr:colOff>447675</xdr:colOff>
          <xdr:row>26</xdr:row>
          <xdr:rowOff>0</xdr:rowOff>
        </xdr:to>
        <xdr:sp>
          <xdr:nvSpPr>
            <xdr:cNvPr id="1129" name="Check Box 72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990725" y="6140450"/>
              <a:ext cx="381000" cy="38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162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163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64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65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66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209550</xdr:rowOff>
        </xdr:from>
        <xdr:to>
          <xdr:col>3</xdr:col>
          <xdr:colOff>447675</xdr:colOff>
          <xdr:row>25</xdr:row>
          <xdr:rowOff>390525</xdr:rowOff>
        </xdr:to>
        <xdr:sp>
          <xdr:nvSpPr>
            <xdr:cNvPr id="1130" name="Check Box 70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1990725" y="6016625"/>
              <a:ext cx="381000" cy="1619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1094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131" name="Check Box 71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333375</xdr:rowOff>
        </xdr:from>
        <xdr:to>
          <xdr:col>3</xdr:col>
          <xdr:colOff>447675</xdr:colOff>
          <xdr:row>26</xdr:row>
          <xdr:rowOff>0</xdr:rowOff>
        </xdr:to>
        <xdr:sp>
          <xdr:nvSpPr>
            <xdr:cNvPr id="1132" name="Check Box 72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1990725" y="6140450"/>
              <a:ext cx="381000" cy="38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1096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20</xdr:row>
      <xdr:rowOff>19050</xdr:rowOff>
    </xdr:from>
    <xdr:to>
      <xdr:col>3</xdr:col>
      <xdr:colOff>371475</xdr:colOff>
      <xdr:row>21</xdr:row>
      <xdr:rowOff>0</xdr:rowOff>
    </xdr:to>
    <xdr:grpSp>
      <xdr:nvGrpSpPr>
        <xdr:cNvPr id="100" name="Group 15"/>
        <xdr:cNvGrpSpPr/>
      </xdr:nvGrpSpPr>
      <xdr:grpSpPr>
        <a:xfrm>
          <a:off x="1990725" y="4241800"/>
          <a:ext cx="304800" cy="297815"/>
          <a:chOff x="199" y="105"/>
          <a:chExt cx="32" cy="55"/>
        </a:xfrm>
      </xdr:grpSpPr>
      <xdr:sp>
        <xdr:nvSpPr>
          <xdr:cNvPr id="101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02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03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04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20</xdr:row>
          <xdr:rowOff>76200</xdr:rowOff>
        </xdr:from>
        <xdr:to>
          <xdr:col>3</xdr:col>
          <xdr:colOff>447675</xdr:colOff>
          <xdr:row>20</xdr:row>
          <xdr:rowOff>266700</xdr:rowOff>
        </xdr:to>
        <xdr:sp>
          <xdr:nvSpPr>
            <xdr:cNvPr id="1134" name="Check Box 71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1990725" y="429895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20</xdr:row>
      <xdr:rowOff>19050</xdr:rowOff>
    </xdr:from>
    <xdr:to>
      <xdr:col>3</xdr:col>
      <xdr:colOff>371475</xdr:colOff>
      <xdr:row>21</xdr:row>
      <xdr:rowOff>0</xdr:rowOff>
    </xdr:to>
    <xdr:grpSp>
      <xdr:nvGrpSpPr>
        <xdr:cNvPr id="106" name="Group 15"/>
        <xdr:cNvGrpSpPr/>
      </xdr:nvGrpSpPr>
      <xdr:grpSpPr>
        <a:xfrm>
          <a:off x="1990725" y="4241800"/>
          <a:ext cx="304800" cy="297815"/>
          <a:chOff x="199" y="105"/>
          <a:chExt cx="32" cy="55"/>
        </a:xfrm>
      </xdr:grpSpPr>
      <xdr:sp>
        <xdr:nvSpPr>
          <xdr:cNvPr id="107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08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09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10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20</xdr:row>
          <xdr:rowOff>76200</xdr:rowOff>
        </xdr:from>
        <xdr:to>
          <xdr:col>3</xdr:col>
          <xdr:colOff>447675</xdr:colOff>
          <xdr:row>20</xdr:row>
          <xdr:rowOff>266700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1990725" y="429895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21</xdr:row>
      <xdr:rowOff>19050</xdr:rowOff>
    </xdr:from>
    <xdr:to>
      <xdr:col>3</xdr:col>
      <xdr:colOff>371475</xdr:colOff>
      <xdr:row>22</xdr:row>
      <xdr:rowOff>0</xdr:rowOff>
    </xdr:to>
    <xdr:grpSp>
      <xdr:nvGrpSpPr>
        <xdr:cNvPr id="112" name="Group 15"/>
        <xdr:cNvGrpSpPr/>
      </xdr:nvGrpSpPr>
      <xdr:grpSpPr>
        <a:xfrm>
          <a:off x="1990725" y="4558665"/>
          <a:ext cx="304800" cy="297815"/>
          <a:chOff x="199" y="105"/>
          <a:chExt cx="32" cy="55"/>
        </a:xfrm>
      </xdr:grpSpPr>
      <xdr:sp>
        <xdr:nvSpPr>
          <xdr:cNvPr id="113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14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15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16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21</xdr:row>
          <xdr:rowOff>76200</xdr:rowOff>
        </xdr:from>
        <xdr:to>
          <xdr:col>3</xdr:col>
          <xdr:colOff>447675</xdr:colOff>
          <xdr:row>21</xdr:row>
          <xdr:rowOff>266700</xdr:rowOff>
        </xdr:to>
        <xdr:sp>
          <xdr:nvSpPr>
            <xdr:cNvPr id="1136" name="Check Box 71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1990725" y="461581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21</xdr:row>
      <xdr:rowOff>19050</xdr:rowOff>
    </xdr:from>
    <xdr:to>
      <xdr:col>3</xdr:col>
      <xdr:colOff>371475</xdr:colOff>
      <xdr:row>22</xdr:row>
      <xdr:rowOff>0</xdr:rowOff>
    </xdr:to>
    <xdr:grpSp>
      <xdr:nvGrpSpPr>
        <xdr:cNvPr id="118" name="Group 15"/>
        <xdr:cNvGrpSpPr/>
      </xdr:nvGrpSpPr>
      <xdr:grpSpPr>
        <a:xfrm>
          <a:off x="1990725" y="4558665"/>
          <a:ext cx="304800" cy="297815"/>
          <a:chOff x="199" y="105"/>
          <a:chExt cx="32" cy="55"/>
        </a:xfrm>
      </xdr:grpSpPr>
      <xdr:sp>
        <xdr:nvSpPr>
          <xdr:cNvPr id="11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2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2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27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21</xdr:row>
          <xdr:rowOff>76200</xdr:rowOff>
        </xdr:from>
        <xdr:to>
          <xdr:col>3</xdr:col>
          <xdr:colOff>447675</xdr:colOff>
          <xdr:row>21</xdr:row>
          <xdr:rowOff>266700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990725" y="461581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22</xdr:row>
      <xdr:rowOff>19050</xdr:rowOff>
    </xdr:from>
    <xdr:to>
      <xdr:col>3</xdr:col>
      <xdr:colOff>371475</xdr:colOff>
      <xdr:row>23</xdr:row>
      <xdr:rowOff>0</xdr:rowOff>
    </xdr:to>
    <xdr:grpSp>
      <xdr:nvGrpSpPr>
        <xdr:cNvPr id="128" name="Group 15"/>
        <xdr:cNvGrpSpPr/>
      </xdr:nvGrpSpPr>
      <xdr:grpSpPr>
        <a:xfrm>
          <a:off x="1990725" y="4875530"/>
          <a:ext cx="304800" cy="297815"/>
          <a:chOff x="199" y="105"/>
          <a:chExt cx="32" cy="55"/>
        </a:xfrm>
      </xdr:grpSpPr>
      <xdr:sp>
        <xdr:nvSpPr>
          <xdr:cNvPr id="12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35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36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37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22</xdr:row>
          <xdr:rowOff>76200</xdr:rowOff>
        </xdr:from>
        <xdr:to>
          <xdr:col>3</xdr:col>
          <xdr:colOff>447675</xdr:colOff>
          <xdr:row>22</xdr:row>
          <xdr:rowOff>266700</xdr:rowOff>
        </xdr:to>
        <xdr:sp>
          <xdr:nvSpPr>
            <xdr:cNvPr id="1138" name="Check Box 71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990725" y="493268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22</xdr:row>
      <xdr:rowOff>19050</xdr:rowOff>
    </xdr:from>
    <xdr:to>
      <xdr:col>3</xdr:col>
      <xdr:colOff>371475</xdr:colOff>
      <xdr:row>23</xdr:row>
      <xdr:rowOff>0</xdr:rowOff>
    </xdr:to>
    <xdr:grpSp>
      <xdr:nvGrpSpPr>
        <xdr:cNvPr id="143" name="Group 15"/>
        <xdr:cNvGrpSpPr/>
      </xdr:nvGrpSpPr>
      <xdr:grpSpPr>
        <a:xfrm>
          <a:off x="1990725" y="4875530"/>
          <a:ext cx="304800" cy="297815"/>
          <a:chOff x="199" y="105"/>
          <a:chExt cx="32" cy="55"/>
        </a:xfrm>
      </xdr:grpSpPr>
      <xdr:sp>
        <xdr:nvSpPr>
          <xdr:cNvPr id="144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45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5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52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22</xdr:row>
          <xdr:rowOff>76200</xdr:rowOff>
        </xdr:from>
        <xdr:to>
          <xdr:col>3</xdr:col>
          <xdr:colOff>447675</xdr:colOff>
          <xdr:row>22</xdr:row>
          <xdr:rowOff>266700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1990725" y="493268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23</xdr:row>
      <xdr:rowOff>19050</xdr:rowOff>
    </xdr:from>
    <xdr:to>
      <xdr:col>3</xdr:col>
      <xdr:colOff>371475</xdr:colOff>
      <xdr:row>24</xdr:row>
      <xdr:rowOff>0</xdr:rowOff>
    </xdr:to>
    <xdr:grpSp>
      <xdr:nvGrpSpPr>
        <xdr:cNvPr id="153" name="Group 15"/>
        <xdr:cNvGrpSpPr/>
      </xdr:nvGrpSpPr>
      <xdr:grpSpPr>
        <a:xfrm>
          <a:off x="1990725" y="5192395"/>
          <a:ext cx="304800" cy="297815"/>
          <a:chOff x="199" y="105"/>
          <a:chExt cx="32" cy="55"/>
        </a:xfrm>
      </xdr:grpSpPr>
      <xdr:sp>
        <xdr:nvSpPr>
          <xdr:cNvPr id="15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6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6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67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23</xdr:row>
          <xdr:rowOff>76200</xdr:rowOff>
        </xdr:from>
        <xdr:to>
          <xdr:col>3</xdr:col>
          <xdr:colOff>447675</xdr:colOff>
          <xdr:row>23</xdr:row>
          <xdr:rowOff>266700</xdr:rowOff>
        </xdr:to>
        <xdr:sp>
          <xdr:nvSpPr>
            <xdr:cNvPr id="1140" name="Check Box 71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1990725" y="524954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23</xdr:row>
      <xdr:rowOff>19050</xdr:rowOff>
    </xdr:from>
    <xdr:to>
      <xdr:col>3</xdr:col>
      <xdr:colOff>371475</xdr:colOff>
      <xdr:row>24</xdr:row>
      <xdr:rowOff>0</xdr:rowOff>
    </xdr:to>
    <xdr:grpSp>
      <xdr:nvGrpSpPr>
        <xdr:cNvPr id="168" name="Group 15"/>
        <xdr:cNvGrpSpPr/>
      </xdr:nvGrpSpPr>
      <xdr:grpSpPr>
        <a:xfrm>
          <a:off x="1990725" y="5192395"/>
          <a:ext cx="304800" cy="297815"/>
          <a:chOff x="199" y="105"/>
          <a:chExt cx="32" cy="55"/>
        </a:xfrm>
      </xdr:grpSpPr>
      <xdr:sp>
        <xdr:nvSpPr>
          <xdr:cNvPr id="16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7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7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72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23</xdr:row>
          <xdr:rowOff>76200</xdr:rowOff>
        </xdr:from>
        <xdr:to>
          <xdr:col>3</xdr:col>
          <xdr:colOff>447675</xdr:colOff>
          <xdr:row>23</xdr:row>
          <xdr:rowOff>266700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1990725" y="524954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173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174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75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76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77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142" name="Check Box 71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24</xdr:row>
      <xdr:rowOff>19050</xdr:rowOff>
    </xdr:from>
    <xdr:to>
      <xdr:col>3</xdr:col>
      <xdr:colOff>371475</xdr:colOff>
      <xdr:row>25</xdr:row>
      <xdr:rowOff>0</xdr:rowOff>
    </xdr:to>
    <xdr:grpSp>
      <xdr:nvGrpSpPr>
        <xdr:cNvPr id="178" name="Group 15"/>
        <xdr:cNvGrpSpPr/>
      </xdr:nvGrpSpPr>
      <xdr:grpSpPr>
        <a:xfrm>
          <a:off x="1990725" y="5509260"/>
          <a:ext cx="304800" cy="297815"/>
          <a:chOff x="199" y="105"/>
          <a:chExt cx="32" cy="55"/>
        </a:xfrm>
      </xdr:grpSpPr>
      <xdr:sp>
        <xdr:nvSpPr>
          <xdr:cNvPr id="17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8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8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82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24</xdr:row>
          <xdr:rowOff>76200</xdr:rowOff>
        </xdr:from>
        <xdr:to>
          <xdr:col>3</xdr:col>
          <xdr:colOff>447675</xdr:colOff>
          <xdr:row>24</xdr:row>
          <xdr:rowOff>266700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1990725" y="5566410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183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184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85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86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87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144" name="Check Box 71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25</xdr:row>
      <xdr:rowOff>19050</xdr:rowOff>
    </xdr:from>
    <xdr:to>
      <xdr:col>3</xdr:col>
      <xdr:colOff>371475</xdr:colOff>
      <xdr:row>26</xdr:row>
      <xdr:rowOff>0</xdr:rowOff>
    </xdr:to>
    <xdr:grpSp>
      <xdr:nvGrpSpPr>
        <xdr:cNvPr id="188" name="Group 15"/>
        <xdr:cNvGrpSpPr/>
      </xdr:nvGrpSpPr>
      <xdr:grpSpPr>
        <a:xfrm>
          <a:off x="1990725" y="5826125"/>
          <a:ext cx="304800" cy="352425"/>
          <a:chOff x="199" y="105"/>
          <a:chExt cx="32" cy="55"/>
        </a:xfrm>
      </xdr:grpSpPr>
      <xdr:sp>
        <xdr:nvSpPr>
          <xdr:cNvPr id="189" name="Check Box 1" hidden="1"/>
          <xdr:cNvSpPr/>
        </xdr:nvSpPr>
        <xdr:spPr>
          <a:xfrm>
            <a:off x="199" y="121"/>
            <a:ext cx="3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Check Box 1025</a:t>
            </a:r>
            <a:endParaRPr lang="zh-CN" altLang="en-US" sz="800" b="0" i="0" u="none" strike="noStrike" baseline="0">
              <a:solidFill>
                <a:srgbClr val="000000"/>
              </a:solidFill>
              <a:latin typeface="Segoe UI"/>
              <a:cs typeface="Segoe UI"/>
            </a:endParaRPr>
          </a:p>
        </xdr:txBody>
      </xdr:sp>
      <xdr:grpSp>
        <xdr:nvGrpSpPr>
          <xdr:cNvPr id="190" name="Group 14"/>
          <xdr:cNvGrpSpPr/>
        </xdr:nvGrpSpPr>
        <xdr:grpSpPr>
          <a:xfrm>
            <a:off x="199" y="105"/>
            <a:ext cx="32" cy="55"/>
            <a:chOff x="199" y="105"/>
            <a:chExt cx="32" cy="55"/>
          </a:xfrm>
        </xdr:grpSpPr>
        <xdr:sp>
          <xdr:nvSpPr>
            <xdr:cNvPr id="191" name="Check Box 2" hidden="1"/>
            <xdr:cNvSpPr/>
          </xdr:nvSpPr>
          <xdr:spPr>
            <a:xfrm>
              <a:off x="199" y="105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1026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sp>
          <xdr:nvSpPr>
            <xdr:cNvPr id="192" name="Check Box 3" hidden="1"/>
            <xdr:cNvSpPr/>
          </xdr:nvSpPr>
          <xdr:spPr>
            <a:xfrm>
              <a:off x="199" y="137"/>
              <a:ext cx="32" cy="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1027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25</xdr:row>
          <xdr:rowOff>76200</xdr:rowOff>
        </xdr:from>
        <xdr:to>
          <xdr:col>3</xdr:col>
          <xdr:colOff>447675</xdr:colOff>
          <xdr:row>25</xdr:row>
          <xdr:rowOff>266700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1990725" y="5883275"/>
              <a:ext cx="381000" cy="1905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1095</a:t>
              </a:r>
              <a:endPara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selection activeCell="C11" sqref="C11"/>
    </sheetView>
  </sheetViews>
  <sheetFormatPr defaultColWidth="8.85576923076923" defaultRowHeight="16.8" outlineLevelCol="6"/>
  <cols>
    <col min="1" max="1" width="1.71153846153846" style="184" customWidth="1"/>
    <col min="2" max="2" width="17.5673076923077" style="184" customWidth="1"/>
    <col min="3" max="3" width="29.1442307692308" style="184" customWidth="1"/>
    <col min="4" max="4" width="33" style="184" customWidth="1"/>
    <col min="5" max="5" width="52.4230769230769" style="184" customWidth="1"/>
    <col min="6" max="6" width="17.7115384615385" style="184" customWidth="1"/>
    <col min="7" max="7" width="8.42307692307692" style="184" customWidth="1"/>
    <col min="8" max="16384" width="8.85576923076923" style="184"/>
  </cols>
  <sheetData>
    <row r="1" ht="13.15" customHeight="1" spans="1:5">
      <c r="A1" s="185"/>
      <c r="B1" s="185"/>
      <c r="C1" s="185"/>
      <c r="D1" s="185"/>
      <c r="E1" s="185"/>
    </row>
    <row r="2" ht="17.6" spans="1:5">
      <c r="A2" s="186"/>
      <c r="B2" s="187" t="s">
        <v>0</v>
      </c>
      <c r="C2" s="188"/>
      <c r="D2" s="189"/>
      <c r="E2" s="228"/>
    </row>
    <row r="3" ht="67.9" customHeight="1" spans="1:5">
      <c r="A3" s="186"/>
      <c r="B3" s="190" t="s">
        <v>1</v>
      </c>
      <c r="C3" s="191"/>
      <c r="D3" s="192"/>
      <c r="E3" s="229"/>
    </row>
    <row r="4" spans="1:5">
      <c r="A4" s="186"/>
      <c r="B4" s="193" t="s">
        <v>2</v>
      </c>
      <c r="C4" s="194"/>
      <c r="D4" s="194" t="s">
        <v>3</v>
      </c>
      <c r="E4" s="230"/>
    </row>
    <row r="5" spans="1:5">
      <c r="A5" s="186"/>
      <c r="B5" s="193" t="s">
        <v>4</v>
      </c>
      <c r="C5" s="194"/>
      <c r="D5" s="195" t="s">
        <v>5</v>
      </c>
      <c r="E5" s="230"/>
    </row>
    <row r="6" ht="49.15" customHeight="1" spans="1:5">
      <c r="A6" s="186"/>
      <c r="B6" s="196" t="s">
        <v>6</v>
      </c>
      <c r="C6" s="197"/>
      <c r="D6" s="197"/>
      <c r="E6" s="231"/>
    </row>
    <row r="7" ht="18.3" spans="1:5">
      <c r="A7" s="186"/>
      <c r="B7" s="198" t="s">
        <v>7</v>
      </c>
      <c r="C7" s="199"/>
      <c r="D7" s="199"/>
      <c r="E7" s="232"/>
    </row>
    <row r="8" ht="17.55" spans="1:5">
      <c r="A8" s="186"/>
      <c r="B8" s="200" t="s">
        <v>8</v>
      </c>
      <c r="C8" s="201" t="s">
        <v>9</v>
      </c>
      <c r="D8" s="202" t="s">
        <v>10</v>
      </c>
      <c r="E8" s="233" t="s">
        <v>11</v>
      </c>
    </row>
    <row r="9" ht="17.55" spans="1:5">
      <c r="A9" s="186"/>
      <c r="B9" s="203"/>
      <c r="C9" s="204"/>
      <c r="D9" s="205"/>
      <c r="E9" s="234"/>
    </row>
    <row r="10" spans="1:5">
      <c r="A10" s="186"/>
      <c r="B10" s="206"/>
      <c r="C10" s="207"/>
      <c r="D10" s="208"/>
      <c r="E10" s="235"/>
    </row>
    <row r="11" ht="17.45" customHeight="1" spans="1:5">
      <c r="A11" s="186"/>
      <c r="B11" s="209"/>
      <c r="C11" s="210"/>
      <c r="D11" s="211"/>
      <c r="E11" s="236"/>
    </row>
    <row r="12" ht="17.55" spans="1:5">
      <c r="A12" s="186"/>
      <c r="B12" s="203"/>
      <c r="C12" s="204"/>
      <c r="D12" s="212"/>
      <c r="E12" s="237"/>
    </row>
    <row r="13" spans="1:5">
      <c r="A13" s="186"/>
      <c r="B13" s="206"/>
      <c r="C13" s="207"/>
      <c r="D13" s="208"/>
      <c r="E13" s="235"/>
    </row>
    <row r="14" ht="17.45" customHeight="1" spans="1:5">
      <c r="A14" s="186"/>
      <c r="B14" s="209"/>
      <c r="C14" s="210"/>
      <c r="D14" s="211"/>
      <c r="E14" s="236"/>
    </row>
    <row r="15" ht="17.55" spans="1:5">
      <c r="A15" s="186"/>
      <c r="B15" s="203"/>
      <c r="C15" s="204"/>
      <c r="D15" s="205"/>
      <c r="E15" s="234"/>
    </row>
    <row r="16" spans="1:5">
      <c r="A16" s="186"/>
      <c r="B16" s="206"/>
      <c r="C16" s="207"/>
      <c r="D16" s="208"/>
      <c r="E16" s="235"/>
    </row>
    <row r="17" ht="17.55" spans="1:5">
      <c r="A17" s="186"/>
      <c r="B17" s="209"/>
      <c r="C17" s="210"/>
      <c r="D17" s="213"/>
      <c r="E17" s="238"/>
    </row>
    <row r="18" ht="18.3" spans="1:5">
      <c r="A18" s="186"/>
      <c r="B18" s="214" t="s">
        <v>12</v>
      </c>
      <c r="C18" s="215"/>
      <c r="D18" s="215"/>
      <c r="E18" s="239"/>
    </row>
    <row r="19" ht="17.55" spans="1:5">
      <c r="A19" s="186"/>
      <c r="B19" s="216" t="s">
        <v>13</v>
      </c>
      <c r="C19" s="217" t="s">
        <v>14</v>
      </c>
      <c r="D19" s="218"/>
      <c r="E19" s="240" t="s">
        <v>15</v>
      </c>
    </row>
    <row r="20" ht="97.5" spans="1:5">
      <c r="A20" s="186"/>
      <c r="B20" s="219" t="s">
        <v>16</v>
      </c>
      <c r="C20" s="220"/>
      <c r="D20" s="221"/>
      <c r="E20" s="241" t="s">
        <v>17</v>
      </c>
    </row>
    <row r="21" ht="74.45" customHeight="1" spans="1:7">
      <c r="A21" s="186"/>
      <c r="B21" s="222" t="s">
        <v>18</v>
      </c>
      <c r="C21" s="223"/>
      <c r="D21" s="224"/>
      <c r="E21" s="242" t="s">
        <v>19</v>
      </c>
      <c r="G21" s="243"/>
    </row>
    <row r="22" ht="85.15" customHeight="1" spans="1:7">
      <c r="A22" s="186"/>
      <c r="B22" s="219" t="s">
        <v>20</v>
      </c>
      <c r="C22" s="220"/>
      <c r="D22" s="221"/>
      <c r="E22" s="241" t="s">
        <v>21</v>
      </c>
      <c r="G22" s="243"/>
    </row>
    <row r="23" ht="94.15" customHeight="1" spans="1:5">
      <c r="A23" s="186"/>
      <c r="B23" s="219" t="s">
        <v>22</v>
      </c>
      <c r="C23" s="220"/>
      <c r="D23" s="221"/>
      <c r="E23" s="241" t="s">
        <v>23</v>
      </c>
    </row>
    <row r="24" ht="93.6" customHeight="1" spans="1:5">
      <c r="A24" s="186"/>
      <c r="B24" s="219" t="s">
        <v>24</v>
      </c>
      <c r="C24" s="220"/>
      <c r="D24" s="221"/>
      <c r="E24" s="241" t="s">
        <v>25</v>
      </c>
    </row>
    <row r="25" ht="114" customHeight="1" spans="1:5">
      <c r="A25" s="186"/>
      <c r="B25" s="219" t="s">
        <v>26</v>
      </c>
      <c r="C25" s="220"/>
      <c r="D25" s="221"/>
      <c r="E25" s="241" t="s">
        <v>27</v>
      </c>
    </row>
    <row r="26" ht="64.15" customHeight="1" spans="1:5">
      <c r="A26" s="186"/>
      <c r="B26" s="219" t="s">
        <v>28</v>
      </c>
      <c r="C26" s="220"/>
      <c r="D26" s="221"/>
      <c r="E26" s="241" t="s">
        <v>29</v>
      </c>
    </row>
    <row r="27" ht="59.45" customHeight="1" spans="1:5">
      <c r="A27" s="186"/>
      <c r="B27" s="219" t="s">
        <v>30</v>
      </c>
      <c r="C27" s="220"/>
      <c r="D27" s="221"/>
      <c r="E27" s="244"/>
    </row>
    <row r="28" ht="49.9" customHeight="1" spans="1:5">
      <c r="A28" s="186"/>
      <c r="B28" s="219" t="s">
        <v>31</v>
      </c>
      <c r="C28" s="220"/>
      <c r="D28" s="221"/>
      <c r="E28" s="241" t="s">
        <v>32</v>
      </c>
    </row>
    <row r="29" ht="56.65" customHeight="1" spans="1:5">
      <c r="A29" s="186"/>
      <c r="B29" s="219" t="s">
        <v>33</v>
      </c>
      <c r="C29" s="220"/>
      <c r="D29" s="221"/>
      <c r="E29" s="241" t="s">
        <v>34</v>
      </c>
    </row>
    <row r="30" ht="85.9" customHeight="1" spans="1:5">
      <c r="A30" s="186"/>
      <c r="B30" s="219" t="s">
        <v>35</v>
      </c>
      <c r="C30" s="220"/>
      <c r="D30" s="221"/>
      <c r="E30" s="241" t="s">
        <v>36</v>
      </c>
    </row>
    <row r="31" ht="75.6" customHeight="1" spans="1:5">
      <c r="A31" s="186"/>
      <c r="B31" s="225" t="s">
        <v>37</v>
      </c>
      <c r="C31" s="226"/>
      <c r="D31" s="227"/>
      <c r="E31" s="245" t="s">
        <v>38</v>
      </c>
    </row>
  </sheetData>
  <mergeCells count="23">
    <mergeCell ref="A1:E1"/>
    <mergeCell ref="C2:E2"/>
    <mergeCell ref="C3:E3"/>
    <mergeCell ref="B6:E6"/>
    <mergeCell ref="B7:E7"/>
    <mergeCell ref="B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2:A31"/>
    <mergeCell ref="B9:B11"/>
    <mergeCell ref="B12:B14"/>
    <mergeCell ref="B15:B17"/>
  </mergeCells>
  <dataValidations count="1">
    <dataValidation type="list" allowBlank="1" showInputMessage="1" showErrorMessage="1" sqref="C9:C17">
      <formula1>"上午,下午,晚上,全天"</formula1>
    </dataValidation>
  </dataValidations>
  <pageMargins left="0.511811023622047" right="0.118110236220472" top="0.354330708661417" bottom="0.15748031496063" header="0.31496062992126" footer="0.31496062992126"/>
  <pageSetup paperSize="9" scale="61" orientation="portrait" verticalDpi="300"/>
  <headerFooter>
    <oddFooter>&amp;L&amp;1#&amp;"Calibri"&amp;8&amp;K000000[AIA – INTERNAL]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zoomScale="90" zoomScaleNormal="90" workbookViewId="0">
      <selection activeCell="D8" sqref="D8"/>
    </sheetView>
  </sheetViews>
  <sheetFormatPr defaultColWidth="8.85576923076923" defaultRowHeight="16.8" outlineLevelCol="3"/>
  <cols>
    <col min="1" max="1" width="1.14423076923077" style="169" customWidth="1"/>
    <col min="2" max="2" width="19.7115384615385" style="169" customWidth="1"/>
    <col min="3" max="3" width="76.7115384615385" style="169" customWidth="1"/>
    <col min="4" max="4" width="60.1442307692308" style="169" customWidth="1"/>
    <col min="5" max="16384" width="8.85576923076923" style="169"/>
  </cols>
  <sheetData>
    <row r="1" ht="6.6" customHeight="1" spans="2:3">
      <c r="B1" s="170"/>
      <c r="C1" s="170"/>
    </row>
    <row r="2" ht="20.4" spans="1:3">
      <c r="A2" s="171"/>
      <c r="B2" s="172" t="s">
        <v>0</v>
      </c>
      <c r="C2" s="173">
        <f>'项目需求-用户填写'!C2</f>
        <v>0</v>
      </c>
    </row>
    <row r="3" ht="21.6" customHeight="1" spans="1:3">
      <c r="A3" s="171"/>
      <c r="B3" s="174" t="s">
        <v>39</v>
      </c>
      <c r="C3" s="175" t="s">
        <v>40</v>
      </c>
    </row>
    <row r="4" ht="116.45" customHeight="1" spans="1:3">
      <c r="A4" s="171"/>
      <c r="B4" s="176" t="s">
        <v>41</v>
      </c>
      <c r="C4" s="177"/>
    </row>
    <row r="5" ht="75" customHeight="1" spans="1:3">
      <c r="A5" s="171"/>
      <c r="B5" s="176" t="s">
        <v>42</v>
      </c>
      <c r="C5" s="178"/>
    </row>
    <row r="6" ht="21" customHeight="1" spans="1:4">
      <c r="A6" s="171"/>
      <c r="B6" s="174" t="s">
        <v>43</v>
      </c>
      <c r="C6" s="175"/>
      <c r="D6" s="179"/>
    </row>
    <row r="7" ht="21.6" customHeight="1" spans="1:3">
      <c r="A7" s="171"/>
      <c r="B7" s="174" t="s">
        <v>44</v>
      </c>
      <c r="C7" s="175" t="s">
        <v>45</v>
      </c>
    </row>
    <row r="8" ht="76.9" customHeight="1" spans="1:3">
      <c r="A8" s="171"/>
      <c r="B8" s="180" t="s">
        <v>46</v>
      </c>
      <c r="C8" s="181"/>
    </row>
    <row r="9" ht="73.15" customHeight="1" spans="1:3">
      <c r="A9" s="171"/>
      <c r="B9" s="182" t="s">
        <v>47</v>
      </c>
      <c r="C9" s="183"/>
    </row>
  </sheetData>
  <mergeCells count="6">
    <mergeCell ref="B1:C1"/>
    <mergeCell ref="B4:C4"/>
    <mergeCell ref="B5:C5"/>
    <mergeCell ref="B8:C8"/>
    <mergeCell ref="B9:C9"/>
    <mergeCell ref="A2:A9"/>
  </mergeCells>
  <pageMargins left="0.7" right="0.7" top="0.75" bottom="0.75" header="0.3" footer="0.3"/>
  <pageSetup paperSize="9" orientation="portrait" verticalDpi="300"/>
  <headerFooter>
    <oddFooter>&amp;L&amp;1#&amp;"Calibri"&amp;8&amp;K000000[AIA – INTERNAL]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61"/>
  <sheetViews>
    <sheetView tabSelected="1" zoomScale="110" zoomScaleNormal="110" topLeftCell="A50" workbookViewId="0">
      <selection activeCell="L59" sqref="L59"/>
    </sheetView>
  </sheetViews>
  <sheetFormatPr defaultColWidth="9" defaultRowHeight="12"/>
  <cols>
    <col min="1" max="1" width="0.711538461538462" style="4" customWidth="1"/>
    <col min="2" max="2" width="15.7115384615385" style="5" customWidth="1"/>
    <col min="3" max="3" width="12.7115384615385" style="6" customWidth="1"/>
    <col min="4" max="4" width="13.4230769230769" style="6" customWidth="1"/>
    <col min="5" max="5" width="18.7115384615385" style="6" customWidth="1"/>
    <col min="6" max="6" width="23.5673076923077" style="6" customWidth="1"/>
    <col min="7" max="8" width="8" style="1" customWidth="1"/>
    <col min="9" max="9" width="8.42307692307692" style="1" customWidth="1"/>
    <col min="10" max="10" width="14.2884615384615" style="1" customWidth="1"/>
    <col min="11" max="11" width="9.56730769230769" style="7" customWidth="1"/>
    <col min="12" max="12" width="11.2884615384615" style="7" customWidth="1"/>
    <col min="13" max="13" width="24.9134615384615" style="8" customWidth="1"/>
    <col min="14" max="14" width="46.7115384615385" style="4" customWidth="1"/>
    <col min="15" max="16384" width="9" style="4"/>
  </cols>
  <sheetData>
    <row r="1" ht="6" customHeight="1"/>
    <row r="2" ht="31.15" customHeight="1" spans="2:14">
      <c r="B2" s="9" t="s">
        <v>48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2"/>
    </row>
    <row r="3" ht="14.45" customHeight="1" spans="2:14">
      <c r="B3" s="11" t="s">
        <v>49</v>
      </c>
      <c r="C3" s="12"/>
      <c r="D3" s="13"/>
      <c r="E3" s="65"/>
      <c r="F3" s="65"/>
      <c r="G3" s="66"/>
      <c r="H3" s="67" t="s">
        <v>50</v>
      </c>
      <c r="I3" s="98" t="s">
        <v>13</v>
      </c>
      <c r="J3" s="99"/>
      <c r="K3" s="100"/>
      <c r="L3" s="101" t="s">
        <v>51</v>
      </c>
      <c r="M3" s="143"/>
      <c r="N3" s="144"/>
    </row>
    <row r="4" ht="14.45" customHeight="1" spans="2:14">
      <c r="B4" s="14" t="s">
        <v>52</v>
      </c>
      <c r="C4" s="15"/>
      <c r="D4" s="16"/>
      <c r="E4" s="68"/>
      <c r="F4" s="68"/>
      <c r="G4" s="69"/>
      <c r="H4" s="70"/>
      <c r="I4" s="102" t="str">
        <f>B18</f>
        <v>A. 交通/车辆</v>
      </c>
      <c r="J4" s="103"/>
      <c r="K4" s="104"/>
      <c r="L4" s="105">
        <f>L27</f>
        <v>3500</v>
      </c>
      <c r="M4" s="145"/>
      <c r="N4" s="146"/>
    </row>
    <row r="5" ht="14.45" customHeight="1" spans="2:14">
      <c r="B5" s="17" t="s">
        <v>53</v>
      </c>
      <c r="C5" s="18"/>
      <c r="D5" s="19"/>
      <c r="E5" s="71"/>
      <c r="F5" s="71"/>
      <c r="G5" s="72"/>
      <c r="H5" s="70"/>
      <c r="I5" s="106" t="s">
        <v>54</v>
      </c>
      <c r="J5" s="107"/>
      <c r="K5" s="108"/>
      <c r="L5" s="109">
        <f>L34</f>
        <v>4561</v>
      </c>
      <c r="M5" s="147"/>
      <c r="N5" s="148"/>
    </row>
    <row r="6" ht="15" customHeight="1" spans="2:14">
      <c r="B6" s="20" t="s">
        <v>55</v>
      </c>
      <c r="C6" s="21"/>
      <c r="D6" s="21"/>
      <c r="E6" s="21"/>
      <c r="F6" s="21"/>
      <c r="G6" s="73"/>
      <c r="H6" s="70"/>
      <c r="I6" s="106" t="s">
        <v>56</v>
      </c>
      <c r="J6" s="107"/>
      <c r="K6" s="108"/>
      <c r="L6" s="109">
        <f>L41</f>
        <v>6064</v>
      </c>
      <c r="M6" s="147"/>
      <c r="N6" s="148"/>
    </row>
    <row r="7" ht="13.6" spans="2:14">
      <c r="B7" s="22" t="s">
        <v>57</v>
      </c>
      <c r="C7" s="23"/>
      <c r="D7" s="23"/>
      <c r="E7" s="23"/>
      <c r="F7" s="23"/>
      <c r="G7" s="74"/>
      <c r="H7" s="70"/>
      <c r="I7" s="106" t="str">
        <f>B42</f>
        <v>D.场地布置及行程物料</v>
      </c>
      <c r="J7" s="107"/>
      <c r="K7" s="108"/>
      <c r="L7" s="109">
        <f>L49</f>
        <v>100</v>
      </c>
      <c r="M7" s="147"/>
      <c r="N7" s="148"/>
    </row>
    <row r="8" ht="13.9" customHeight="1" spans="2:14">
      <c r="B8" s="24" t="s">
        <v>58</v>
      </c>
      <c r="C8" s="25"/>
      <c r="D8" s="25"/>
      <c r="E8" s="25"/>
      <c r="F8" s="25"/>
      <c r="G8" s="75"/>
      <c r="H8" s="70"/>
      <c r="I8" s="106" t="str">
        <f>B50</f>
        <v>E.其他费用</v>
      </c>
      <c r="J8" s="107"/>
      <c r="K8" s="108"/>
      <c r="L8" s="109">
        <f>L54</f>
        <v>2350</v>
      </c>
      <c r="M8" s="147"/>
      <c r="N8" s="148"/>
    </row>
    <row r="9" ht="11.65" customHeight="1" spans="2:14">
      <c r="B9" s="24"/>
      <c r="C9" s="25"/>
      <c r="D9" s="25"/>
      <c r="E9" s="25"/>
      <c r="F9" s="25"/>
      <c r="G9" s="75"/>
      <c r="H9" s="70"/>
      <c r="I9" s="106" t="str">
        <f>B55</f>
        <v>F.旅行社其他费用</v>
      </c>
      <c r="J9" s="107"/>
      <c r="K9" s="108"/>
      <c r="L9" s="109">
        <f>L59</f>
        <v>2751.45</v>
      </c>
      <c r="M9" s="147"/>
      <c r="N9" s="148"/>
    </row>
    <row r="10" ht="14.45" customHeight="1" spans="2:14">
      <c r="B10" s="24" t="s">
        <v>59</v>
      </c>
      <c r="C10" s="25"/>
      <c r="D10" s="25"/>
      <c r="E10" s="25"/>
      <c r="F10" s="25"/>
      <c r="G10" s="75"/>
      <c r="H10" s="70"/>
      <c r="I10" s="106"/>
      <c r="J10" s="107"/>
      <c r="K10" s="108"/>
      <c r="L10" s="109"/>
      <c r="M10" s="147"/>
      <c r="N10" s="148"/>
    </row>
    <row r="11" ht="11.65" customHeight="1" spans="2:14">
      <c r="B11" s="24"/>
      <c r="C11" s="25"/>
      <c r="D11" s="25"/>
      <c r="E11" s="25"/>
      <c r="F11" s="25"/>
      <c r="G11" s="75"/>
      <c r="H11" s="70"/>
      <c r="I11" s="106"/>
      <c r="J11" s="107"/>
      <c r="K11" s="108"/>
      <c r="L11" s="109"/>
      <c r="M11" s="147"/>
      <c r="N11" s="148"/>
    </row>
    <row r="12" ht="13.15" customHeight="1" spans="2:15">
      <c r="B12" s="22" t="s">
        <v>60</v>
      </c>
      <c r="C12" s="23"/>
      <c r="D12" s="23"/>
      <c r="E12" s="23"/>
      <c r="F12" s="23"/>
      <c r="G12" s="74"/>
      <c r="H12" s="70"/>
      <c r="I12" s="106"/>
      <c r="J12" s="107"/>
      <c r="K12" s="108"/>
      <c r="L12" s="109"/>
      <c r="M12" s="147"/>
      <c r="N12" s="148"/>
      <c r="O12" s="149"/>
    </row>
    <row r="13" ht="13.6" spans="2:14">
      <c r="B13" s="22" t="s">
        <v>61</v>
      </c>
      <c r="C13" s="23"/>
      <c r="D13" s="23"/>
      <c r="E13" s="23"/>
      <c r="F13" s="23"/>
      <c r="G13" s="74"/>
      <c r="H13" s="70"/>
      <c r="I13" s="106"/>
      <c r="J13" s="107"/>
      <c r="K13" s="108"/>
      <c r="L13" s="109"/>
      <c r="M13" s="147"/>
      <c r="N13" s="148"/>
    </row>
    <row r="14" ht="13.6" spans="2:14">
      <c r="B14" s="22" t="s">
        <v>62</v>
      </c>
      <c r="C14" s="23"/>
      <c r="D14" s="23"/>
      <c r="E14" s="23"/>
      <c r="F14" s="23"/>
      <c r="G14" s="74"/>
      <c r="H14" s="70"/>
      <c r="I14" s="106"/>
      <c r="J14" s="107"/>
      <c r="K14" s="108"/>
      <c r="L14" s="109"/>
      <c r="M14" s="147"/>
      <c r="N14" s="148"/>
    </row>
    <row r="15" ht="15" customHeight="1" spans="2:14">
      <c r="B15" s="22" t="s">
        <v>63</v>
      </c>
      <c r="C15" s="23"/>
      <c r="D15" s="23"/>
      <c r="E15" s="23"/>
      <c r="F15" s="23"/>
      <c r="G15" s="74"/>
      <c r="H15" s="70"/>
      <c r="I15" s="110"/>
      <c r="J15" s="111"/>
      <c r="K15" s="112"/>
      <c r="L15" s="113"/>
      <c r="M15" s="150"/>
      <c r="N15" s="151"/>
    </row>
    <row r="16" ht="37.15" customHeight="1" spans="2:14">
      <c r="B16" s="26"/>
      <c r="C16" s="27"/>
      <c r="D16" s="27"/>
      <c r="E16" s="27"/>
      <c r="F16" s="27"/>
      <c r="G16" s="76"/>
      <c r="H16" s="77"/>
      <c r="I16" s="114" t="s">
        <v>64</v>
      </c>
      <c r="J16" s="115"/>
      <c r="K16" s="116"/>
      <c r="L16" s="117">
        <f>SUM(L4:N13)</f>
        <v>19326.45</v>
      </c>
      <c r="M16" s="152"/>
      <c r="N16" s="153"/>
    </row>
    <row r="17" ht="15" customHeight="1" spans="2:14">
      <c r="B17" s="28" t="s">
        <v>65</v>
      </c>
      <c r="C17" s="29"/>
      <c r="D17" s="29"/>
      <c r="E17" s="29"/>
      <c r="F17" s="78"/>
      <c r="G17" s="79" t="s">
        <v>66</v>
      </c>
      <c r="H17" s="79" t="s">
        <v>67</v>
      </c>
      <c r="I17" s="79" t="s">
        <v>68</v>
      </c>
      <c r="J17" s="79" t="s">
        <v>69</v>
      </c>
      <c r="K17" s="118" t="s">
        <v>70</v>
      </c>
      <c r="L17" s="119" t="s">
        <v>71</v>
      </c>
      <c r="M17" s="119"/>
      <c r="N17" s="119"/>
    </row>
    <row r="18" ht="14.35" spans="2:14">
      <c r="B18" s="30" t="s">
        <v>72</v>
      </c>
      <c r="C18" s="31"/>
      <c r="D18" s="31"/>
      <c r="E18" s="31"/>
      <c r="F18" s="31"/>
      <c r="G18" s="31"/>
      <c r="H18" s="31"/>
      <c r="I18" s="31"/>
      <c r="J18" s="31"/>
      <c r="K18" s="120"/>
      <c r="L18" s="121"/>
      <c r="M18" s="121"/>
      <c r="N18" s="123"/>
    </row>
    <row r="19" s="1" customFormat="1" ht="24.95" customHeight="1" spans="2:14">
      <c r="B19" s="32" t="s">
        <v>8</v>
      </c>
      <c r="C19" s="33" t="s">
        <v>73</v>
      </c>
      <c r="D19" s="34" t="s">
        <v>74</v>
      </c>
      <c r="E19" s="33" t="s">
        <v>75</v>
      </c>
      <c r="F19" s="33" t="s">
        <v>76</v>
      </c>
      <c r="G19" s="33"/>
      <c r="H19" s="33"/>
      <c r="I19" s="33"/>
      <c r="J19" s="33"/>
      <c r="K19" s="122"/>
      <c r="L19" s="123"/>
      <c r="M19" s="123" t="s">
        <v>77</v>
      </c>
      <c r="N19" s="123" t="s">
        <v>78</v>
      </c>
    </row>
    <row r="20" ht="24.95" customHeight="1" spans="2:14">
      <c r="B20" s="35">
        <v>45031</v>
      </c>
      <c r="C20" s="36" t="s">
        <v>79</v>
      </c>
      <c r="D20" s="37" t="s">
        <v>80</v>
      </c>
      <c r="E20" s="37" t="s">
        <v>81</v>
      </c>
      <c r="F20" s="80" t="s">
        <v>82</v>
      </c>
      <c r="G20" s="81">
        <v>1</v>
      </c>
      <c r="H20" s="82" t="s">
        <v>83</v>
      </c>
      <c r="I20" s="81">
        <v>1</v>
      </c>
      <c r="J20" s="82" t="s">
        <v>84</v>
      </c>
      <c r="K20" s="124">
        <v>1400</v>
      </c>
      <c r="L20" s="125">
        <f>G20*I20*K20</f>
        <v>1400</v>
      </c>
      <c r="M20" s="154" t="s">
        <v>85</v>
      </c>
      <c r="N20" s="155" t="s">
        <v>86</v>
      </c>
    </row>
    <row r="21" ht="24.95" customHeight="1" spans="2:14">
      <c r="B21" s="35">
        <v>45032</v>
      </c>
      <c r="C21" s="36" t="s">
        <v>79</v>
      </c>
      <c r="D21" s="37" t="s">
        <v>80</v>
      </c>
      <c r="E21" s="37" t="s">
        <v>81</v>
      </c>
      <c r="F21" s="80" t="s">
        <v>82</v>
      </c>
      <c r="G21" s="81">
        <v>1</v>
      </c>
      <c r="H21" s="82" t="s">
        <v>83</v>
      </c>
      <c r="I21" s="81">
        <v>1</v>
      </c>
      <c r="J21" s="82" t="s">
        <v>84</v>
      </c>
      <c r="K21" s="124">
        <v>1000</v>
      </c>
      <c r="L21" s="125">
        <v>1000</v>
      </c>
      <c r="M21" s="154" t="s">
        <v>85</v>
      </c>
      <c r="N21" s="156"/>
    </row>
    <row r="22" ht="24.95" customHeight="1" spans="2:14">
      <c r="B22" s="35">
        <v>45033</v>
      </c>
      <c r="C22" s="36" t="s">
        <v>79</v>
      </c>
      <c r="D22" s="37" t="s">
        <v>80</v>
      </c>
      <c r="E22" s="37" t="s">
        <v>81</v>
      </c>
      <c r="F22" s="80" t="s">
        <v>82</v>
      </c>
      <c r="G22" s="81">
        <v>1</v>
      </c>
      <c r="H22" s="82" t="s">
        <v>83</v>
      </c>
      <c r="I22" s="81">
        <v>1</v>
      </c>
      <c r="J22" s="82" t="s">
        <v>84</v>
      </c>
      <c r="K22" s="124">
        <v>1100</v>
      </c>
      <c r="L22" s="125">
        <f t="shared" ref="L21:L26" si="0">G22*I22*K22</f>
        <v>1100</v>
      </c>
      <c r="M22" s="154" t="s">
        <v>85</v>
      </c>
      <c r="N22" s="156"/>
    </row>
    <row r="23" ht="24.95" customHeight="1" spans="2:14">
      <c r="B23" s="38"/>
      <c r="C23" s="36"/>
      <c r="D23" s="37"/>
      <c r="E23" s="37"/>
      <c r="F23" s="80"/>
      <c r="G23" s="81"/>
      <c r="H23" s="82" t="s">
        <v>83</v>
      </c>
      <c r="I23" s="81"/>
      <c r="J23" s="82" t="s">
        <v>84</v>
      </c>
      <c r="K23" s="124"/>
      <c r="L23" s="125">
        <f t="shared" si="0"/>
        <v>0</v>
      </c>
      <c r="M23" s="154"/>
      <c r="N23" s="156"/>
    </row>
    <row r="24" ht="24.95" customHeight="1" spans="2:14">
      <c r="B24" s="38"/>
      <c r="C24" s="36"/>
      <c r="D24" s="37"/>
      <c r="E24" s="37"/>
      <c r="F24" s="80"/>
      <c r="G24" s="81"/>
      <c r="H24" s="82" t="s">
        <v>83</v>
      </c>
      <c r="I24" s="81"/>
      <c r="J24" s="82" t="s">
        <v>84</v>
      </c>
      <c r="K24" s="124"/>
      <c r="L24" s="125">
        <f t="shared" si="0"/>
        <v>0</v>
      </c>
      <c r="M24" s="154"/>
      <c r="N24" s="156"/>
    </row>
    <row r="25" ht="24.95" customHeight="1" spans="2:14">
      <c r="B25" s="38"/>
      <c r="C25" s="36"/>
      <c r="D25" s="37"/>
      <c r="E25" s="37"/>
      <c r="F25" s="80"/>
      <c r="G25" s="81"/>
      <c r="H25" s="82" t="s">
        <v>83</v>
      </c>
      <c r="I25" s="81"/>
      <c r="J25" s="82" t="s">
        <v>84</v>
      </c>
      <c r="K25" s="124"/>
      <c r="L25" s="125">
        <f t="shared" si="0"/>
        <v>0</v>
      </c>
      <c r="M25" s="154"/>
      <c r="N25" s="156"/>
    </row>
    <row r="26" ht="29.25" customHeight="1" spans="2:14">
      <c r="B26" s="38"/>
      <c r="C26" s="36"/>
      <c r="D26" s="37"/>
      <c r="E26" s="37"/>
      <c r="F26" s="80"/>
      <c r="G26" s="81"/>
      <c r="H26" s="82" t="s">
        <v>83</v>
      </c>
      <c r="I26" s="81"/>
      <c r="J26" s="82" t="s">
        <v>84</v>
      </c>
      <c r="K26" s="124"/>
      <c r="L26" s="125">
        <f t="shared" si="0"/>
        <v>0</v>
      </c>
      <c r="M26" s="154"/>
      <c r="N26" s="156"/>
    </row>
    <row r="27" s="2" customFormat="1" ht="24.95" customHeight="1" spans="2:14">
      <c r="B27" s="39" t="s">
        <v>87</v>
      </c>
      <c r="C27" s="40"/>
      <c r="D27" s="40"/>
      <c r="E27" s="40"/>
      <c r="F27" s="40"/>
      <c r="G27" s="40"/>
      <c r="H27" s="40"/>
      <c r="I27" s="40"/>
      <c r="J27" s="40"/>
      <c r="K27" s="126"/>
      <c r="L27" s="127">
        <f>SUM(L20:L26)</f>
        <v>3500</v>
      </c>
      <c r="M27" s="127"/>
      <c r="N27" s="157"/>
    </row>
    <row r="28" s="2" customFormat="1" ht="24.95" customHeight="1" spans="2:14">
      <c r="B28" s="41" t="s">
        <v>88</v>
      </c>
      <c r="C28" s="42"/>
      <c r="D28" s="42"/>
      <c r="E28" s="42"/>
      <c r="F28" s="42"/>
      <c r="G28" s="42"/>
      <c r="H28" s="42"/>
      <c r="I28" s="42"/>
      <c r="J28" s="42"/>
      <c r="K28" s="128"/>
      <c r="L28" s="129"/>
      <c r="M28" s="129"/>
      <c r="N28" s="129"/>
    </row>
    <row r="29" s="3" customFormat="1" ht="24.95" customHeight="1" spans="2:14">
      <c r="B29" s="32" t="s">
        <v>89</v>
      </c>
      <c r="C29" s="33" t="s">
        <v>90</v>
      </c>
      <c r="D29" s="33" t="s">
        <v>91</v>
      </c>
      <c r="E29" s="33" t="s">
        <v>92</v>
      </c>
      <c r="F29" s="33" t="s">
        <v>93</v>
      </c>
      <c r="G29" s="33"/>
      <c r="H29" s="33"/>
      <c r="I29" s="33"/>
      <c r="J29" s="33"/>
      <c r="K29" s="33"/>
      <c r="L29" s="130"/>
      <c r="M29" s="130"/>
      <c r="N29" s="130"/>
    </row>
    <row r="30" s="2" customFormat="1" ht="24.95" customHeight="1" spans="2:14">
      <c r="B30" s="35">
        <v>45031</v>
      </c>
      <c r="C30" s="43" t="s">
        <v>94</v>
      </c>
      <c r="D30" s="43"/>
      <c r="E30" s="43" t="s">
        <v>95</v>
      </c>
      <c r="F30" s="43" t="s">
        <v>96</v>
      </c>
      <c r="G30" s="45">
        <v>3</v>
      </c>
      <c r="H30" s="83" t="s">
        <v>97</v>
      </c>
      <c r="I30" s="45" t="s">
        <v>98</v>
      </c>
      <c r="J30" s="83" t="s">
        <v>99</v>
      </c>
      <c r="K30" s="131">
        <v>631</v>
      </c>
      <c r="L30" s="125">
        <f>G30*K30</f>
        <v>1893</v>
      </c>
      <c r="M30" s="154"/>
      <c r="N30" s="158" t="s">
        <v>100</v>
      </c>
    </row>
    <row r="31" s="2" customFormat="1" ht="24.95" customHeight="1" spans="2:14">
      <c r="B31" s="35">
        <v>45033</v>
      </c>
      <c r="C31" s="43" t="s">
        <v>95</v>
      </c>
      <c r="D31" s="43"/>
      <c r="E31" s="43" t="s">
        <v>94</v>
      </c>
      <c r="F31" s="43" t="s">
        <v>101</v>
      </c>
      <c r="G31" s="45">
        <v>4</v>
      </c>
      <c r="H31" s="83" t="s">
        <v>97</v>
      </c>
      <c r="I31" s="45" t="s">
        <v>98</v>
      </c>
      <c r="J31" s="83" t="s">
        <v>99</v>
      </c>
      <c r="K31" s="131">
        <v>667</v>
      </c>
      <c r="L31" s="125">
        <f>G31*K31</f>
        <v>2668</v>
      </c>
      <c r="M31" s="154"/>
      <c r="N31" s="159"/>
    </row>
    <row r="32" s="2" customFormat="1" ht="24.95" customHeight="1" spans="2:14">
      <c r="B32" s="44"/>
      <c r="C32" s="43"/>
      <c r="D32" s="43"/>
      <c r="E32" s="43"/>
      <c r="F32" s="43"/>
      <c r="G32" s="45"/>
      <c r="H32" s="83" t="s">
        <v>97</v>
      </c>
      <c r="I32" s="45"/>
      <c r="J32" s="83" t="s">
        <v>99</v>
      </c>
      <c r="K32" s="124"/>
      <c r="L32" s="125">
        <f t="shared" ref="L32:L33" si="1">G32*K32</f>
        <v>0</v>
      </c>
      <c r="M32" s="154"/>
      <c r="N32" s="159"/>
    </row>
    <row r="33" s="2" customFormat="1" ht="24.95" customHeight="1" spans="2:14">
      <c r="B33" s="44"/>
      <c r="C33" s="43"/>
      <c r="D33" s="43"/>
      <c r="E33" s="43"/>
      <c r="F33" s="43"/>
      <c r="G33" s="45"/>
      <c r="H33" s="83" t="s">
        <v>97</v>
      </c>
      <c r="I33" s="45"/>
      <c r="J33" s="83" t="s">
        <v>99</v>
      </c>
      <c r="K33" s="124"/>
      <c r="L33" s="125">
        <f t="shared" si="1"/>
        <v>0</v>
      </c>
      <c r="M33" s="154"/>
      <c r="N33" s="159"/>
    </row>
    <row r="34" s="2" customFormat="1" ht="24.95" customHeight="1" spans="2:14">
      <c r="B34" s="39" t="s">
        <v>87</v>
      </c>
      <c r="C34" s="40"/>
      <c r="D34" s="40"/>
      <c r="E34" s="40"/>
      <c r="F34" s="40"/>
      <c r="G34" s="40"/>
      <c r="H34" s="40"/>
      <c r="I34" s="40"/>
      <c r="J34" s="40"/>
      <c r="K34" s="126"/>
      <c r="L34" s="127">
        <f>SUM(L30:L33)</f>
        <v>4561</v>
      </c>
      <c r="M34" s="127"/>
      <c r="N34" s="157"/>
    </row>
    <row r="35" s="2" customFormat="1" ht="24.95" customHeight="1" spans="2:14">
      <c r="B35" s="41" t="s">
        <v>102</v>
      </c>
      <c r="C35" s="42"/>
      <c r="D35" s="42"/>
      <c r="E35" s="42"/>
      <c r="F35" s="42"/>
      <c r="G35" s="42"/>
      <c r="H35" s="42"/>
      <c r="I35" s="42"/>
      <c r="J35" s="42"/>
      <c r="K35" s="128"/>
      <c r="L35" s="129"/>
      <c r="M35" s="129"/>
      <c r="N35" s="129"/>
    </row>
    <row r="36" s="1" customFormat="1" ht="24.95" customHeight="1" spans="2:14">
      <c r="B36" s="32" t="s">
        <v>8</v>
      </c>
      <c r="C36" s="33" t="s">
        <v>103</v>
      </c>
      <c r="D36" s="33" t="s">
        <v>104</v>
      </c>
      <c r="E36" s="33" t="s">
        <v>105</v>
      </c>
      <c r="F36" s="33" t="s">
        <v>106</v>
      </c>
      <c r="G36" s="84"/>
      <c r="H36" s="84"/>
      <c r="I36" s="84"/>
      <c r="J36" s="84"/>
      <c r="K36" s="84"/>
      <c r="L36" s="132"/>
      <c r="M36" s="132"/>
      <c r="N36" s="130"/>
    </row>
    <row r="37" ht="24.95" customHeight="1" spans="2:14">
      <c r="B37" s="35" t="s">
        <v>107</v>
      </c>
      <c r="C37" s="43" t="s">
        <v>108</v>
      </c>
      <c r="D37" s="45" t="s">
        <v>109</v>
      </c>
      <c r="E37" s="45">
        <v>2</v>
      </c>
      <c r="F37" s="45" t="s">
        <v>110</v>
      </c>
      <c r="G37" s="45">
        <v>2</v>
      </c>
      <c r="H37" s="83" t="s">
        <v>111</v>
      </c>
      <c r="I37" s="45">
        <v>2</v>
      </c>
      <c r="J37" s="83" t="s">
        <v>112</v>
      </c>
      <c r="K37" s="131">
        <v>1516</v>
      </c>
      <c r="L37" s="133">
        <f>G37*I37*K37</f>
        <v>6064</v>
      </c>
      <c r="M37" s="154"/>
      <c r="N37" s="160" t="s">
        <v>113</v>
      </c>
    </row>
    <row r="38" ht="24.95" customHeight="1" spans="2:14">
      <c r="B38" s="35"/>
      <c r="C38" s="43"/>
      <c r="D38" s="46"/>
      <c r="E38" s="46"/>
      <c r="F38" s="45"/>
      <c r="G38" s="45"/>
      <c r="H38" s="83" t="s">
        <v>111</v>
      </c>
      <c r="I38" s="45"/>
      <c r="J38" s="83" t="s">
        <v>112</v>
      </c>
      <c r="K38" s="124"/>
      <c r="L38" s="125">
        <f>G38*I38*K38</f>
        <v>0</v>
      </c>
      <c r="M38" s="154"/>
      <c r="N38" s="160"/>
    </row>
    <row r="39" ht="24.95" customHeight="1" spans="2:14">
      <c r="B39" s="35"/>
      <c r="C39" s="43"/>
      <c r="D39" s="46"/>
      <c r="E39" s="46"/>
      <c r="F39" s="45"/>
      <c r="G39" s="45"/>
      <c r="H39" s="83" t="s">
        <v>111</v>
      </c>
      <c r="I39" s="45"/>
      <c r="J39" s="83" t="s">
        <v>112</v>
      </c>
      <c r="K39" s="124"/>
      <c r="L39" s="125">
        <f t="shared" ref="L39:L44" si="2">G39*I39*K39</f>
        <v>0</v>
      </c>
      <c r="M39" s="154"/>
      <c r="N39" s="160"/>
    </row>
    <row r="40" ht="24.95" customHeight="1" spans="2:14">
      <c r="B40" s="44"/>
      <c r="C40" s="43"/>
      <c r="D40" s="46"/>
      <c r="E40" s="46"/>
      <c r="F40" s="45"/>
      <c r="G40" s="45"/>
      <c r="H40" s="83" t="s">
        <v>111</v>
      </c>
      <c r="I40" s="45"/>
      <c r="J40" s="83" t="s">
        <v>112</v>
      </c>
      <c r="K40" s="124"/>
      <c r="L40" s="125">
        <f t="shared" si="2"/>
        <v>0</v>
      </c>
      <c r="M40" s="154"/>
      <c r="N40" s="160"/>
    </row>
    <row r="41" s="2" customFormat="1" ht="24.95" customHeight="1" spans="2:14">
      <c r="B41" s="39" t="s">
        <v>87</v>
      </c>
      <c r="C41" s="40"/>
      <c r="D41" s="40"/>
      <c r="E41" s="40"/>
      <c r="F41" s="40"/>
      <c r="G41" s="40"/>
      <c r="H41" s="40"/>
      <c r="I41" s="40"/>
      <c r="J41" s="40"/>
      <c r="K41" s="126"/>
      <c r="L41" s="127">
        <f>SUM(L37:L40)</f>
        <v>6064</v>
      </c>
      <c r="M41" s="127"/>
      <c r="N41" s="161"/>
    </row>
    <row r="42" s="2" customFormat="1" ht="24.95" customHeight="1" spans="2:14">
      <c r="B42" s="47" t="s">
        <v>114</v>
      </c>
      <c r="C42" s="48"/>
      <c r="D42" s="42"/>
      <c r="E42" s="42"/>
      <c r="F42" s="42"/>
      <c r="G42" s="42"/>
      <c r="H42" s="42"/>
      <c r="I42" s="42"/>
      <c r="J42" s="42"/>
      <c r="K42" s="42"/>
      <c r="L42" s="134"/>
      <c r="M42" s="134"/>
      <c r="N42" s="129"/>
    </row>
    <row r="43" s="2" customFormat="1" ht="24.95" customHeight="1" spans="2:14">
      <c r="B43" s="32" t="s">
        <v>115</v>
      </c>
      <c r="C43" s="33" t="s">
        <v>13</v>
      </c>
      <c r="D43" s="33" t="s">
        <v>116</v>
      </c>
      <c r="E43" s="34" t="s">
        <v>117</v>
      </c>
      <c r="F43" s="85"/>
      <c r="G43" s="33"/>
      <c r="H43" s="33"/>
      <c r="I43" s="33"/>
      <c r="J43" s="33"/>
      <c r="K43" s="33"/>
      <c r="L43" s="130"/>
      <c r="M43" s="130"/>
      <c r="N43" s="130"/>
    </row>
    <row r="44" s="2" customFormat="1" ht="24.95" customHeight="1" spans="2:14">
      <c r="B44" s="49" t="s">
        <v>118</v>
      </c>
      <c r="C44" s="50" t="s">
        <v>119</v>
      </c>
      <c r="D44" s="50" t="s">
        <v>120</v>
      </c>
      <c r="E44" s="86" t="s">
        <v>121</v>
      </c>
      <c r="F44" s="87"/>
      <c r="G44" s="45">
        <v>1</v>
      </c>
      <c r="H44" s="45" t="s">
        <v>122</v>
      </c>
      <c r="I44" s="45">
        <v>1</v>
      </c>
      <c r="J44" s="45" t="s">
        <v>123</v>
      </c>
      <c r="K44" s="131">
        <v>100</v>
      </c>
      <c r="L44" s="133">
        <f t="shared" si="2"/>
        <v>100</v>
      </c>
      <c r="M44" s="154"/>
      <c r="N44" s="162"/>
    </row>
    <row r="45" s="2" customFormat="1" ht="24.95" customHeight="1" spans="2:14">
      <c r="B45" s="49"/>
      <c r="C45" s="51"/>
      <c r="D45" s="51"/>
      <c r="E45" s="88"/>
      <c r="F45" s="89"/>
      <c r="G45" s="45"/>
      <c r="H45" s="45"/>
      <c r="I45" s="45"/>
      <c r="J45" s="45"/>
      <c r="K45" s="124"/>
      <c r="L45" s="125"/>
      <c r="M45" s="154"/>
      <c r="N45" s="162"/>
    </row>
    <row r="46" s="2" customFormat="1" ht="24.95" customHeight="1" spans="2:14">
      <c r="B46" s="49"/>
      <c r="C46" s="51"/>
      <c r="D46" s="51"/>
      <c r="E46" s="88"/>
      <c r="F46" s="89"/>
      <c r="G46" s="45"/>
      <c r="H46" s="45"/>
      <c r="I46" s="45"/>
      <c r="J46" s="45"/>
      <c r="K46" s="124"/>
      <c r="L46" s="125"/>
      <c r="M46" s="154"/>
      <c r="N46" s="162"/>
    </row>
    <row r="47" s="2" customFormat="1" ht="24.95" customHeight="1" spans="2:14">
      <c r="B47" s="49"/>
      <c r="C47" s="51"/>
      <c r="D47" s="51"/>
      <c r="E47" s="88"/>
      <c r="F47" s="89"/>
      <c r="G47" s="45"/>
      <c r="H47" s="45"/>
      <c r="I47" s="45"/>
      <c r="J47" s="45"/>
      <c r="K47" s="124"/>
      <c r="L47" s="125"/>
      <c r="M47" s="154"/>
      <c r="N47" s="162"/>
    </row>
    <row r="48" s="2" customFormat="1" ht="24.95" customHeight="1" spans="2:14">
      <c r="B48" s="49"/>
      <c r="C48" s="51"/>
      <c r="D48" s="52"/>
      <c r="E48" s="88"/>
      <c r="F48" s="89"/>
      <c r="G48" s="45"/>
      <c r="H48" s="45"/>
      <c r="I48" s="45"/>
      <c r="J48" s="45"/>
      <c r="K48" s="124"/>
      <c r="L48" s="125">
        <f>G48*I48*K48</f>
        <v>0</v>
      </c>
      <c r="M48" s="154"/>
      <c r="N48" s="162"/>
    </row>
    <row r="49" s="2" customFormat="1" ht="24.95" customHeight="1" spans="2:14">
      <c r="B49" s="39" t="s">
        <v>87</v>
      </c>
      <c r="C49" s="40"/>
      <c r="D49" s="40"/>
      <c r="E49" s="40"/>
      <c r="F49" s="40"/>
      <c r="G49" s="40"/>
      <c r="H49" s="40"/>
      <c r="I49" s="40"/>
      <c r="J49" s="40"/>
      <c r="K49" s="126"/>
      <c r="L49" s="127">
        <f>SUM(L44:L48)</f>
        <v>100</v>
      </c>
      <c r="M49" s="127"/>
      <c r="N49" s="161"/>
    </row>
    <row r="50" ht="24.95" customHeight="1" spans="2:14">
      <c r="B50" s="53" t="s">
        <v>124</v>
      </c>
      <c r="C50" s="54"/>
      <c r="D50" s="54"/>
      <c r="E50" s="54"/>
      <c r="F50" s="90" t="s">
        <v>125</v>
      </c>
      <c r="G50" s="54"/>
      <c r="H50" s="54"/>
      <c r="I50" s="54"/>
      <c r="J50" s="54"/>
      <c r="K50" s="54"/>
      <c r="L50" s="135"/>
      <c r="M50" s="135"/>
      <c r="N50" s="129"/>
    </row>
    <row r="51" ht="24.95" customHeight="1" spans="2:14">
      <c r="B51" s="55" t="s">
        <v>126</v>
      </c>
      <c r="C51" s="56"/>
      <c r="D51" s="56"/>
      <c r="E51" s="91"/>
      <c r="F51" s="92" t="s">
        <v>127</v>
      </c>
      <c r="G51" s="45">
        <v>1</v>
      </c>
      <c r="H51" s="83" t="s">
        <v>97</v>
      </c>
      <c r="I51" s="45">
        <v>3</v>
      </c>
      <c r="J51" s="83" t="s">
        <v>83</v>
      </c>
      <c r="K51" s="124">
        <v>150</v>
      </c>
      <c r="L51" s="125">
        <f>G51*I51*K51</f>
        <v>450</v>
      </c>
      <c r="M51" s="154"/>
      <c r="N51" s="160"/>
    </row>
    <row r="52" ht="24.95" customHeight="1" spans="2:14">
      <c r="B52" s="55" t="s">
        <v>128</v>
      </c>
      <c r="C52" s="56"/>
      <c r="D52" s="56"/>
      <c r="E52" s="91"/>
      <c r="F52" s="92" t="s">
        <v>129</v>
      </c>
      <c r="G52" s="45">
        <v>1</v>
      </c>
      <c r="H52" s="83" t="s">
        <v>84</v>
      </c>
      <c r="I52" s="45">
        <v>3</v>
      </c>
      <c r="J52" s="83" t="s">
        <v>83</v>
      </c>
      <c r="K52" s="136">
        <v>500</v>
      </c>
      <c r="L52" s="125">
        <f>G52*I52*K52</f>
        <v>1500</v>
      </c>
      <c r="M52" s="154"/>
      <c r="N52" s="160"/>
    </row>
    <row r="53" ht="24.95" customHeight="1" spans="2:14">
      <c r="B53" s="55" t="s">
        <v>130</v>
      </c>
      <c r="C53" s="56"/>
      <c r="D53" s="56"/>
      <c r="E53" s="91"/>
      <c r="F53" s="92" t="s">
        <v>131</v>
      </c>
      <c r="G53" s="45">
        <v>1</v>
      </c>
      <c r="H53" s="83" t="s">
        <v>84</v>
      </c>
      <c r="I53" s="45">
        <v>2</v>
      </c>
      <c r="J53" s="83" t="s">
        <v>83</v>
      </c>
      <c r="K53" s="136">
        <v>200</v>
      </c>
      <c r="L53" s="125">
        <f>G53*I53*K53</f>
        <v>400</v>
      </c>
      <c r="M53" s="154"/>
      <c r="N53" s="160"/>
    </row>
    <row r="54" ht="24.95" customHeight="1" spans="2:14">
      <c r="B54" s="57" t="s">
        <v>87</v>
      </c>
      <c r="C54" s="58"/>
      <c r="D54" s="58"/>
      <c r="E54" s="93"/>
      <c r="F54" s="94"/>
      <c r="G54" s="95"/>
      <c r="H54" s="96"/>
      <c r="I54" s="96"/>
      <c r="J54" s="96"/>
      <c r="K54" s="137"/>
      <c r="L54" s="127">
        <f>SUM(L51:L53)</f>
        <v>2350</v>
      </c>
      <c r="M54" s="127"/>
      <c r="N54" s="163"/>
    </row>
    <row r="55" ht="24.95" customHeight="1" spans="2:14">
      <c r="B55" s="53" t="s">
        <v>132</v>
      </c>
      <c r="C55" s="54"/>
      <c r="D55" s="54"/>
      <c r="E55" s="54"/>
      <c r="F55" s="54"/>
      <c r="G55" s="54"/>
      <c r="H55" s="54"/>
      <c r="I55" s="54"/>
      <c r="J55" s="54"/>
      <c r="K55" s="54"/>
      <c r="L55" s="135"/>
      <c r="M55" s="135"/>
      <c r="N55" s="129"/>
    </row>
    <row r="56" ht="24.95" customHeight="1" spans="2:18">
      <c r="B56" s="32" t="s">
        <v>13</v>
      </c>
      <c r="C56" s="34" t="s">
        <v>125</v>
      </c>
      <c r="D56" s="59"/>
      <c r="E56" s="59"/>
      <c r="F56" s="85"/>
      <c r="G56" s="33"/>
      <c r="H56" s="33"/>
      <c r="I56" s="33"/>
      <c r="J56" s="33"/>
      <c r="K56" s="33"/>
      <c r="L56" s="130"/>
      <c r="M56" s="130"/>
      <c r="N56" s="130"/>
      <c r="R56" s="168"/>
    </row>
    <row r="57" ht="24.95" customHeight="1" spans="2:14">
      <c r="B57" s="60" t="s">
        <v>133</v>
      </c>
      <c r="C57" s="61"/>
      <c r="D57" s="62"/>
      <c r="E57" s="62"/>
      <c r="F57" s="97"/>
      <c r="G57" s="81">
        <v>1</v>
      </c>
      <c r="H57" s="83" t="s">
        <v>123</v>
      </c>
      <c r="I57" s="45">
        <v>1</v>
      </c>
      <c r="J57" s="138">
        <v>0.1</v>
      </c>
      <c r="K57" s="139">
        <f>L27+L34+L41+L49+L54</f>
        <v>16575</v>
      </c>
      <c r="L57" s="125">
        <f>G57*I57*K57*J57</f>
        <v>1657.5</v>
      </c>
      <c r="M57" s="154"/>
      <c r="N57" s="160"/>
    </row>
    <row r="58" ht="24.95" customHeight="1" spans="2:14">
      <c r="B58" s="60" t="s">
        <v>134</v>
      </c>
      <c r="C58" s="61"/>
      <c r="D58" s="62"/>
      <c r="E58" s="62"/>
      <c r="F58" s="97"/>
      <c r="G58" s="81">
        <v>1</v>
      </c>
      <c r="H58" s="83" t="s">
        <v>123</v>
      </c>
      <c r="I58" s="45">
        <v>1</v>
      </c>
      <c r="J58" s="138">
        <v>0.06</v>
      </c>
      <c r="K58" s="139">
        <f>K57+L57</f>
        <v>18232.5</v>
      </c>
      <c r="L58" s="125">
        <f>K58*J58</f>
        <v>1093.95</v>
      </c>
      <c r="M58" s="154"/>
      <c r="N58" s="164" t="s">
        <v>135</v>
      </c>
    </row>
    <row r="59" s="2" customFormat="1" ht="24.95" customHeight="1" spans="2:14">
      <c r="B59" s="39" t="s">
        <v>87</v>
      </c>
      <c r="C59" s="40"/>
      <c r="D59" s="40"/>
      <c r="E59" s="40"/>
      <c r="F59" s="40"/>
      <c r="G59" s="40"/>
      <c r="H59" s="40"/>
      <c r="I59" s="40"/>
      <c r="J59" s="40"/>
      <c r="K59" s="126"/>
      <c r="L59" s="127">
        <f>SUM(L57:L58)</f>
        <v>2751.45</v>
      </c>
      <c r="M59" s="127"/>
      <c r="N59" s="165"/>
    </row>
    <row r="60" s="2" customFormat="1" ht="24.95" customHeight="1" spans="2:14">
      <c r="B60" s="63" t="s">
        <v>136</v>
      </c>
      <c r="C60" s="64"/>
      <c r="D60" s="64"/>
      <c r="E60" s="64"/>
      <c r="F60" s="64"/>
      <c r="G60" s="64"/>
      <c r="H60" s="64"/>
      <c r="I60" s="64"/>
      <c r="J60" s="64"/>
      <c r="K60" s="140"/>
      <c r="L60" s="141">
        <f>L27+L34+L41+L49+L54+L59</f>
        <v>19326.45</v>
      </c>
      <c r="M60" s="166"/>
      <c r="N60" s="167"/>
    </row>
    <row r="61" ht="12.75"/>
  </sheetData>
  <mergeCells count="66">
    <mergeCell ref="B2:N2"/>
    <mergeCell ref="B3:C3"/>
    <mergeCell ref="D3:G3"/>
    <mergeCell ref="I3:K3"/>
    <mergeCell ref="L3:N3"/>
    <mergeCell ref="B4:C4"/>
    <mergeCell ref="D4:G4"/>
    <mergeCell ref="I4:K4"/>
    <mergeCell ref="L4:N4"/>
    <mergeCell ref="B5:C5"/>
    <mergeCell ref="D5:G5"/>
    <mergeCell ref="I5:K5"/>
    <mergeCell ref="L5:N5"/>
    <mergeCell ref="B6:G6"/>
    <mergeCell ref="I6:K6"/>
    <mergeCell ref="L6:N6"/>
    <mergeCell ref="B7:G7"/>
    <mergeCell ref="I7:K7"/>
    <mergeCell ref="L7:N7"/>
    <mergeCell ref="I8:K8"/>
    <mergeCell ref="L8:N8"/>
    <mergeCell ref="I9:K9"/>
    <mergeCell ref="L9:N9"/>
    <mergeCell ref="I10:K10"/>
    <mergeCell ref="L10:N10"/>
    <mergeCell ref="I11:K11"/>
    <mergeCell ref="L11:N11"/>
    <mergeCell ref="B12:G12"/>
    <mergeCell ref="I12:K12"/>
    <mergeCell ref="L12:N12"/>
    <mergeCell ref="B13:G13"/>
    <mergeCell ref="I13:K13"/>
    <mergeCell ref="L13:N13"/>
    <mergeCell ref="B14:G14"/>
    <mergeCell ref="I14:K14"/>
    <mergeCell ref="L14:N14"/>
    <mergeCell ref="B15:G15"/>
    <mergeCell ref="I15:K15"/>
    <mergeCell ref="L15:N15"/>
    <mergeCell ref="B16:G16"/>
    <mergeCell ref="I16:K16"/>
    <mergeCell ref="L16:N16"/>
    <mergeCell ref="B17:D17"/>
    <mergeCell ref="E17:F17"/>
    <mergeCell ref="B27:K27"/>
    <mergeCell ref="B34:K34"/>
    <mergeCell ref="B41:K41"/>
    <mergeCell ref="B42:C42"/>
    <mergeCell ref="E43:F43"/>
    <mergeCell ref="E44:F44"/>
    <mergeCell ref="E48:F48"/>
    <mergeCell ref="B49:K49"/>
    <mergeCell ref="B51:E51"/>
    <mergeCell ref="B52:E52"/>
    <mergeCell ref="B53:E53"/>
    <mergeCell ref="B54:E54"/>
    <mergeCell ref="C56:F56"/>
    <mergeCell ref="C57:F57"/>
    <mergeCell ref="C58:F58"/>
    <mergeCell ref="B59:K59"/>
    <mergeCell ref="B60:K60"/>
    <mergeCell ref="H3:H16"/>
    <mergeCell ref="N20:N26"/>
    <mergeCell ref="N30:N33"/>
    <mergeCell ref="B8:G9"/>
    <mergeCell ref="B10:G11"/>
  </mergeCells>
  <dataValidations count="5">
    <dataValidation type="list" allowBlank="1" showInputMessage="1" showErrorMessage="1" sqref="F20:F26">
      <formula1>"是,否"</formula1>
    </dataValidation>
    <dataValidation type="list" allowBlank="1" showInputMessage="1" showErrorMessage="1" sqref="E37:E40">
      <formula1>"无,1,2"</formula1>
    </dataValidation>
    <dataValidation type="list" allowBlank="1" showInputMessage="1" showErrorMessage="1" sqref="D37:D40">
      <formula1>"单间,标间"</formula1>
    </dataValidation>
    <dataValidation type="list" allowBlank="1" showInputMessage="1" showErrorMessage="1" sqref="D20:D26">
      <formula1>Sheet1!$B$1:$B$6</formula1>
    </dataValidation>
    <dataValidation type="list" allowBlank="1" showInputMessage="1" showErrorMessage="1" sqref="C20:C26">
      <formula1>Sheet1!$A$1:$A$6</formula1>
    </dataValidation>
  </dataValidations>
  <pageMargins left="0.7" right="0.7" top="0.75" bottom="0.75" header="0.3" footer="0.3"/>
  <pageSetup paperSize="9" orientation="portrait" verticalDpi="300"/>
  <headerFooter>
    <oddFooter>&amp;L&amp;1#&amp;"Calibri"&amp;8&amp;K000000[AIA – INTERNAL]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0" r:id="rId3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1" r:id="rId4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2" r:id="rId5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70" r:id="rId6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209550</xdr:rowOff>
                  </from>
                  <to>
                    <xdr:col>3</xdr:col>
                    <xdr:colOff>447675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71" r:id="rId7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76200</xdr:rowOff>
                  </from>
                  <to>
                    <xdr:col>3</xdr:col>
                    <xdr:colOff>447675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72" r:id="rId8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333375</xdr:rowOff>
                  </from>
                  <to>
                    <xdr:col>3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73" r:id="rId9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74" r:id="rId10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75" r:id="rId11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12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13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14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70" r:id="rId15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209550</xdr:rowOff>
                  </from>
                  <to>
                    <xdr:col>3</xdr:col>
                    <xdr:colOff>447675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71" r:id="rId16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72" r:id="rId17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333375</xdr:rowOff>
                  </from>
                  <to>
                    <xdr:col>3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70" r:id="rId18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209550</xdr:rowOff>
                  </from>
                  <to>
                    <xdr:col>3</xdr:col>
                    <xdr:colOff>447675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71" r:id="rId19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72" r:id="rId20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333375</xdr:rowOff>
                  </from>
                  <to>
                    <xdr:col>3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0" r:id="rId21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1" r:id="rId22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2" r:id="rId23">
              <controlPr defaultSize="0">
                <anchor moveWithCells="1" siz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3</xdr:col>
                    <xdr:colOff>466725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70" r:id="rId24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209550</xdr:rowOff>
                  </from>
                  <to>
                    <xdr:col>3</xdr:col>
                    <xdr:colOff>447675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71" r:id="rId25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76200</xdr:rowOff>
                  </from>
                  <to>
                    <xdr:col>3</xdr:col>
                    <xdr:colOff>447675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72" r:id="rId26">
              <controlPr defaultSize="0">
                <anchor moveWithCells="1" sizeWithCells="1">
                  <from>
                    <xdr:col>3</xdr:col>
                    <xdr:colOff>66675</xdr:colOff>
                    <xdr:row>19</xdr:row>
                    <xdr:rowOff>333375</xdr:rowOff>
                  </from>
                  <to>
                    <xdr:col>3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73" r:id="rId27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74" r:id="rId28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75" r:id="rId29">
              <controlPr defaultSize="0">
                <anchor moveWithCells="1" siz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30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31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32">
              <controlPr defaultSize="0">
                <anchor moveWithCells="1" sizeWithCells="1">
                  <from>
                    <xdr:col>3</xdr:col>
                    <xdr:colOff>85725</xdr:colOff>
                    <xdr:row>20</xdr:row>
                    <xdr:rowOff>0</xdr:rowOff>
                  </from>
                  <to>
                    <xdr:col>3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70" r:id="rId33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209550</xdr:rowOff>
                  </from>
                  <to>
                    <xdr:col>3</xdr:col>
                    <xdr:colOff>447675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71" r:id="rId34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72" r:id="rId35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333375</xdr:rowOff>
                  </from>
                  <to>
                    <xdr:col>3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70" r:id="rId36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209550</xdr:rowOff>
                  </from>
                  <to>
                    <xdr:col>3</xdr:col>
                    <xdr:colOff>447675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71" r:id="rId37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72" r:id="rId38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333375</xdr:rowOff>
                  </from>
                  <to>
                    <xdr:col>3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70" r:id="rId39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209550</xdr:rowOff>
                  </from>
                  <to>
                    <xdr:col>3</xdr:col>
                    <xdr:colOff>447675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71" r:id="rId40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72" r:id="rId41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333375</xdr:rowOff>
                  </from>
                  <to>
                    <xdr:col>3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70" r:id="rId42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209550</xdr:rowOff>
                  </from>
                  <to>
                    <xdr:col>3</xdr:col>
                    <xdr:colOff>447675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71" r:id="rId43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72" r:id="rId44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333375</xdr:rowOff>
                  </from>
                  <to>
                    <xdr:col>3</xdr:col>
                    <xdr:colOff>447675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70" r:id="rId45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209550</xdr:rowOff>
                  </from>
                  <to>
                    <xdr:col>3</xdr:col>
                    <xdr:colOff>447675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71" r:id="rId46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72" r:id="rId47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333375</xdr:rowOff>
                  </from>
                  <to>
                    <xdr:col>3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70" r:id="rId48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209550</xdr:rowOff>
                  </from>
                  <to>
                    <xdr:col>3</xdr:col>
                    <xdr:colOff>447675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71" r:id="rId49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72" r:id="rId50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333375</xdr:rowOff>
                  </from>
                  <to>
                    <xdr:col>3</xdr:col>
                    <xdr:colOff>447675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71" r:id="rId51">
              <controlPr defaultSize="0">
                <anchor moveWithCells="1" sizeWithCells="1">
                  <from>
                    <xdr:col>3</xdr:col>
                    <xdr:colOff>66675</xdr:colOff>
                    <xdr:row>20</xdr:row>
                    <xdr:rowOff>76200</xdr:rowOff>
                  </from>
                  <to>
                    <xdr:col>3</xdr:col>
                    <xdr:colOff>447675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2">
              <controlPr defaultSize="0">
                <anchor moveWithCells="1" sizeWithCells="1">
                  <from>
                    <xdr:col>3</xdr:col>
                    <xdr:colOff>66675</xdr:colOff>
                    <xdr:row>20</xdr:row>
                    <xdr:rowOff>76200</xdr:rowOff>
                  </from>
                  <to>
                    <xdr:col>3</xdr:col>
                    <xdr:colOff>447675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71" r:id="rId53">
              <controlPr defaultSize="0">
                <anchor moveWithCells="1" sizeWithCells="1">
                  <from>
                    <xdr:col>3</xdr:col>
                    <xdr:colOff>66675</xdr:colOff>
                    <xdr:row>21</xdr:row>
                    <xdr:rowOff>76200</xdr:rowOff>
                  </from>
                  <to>
                    <xdr:col>3</xdr:col>
                    <xdr:colOff>447675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4">
              <controlPr defaultSize="0">
                <anchor moveWithCells="1" sizeWithCells="1">
                  <from>
                    <xdr:col>3</xdr:col>
                    <xdr:colOff>66675</xdr:colOff>
                    <xdr:row>21</xdr:row>
                    <xdr:rowOff>76200</xdr:rowOff>
                  </from>
                  <to>
                    <xdr:col>3</xdr:col>
                    <xdr:colOff>447675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71" r:id="rId55">
              <controlPr defaultSize="0">
                <anchor moveWithCells="1" sizeWithCells="1">
                  <from>
                    <xdr:col>3</xdr:col>
                    <xdr:colOff>66675</xdr:colOff>
                    <xdr:row>22</xdr:row>
                    <xdr:rowOff>76200</xdr:rowOff>
                  </from>
                  <to>
                    <xdr:col>3</xdr:col>
                    <xdr:colOff>447675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56">
              <controlPr defaultSize="0">
                <anchor moveWithCells="1" sizeWithCells="1">
                  <from>
                    <xdr:col>3</xdr:col>
                    <xdr:colOff>66675</xdr:colOff>
                    <xdr:row>22</xdr:row>
                    <xdr:rowOff>76200</xdr:rowOff>
                  </from>
                  <to>
                    <xdr:col>3</xdr:col>
                    <xdr:colOff>447675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71" r:id="rId57">
              <controlPr defaultSize="0">
                <anchor moveWithCells="1" sizeWithCells="1">
                  <from>
                    <xdr:col>3</xdr:col>
                    <xdr:colOff>66675</xdr:colOff>
                    <xdr:row>23</xdr:row>
                    <xdr:rowOff>76200</xdr:rowOff>
                  </from>
                  <to>
                    <xdr:col>3</xdr:col>
                    <xdr:colOff>447675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58">
              <controlPr defaultSize="0">
                <anchor moveWithCells="1" sizeWithCells="1">
                  <from>
                    <xdr:col>3</xdr:col>
                    <xdr:colOff>66675</xdr:colOff>
                    <xdr:row>23</xdr:row>
                    <xdr:rowOff>76200</xdr:rowOff>
                  </from>
                  <to>
                    <xdr:col>3</xdr:col>
                    <xdr:colOff>447675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71" r:id="rId59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0">
              <controlPr defaultSize="0">
                <anchor moveWithCells="1" sizeWithCells="1">
                  <from>
                    <xdr:col>3</xdr:col>
                    <xdr:colOff>66675</xdr:colOff>
                    <xdr:row>24</xdr:row>
                    <xdr:rowOff>76200</xdr:rowOff>
                  </from>
                  <to>
                    <xdr:col>3</xdr:col>
                    <xdr:colOff>447675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71" r:id="rId61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2">
              <controlPr defaultSize="0">
                <anchor moveWithCells="1" sizeWithCells="1">
                  <from>
                    <xdr:col>3</xdr:col>
                    <xdr:colOff>66675</xdr:colOff>
                    <xdr:row>25</xdr:row>
                    <xdr:rowOff>76200</xdr:rowOff>
                  </from>
                  <to>
                    <xdr:col>3</xdr:col>
                    <xdr:colOff>447675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12" sqref="F12"/>
    </sheetView>
  </sheetViews>
  <sheetFormatPr defaultColWidth="9" defaultRowHeight="16.8" outlineLevelRow="5" outlineLevelCol="2"/>
  <sheetData>
    <row r="1" spans="1:3">
      <c r="A1" t="s">
        <v>137</v>
      </c>
      <c r="B1" t="s">
        <v>138</v>
      </c>
      <c r="C1" t="s">
        <v>139</v>
      </c>
    </row>
    <row r="2" spans="1:3">
      <c r="A2" t="s">
        <v>79</v>
      </c>
      <c r="B2" t="s">
        <v>140</v>
      </c>
      <c r="C2" t="s">
        <v>141</v>
      </c>
    </row>
    <row r="3" spans="1:3">
      <c r="A3" t="s">
        <v>142</v>
      </c>
      <c r="B3" t="s">
        <v>143</v>
      </c>
      <c r="C3" t="s">
        <v>144</v>
      </c>
    </row>
    <row r="4" spans="1:3">
      <c r="A4" t="s">
        <v>145</v>
      </c>
      <c r="B4" t="s">
        <v>146</v>
      </c>
      <c r="C4" t="s">
        <v>147</v>
      </c>
    </row>
    <row r="5" spans="1:3">
      <c r="A5" t="s">
        <v>148</v>
      </c>
      <c r="B5" t="s">
        <v>149</v>
      </c>
      <c r="C5" t="s">
        <v>150</v>
      </c>
    </row>
    <row r="6" spans="1:3">
      <c r="A6" t="s">
        <v>151</v>
      </c>
      <c r="B6" t="s">
        <v>80</v>
      </c>
      <c r="C6" t="s">
        <v>152</v>
      </c>
    </row>
  </sheetData>
  <pageMargins left="0.7" right="0.7" top="0.75" bottom="0.75" header="0.3" footer="0.3"/>
  <pageSetup paperSize="9" orientation="portrait" verticalDpi="300"/>
  <headerFooter>
    <oddFooter>&amp;L&amp;1#&amp;"Calibri"&amp;8&amp;K000000[AIA – INTERNAL]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2.xml>��< ? x m l   v e r s i o n = ' 1 . 0 '   e n c o d i n g = ' u t f - 8 ' ? > 
 < c t : c o n t e n t T y p e S c h e m a   x m l n s : m a = " h t t p : / / s c h e m a s . m i c r o s o f t . c o m / o f f i c e / 2 0 0 6 / m e t a d a t a / p r o p e r t i e s / m e t a A t t r i b u t e s "   m a : c o n t e n t T y p e N a m e = " D o c u m e n t "   m a : c o n t e n t T y p e S c o p e = " "   m a : c o n t e n t T y p e V e r s i o n = " 9 "   m a : c o n t e n t T y p e I D = " 0 x 0 1 0 1 0 0 9 E B 4 E 0 6 6 0 A C 6 D 1 4 2 B 8 9 5 4 6 A C E 4 0 1 0 8 E 4 "   c t : _ = " "   m a : _ = " "   m a : c o n t e n t T y p e D e s c r i p t i o n = " C r e a t e   a   n e w   d o c u m e n t . "   m a : v e r s i o n I D = " e f 9 7 c 7 d e 3 7 4 4 9 8 b 1 6 9 9 5 8 a d 3 4 a 9 2 4 8 f 6 "   x m l n s : c t = " h t t p : / / s c h e m a s . m i c r o s o f t . c o m / o f f i c e / 2 0 0 6 / m e t a d a t a / c o n t e n t T y p e " > 
   < x s d : s c h e m a   x m l n s : p = " h t t p : / / s c h e m a s . m i c r o s o f t . c o m / o f f i c e / 2 0 0 6 / m e t a d a t a / p r o p e r t i e s "   n s 3 : _ = " "   m a : r o o t = " t r u e "   x m l n s : x s = " h t t p : / / w w w . w 3 . o r g / 2 0 0 1 / X M L S c h e m a "   x m l n s : n s 2 = " 2 d 1 d 9 8 c a - e 2 4 1 - 4 4 5 d - 8 0 d 5 - 0 b 7 e c e a 5 7 7 9 d "   x m l n s : n s 3 = " 3 e 1 0 2 e 8 9 - f 1 5 0 - 4 4 6 3 - a f 0 5 - c 5 a 2 5 4 d b 2 4 6 7 "   n s 2 : _ = " "   x m l n s : x s d = " h t t p : / / w w w . w 3 . o r g / 2 0 0 1 / X M L S c h e m a "   m a : f i e l d s I D = " d 5 a 3 2 2 2 6 f a 7 b c f f 5 2 f d d b a 5 2 1 6 8 b 5 7 3 9 "   t a r g e t N a m e s p a c e = " h t t p : / / s c h e m a s . m i c r o s o f t . c o m / o f f i c e / 2 0 0 6 / m e t a d a t a / p r o p e r t i e s " > 
     < x s d : i m p o r t   n a m e s p a c e = " 2 d 1 d 9 8 c a - e 2 4 1 - 4 4 5 d - 8 0 d 5 - 0 b 7 e c e a 5 7 7 9 d " / > 
     < x s d : i m p o r t   n a m e s p a c e = " 3 e 1 0 2 e 8 9 - f 1 5 0 - 4 4 6 3 - a f 0 5 - c 5 a 2 5 4 d b 2 4 6 7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r e f = " n s 2 : I t e m C a t e g o r y " / > 
                 < x s d : e l e m e n t   r e f = " n s 2 : A r t i c l e D a t e "   m i n O c c u r s = " 0 " / > 
                 < x s d : e l e m e n t   r e f = " n s 2 : M e d i a S e r v i c e M e t a d a t a "   m i n O c c u r s = " 0 " / > 
                 < x s d : e l e m e n t   r e f = " n s 2 : M e d i a S e r v i c e F a s t M e t a d a t a "   m i n O c c u r s = " 0 " / > 
                 < x s d : e l e m e n t   r e f = " n s 2 : D e p a r t m e n t " / > 
                 < x s d : e l e m e n t   r e f = " n s 2 : M a n u a l V e r s i o n "   m i n O c c u r s = " 0 " / > 
                 < x s d : e l e m e n t   r e f = " n s 3 : O r d e r 0 "   m i n O c c u r s = " 0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  x m l n s : x s d = " h t t p : / / w w w . w 3 . o r g / 2 0 0 1 / X M L S c h e m a "   t a r g e t N a m e s p a c e = " 2 d 1 d 9 8 c a - e 2 4 1 - 4 4 5 d - 8 0 d 5 - 0 b 7 e c e a 5 7 7 9 d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f o r m a t = " D r o p d o w n "   n a m e = " I t e m C a t e g o r y "   m a : d e f a u l t = " �bhD��e"   m a : i n t e r n a l N a m e = " I t e m C a t e g o r y "   m a : i n d e x = " 2 "   m a : d i s p l a y N a m e = " I t e m C a t e g o r y " > 
       < x s d : s i m p l e T y p e > 
         < x s d : r e s t r i c t i o n   b a s e = " d m s : C h o i c e " > 
           < x s d : e n u m e r a t i o n   v a l u e = " �bhD��e" / > 
           < x s d : e n u m e r a t i o n   v a l u e = " �O�^FU�{t" / > 
           < x s d : e n u m e r a t i o n   v a l u e = " TT" / > 
           < x s d : e n u m e r a t i o n   v a l u e = " �b�NUS" / > 
         < / x s d : r e s t r i c t i o n > 
       < / x s d : s i m p l e T y p e > 
     < / x s d : e l e m e n t > 
     < x s d : e l e m e n t   m a : f o r m a t = " D a t e O n l y "   n a m e = " A r t i c l e D a t e "   n i l l a b l e = " t r u e "   m a : i n t e r n a l N a m e = " A r t i c l e D a t e "   m a : i n d e x = " 3 "   m a : d i s p l a y N a m e = " A r t i c l e D a t e " > 
       < x s d : s i m p l e T y p e > 
         < x s d : r e s t r i c t i o n   b a s e = " d m s : D a t e T i m e " / > 
       < / x s d : s i m p l e T y p e > 
     < / x s d : e l e m e n t > 
     < x s d : e l e m e n t   n a m e = " M e d i a S e r v i c e M e t a d a t a "   n i l l a b l e = " t r u e "   m a : h i d d e n = " t r u e "   m a : i n t e r n a l N a m e = " M e d i a S e r v i c e M e t a d a t a "   m a : i n d e x = " 6 "   m a : r e a d O n l y = " t r u e "   m a : d i s p l a y N a m e = " M e d i a S e r v i c e M e t a d a t a " > 
       < x s d : s i m p l e T y p e > 
         < x s d : r e s t r i c t i o n   b a s e = " d m s : N o t e " / > 
       < / x s d : s i m p l e T y p e > 
     < / x s d : e l e m e n t > 
     < x s d : e l e m e n t   n a m e = " M e d i a S e r v i c e F a s t M e t a d a t a "   n i l l a b l e = " t r u e "   m a : h i d d e n = " t r u e "   m a : i n t e r n a l N a m e = " M e d i a S e r v i c e F a s t M e t a d a t a "   m a : i n d e x = " 7 "   m a : r e a d O n l y = " t r u e "   m a : d i s p l a y N a m e = " M e d i a S e r v i c e F a s t M e t a d a t a " > 
       < x s d : s i m p l e T y p e > 
         < x s d : r e s t r i c t i o n   b a s e = " d m s : N o t e " / > 
       < / x s d : s i m p l e T y p e > 
     < / x s d : e l e m e n t > 
     < x s d : e l e m e n t   n a m e = " D e p a r t m e n t "   m a : i n t e r n a l N a m e = " D e p a r t m e n t "   m a : i n d e x = " 1 2 "   m a : d i s p l a y N a m e = " D e p a r t m e n t " > 
       < x s d : s i m p l e T y p e > 
         < x s d : r e s t r i c t i o n   b a s e = " d m s : T e x t " > 
           < x s d : m a x L e n g t h   v a l u e = " 2 5 5 " / > 
         < / x s d : r e s t r i c t i o n > 
       < / x s d : s i m p l e T y p e > 
     < / x s d : e l e m e n t > 
     < x s d : e l e m e n t   n a m e = " M a n u a l V e r s i o n "   n i l l a b l e = " t r u e "   m a : i n t e r n a l N a m e = " M a n u a l V e r s i o n "   m a : i n d e x = " 1 3 "   m a : d i s p l a y N a m e = " M a n u a l V e r s i o n " > 
       < x s d : s i m p l e T y p e > 
         < x s d : r e s t r i c t i o n   b a s e = " d m s : T e x t " > 
           < x s d : m a x L e n g t h   v a l u e = " 2 5 5 " / > 
         < / x s d : r e s t r i c t i o n > 
       < / x s d : s i m p l e T y p e > 
     < / x s d : e l e m e n t > 
   < / x s d : s c h e m a > 
   < x s d : s c h e m a   x m l n s : d m s = " h t t p : / / s c h e m a s . m i c r o s o f t . c o m / o f f i c e / 2 0 0 6 / d o c u m e n t M a n a g e m e n t / t y p e s "   x m l n s : x s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  x m l n s : x s d = " h t t p : / / w w w . w 3 . o r g / 2 0 0 1 / X M L S c h e m a "   t a r g e t N a m e s p a c e = " 3 e 1 0 2 e 8 9 - f 1 5 0 - 4 4 6 3 - a f 0 5 - c 5 a 2 5 4 d b 2 4 6 7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a m e = " O r d e r 0 "   n i l l a b l e = " t r u e "   m a : i n t e r n a l N a m e = " O r d e r 0 "   m a : i n d e x = " 1 4 "   m a : p e r c e n t a g e = " F A L S E "   m a : d i s p l a y N a m e = " I n d e x " > 
       < x s d : s i m p l e T y p e > 
         < x s d : r e s t r i c t i o n   b a s e = " d m s : N u m b e r " / > 
       < / x s d : s i m p l e T y p e > 
     < / x s d : e l e m e n t > 
   < / x s d : s c h e m a > 
   < x s d : s c h e m a   e l e m e n t F o r m D e f a u l t = " q u a l i f i e d "   x m l n s : o d o c = " h t t p : / / s c h e m a s . m i c r o s o f t . c o m / i n t e r n a l / o b d "   a t t r i b u t e F o r m D e f a u l t = " u n q u a l i f i e d "   x m l n s = " h t t p : / / s c h e m a s . o p e n x m l f o r m a t s . o r g / p a c k a g e / 2 0 0 6 / m e t a d a t a / c o r e - p r o p e r t i e s "   x m l n s : d c t e r m s = " h t t p : / / p u r l . o r g / d c / t e r m s / "   x m l n s : x s d = " h t t p : / / w w w . w 3 . o r g / 2 0 0 1 / X M L S c h e m a "   x m l n s : d c = " h t t p : / / p u r l . o r g / d c / e l e m e n t s / 1 . 1 / "   t a r g e t N a m e s p a c e = " h t t p : / / s c h e m a s . o p e n x m l f o r m a t s . o r g / p a c k a g e / 2 0 0 6 / m e t a d a t a / c o r e - p r o p e r t i e s "   b l o c k D e f a u l t = " # a l l "   x m l n s : x s i = " h t t p : / / w w w . w 3 . o r g / 2 0 0 1 / X M L S c h e m a - i n s t a n c e " > 
     < x s d : i m p o r t   s c h e m a L o c a t i o n = " h t t p : / / d u b l i n c o r e . o r g / s c h e m a s / x m l s / q d c / 2 0 0 3 / 0 4 / 0 2 / d c . x s d "   n a m e s p a c e = " h t t p : / / p u r l . o r g / d c / e l e m e n t s / 1 . 1 / " / > 
     < x s d : i m p o r t   s c h e m a L o c a t i o n = " h t t p : / / d u b l i n c o r e . o r g / s c h e m a s / x m l s / q d c / 2 0 0 3 / 0 4 / 0 2 / d c t e r m s . x s d "   n a m e s p a c e = " h t t p : / / p u r l . o r g / d c / t e r m s / " / > 
     < x s d : e l e m e n t   t y p e = " C T _ c o r e P r o p e r t i e s "   n a m e = " c o r e P r o p e r t i e s " / > 
     < x s d : c o m p l e x T y p e   n a m e = " C T _ c o r e P r o p e r t i e s " > 
       < x s d : a l l > 
         < x s d : e l e m e n t   r e f = " d c : c r e a t o r "   m a x O c c u r s = " 1 "   m i n O c c u r s = " 0 " / > 
         < x s d : e l e m e n t   r e f = " d c t e r m s : c r e a t e d "   m a x O c c u r s = " 1 "   m i n O c c u r s = " 0 " / > 
         < x s d : e l e m e n t   r e f = " d c : i d e n t i f i e r "   m a x O c c u r s = " 1 "   m i n O c c u r s = " 0 " / > 
         < x s d : e l e m e n t   t y p e = " x s d : s t r i n g "   n a m e = " c o n t e n t T y p e "   m a : i n d e x = " 8 "   m a x O c c u r s = " 1 "   m i n O c c u r s = " 0 "   m a : d i s p l a y N a m e = " C o n t e n t   T y p e " / > 
         < x s d : e l e m e n t   r e f = " d c : t i t l e "   m a : i n d e x = " 1 "   m a x O c c u r s = " 1 "   m i n O c c u r s = " 0 "   m a : d i s p l a y N a m e = " T i t l e " / > 
         < x s d : e l e m e n t   r e f = " d c : s u b j e c t "   m a x O c c u r s = " 1 "   m i n O c c u r s = " 0 " / > 
         < x s d : e l e m e n t   r e f = " d c : d e s c r i p t i o n "   m a x O c c u r s = " 1 "   m i n O c c u r s = " 0 " / > 
         < x s d : e l e m e n t   t y p e = " x s d : s t r i n g "   n a m e = " k e y w o r d s "   m a x O c c u r s = " 1 "   m i n O c c u r s = " 0 " / > 
         < x s d : e l e m e n t   r e f = " d c : l a n g u a g e "   m a x O c c u r s = " 1 "   m i n O c c u r s = " 0 " / > 
         < x s d : e l e m e n t   t y p e = " x s d : s t r i n g "   n a m e = " c a t e g o r y "   m a x O c c u r s = " 1 "   m i n O c c u r s = " 0 " / > 
         < x s d : e l e m e n t   t y p e = " x s d : s t r i n g "   n a m e = " v e r s i o n "   m a x O c c u r s = " 1 "   m i n O c c u r s = " 0 " / > 
         < x s d : e l e m e n t   t y p e = " x s d : s t r i n g "   n a m e = " r e v i s i o n "   m a x O c c u r s = " 1 "   m i n O c c u r s = " 0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t y p e = " x s d : s t r i n g "   n a m e = " l a s t M o d i f i e d B y "   m a x O c c u r s = " 1 "   m i n O c c u r s = " 0 " / > 
         < x s d : e l e m e n t   r e f = " d c t e r m s : m o d i f i e d "   m a x O c c u r s = " 1 "   m i n O c c u r s = " 0 " / > 
         < x s d : e l e m e n t   t y p e = " x s d : s t r i n g "   n a m e = " c o n t e n t S t a t u s "   m a x O c c u r s = " 1 "   m i n O c c u r s = " 0 " / > 
       < / x s d : a l l > 
     < / x s d : c o m p l e x T y p e > 
   < / x s d : s c h e m a > 
   < x s : s c h e m a   x m l n s : x s = " h t t p : / / w w w . w 3 . o r g / 2 0 0 1 / X M L S c h e m a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t a r g e t N a m e s p a c e = " h t t p : / / s c h e m a s . m i c r o s o f t . c o m / o f f i c e / i n f o p a t h / 2 0 0 7 / P a r t n e r C o n t r o l s " > 
     < x s : e l e m e n t   n a m e = " P e r s o n " > 
       < x s : c o m p l e x T y p e > 
         < x s : s e q u e n c e > 
           < x s : e l e m e n t   r e f = " p c : D i s p l a y N a m e "   m i n O c c u r s = " 0 " / > 
           < x s : e l e m e n t   r e f = " p c : A c c o u n t I d "   m i n O c c u r s = " 0 " / > 
           < x s : e l e m e n t   r e f = " p c : A c c o u n t T y p e "   m i n O c c u r s = " 0 " / > 
         < / x s : s e q u e n c e > 
       < / x s : c o m p l e x T y p e > 
     < / x s : e l e m e n t > 
     < x s : e l e m e n t   t y p e = " x s : s t r i n g "   n a m e = " D i s p l a y N a m e " / > 
     < x s : e l e m e n t   t y p e = " x s : s t r i n g "   n a m e = " A c c o u n t I d " / > 
     < x s : e l e m e n t   t y p e = " x s : s t r i n g "   n a m e = " A c c o u n t T y p e " / > 
     < x s : e l e m e n t   n a m e = " B D C A s s o c i a t e d E n t i t y " > 
       < x s : c o m p l e x T y p e > 
         < x s : s e q u e n c e > 
           < x s : e l e m e n t   r e f = " p c : B D C E n t i t y "   m a x O c c u r s = " u n b o u n d e d "   m i n O c c u r s = " 0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t y p e = " x s : s t r i n g "   n a m e = " E n t i t y N a m e s p a c e " / > 
     < x s : a t t r i b u t e   t y p e = " x s : s t r i n g "   n a m e = " E n t i t y N a m e " / > 
     < x s : a t t r i b u t e   t y p e = " x s : s t r i n g "   n a m e = " S y s t e m I n s t a n c e N a m e " / > 
     < x s : a t t r i b u t e   t y p e = " x s : s t r i n g "   n a m e = " A s s o c i a t i o n N a m e " / > 
     < x s : e l e m e n t   n a m e = " B D C E n t i t y " > 
       < x s : c o m p l e x T y p e > 
         < x s : s e q u e n c e > 
           < x s : e l e m e n t   r e f = " p c : E n t i t y D i s p l a y N a m e "   m i n O c c u r s = " 0 " / > 
           < x s : e l e m e n t   r e f = " p c : E n t i t y I n s t a n c e R e f e r e n c e "   m i n O c c u r s = " 0 " / > 
           < x s : e l e m e n t   r e f = " p c : E n t i t y I d 1 "   m i n O c c u r s = " 0 " / > 
           < x s : e l e m e n t   r e f = " p c : E n t i t y I d 2 "   m i n O c c u r s = " 0 " / > 
           < x s : e l e m e n t   r e f = " p c : E n t i t y I d 3 "   m i n O c c u r s = " 0 " / > 
           < x s : e l e m e n t   r e f = " p c : E n t i t y I d 4 "   m i n O c c u r s = " 0 " / > 
           < x s : e l e m e n t   r e f = " p c : E n t i t y I d 5 "   m i n O c c u r s = " 0 " / > 
         < / x s : s e q u e n c e > 
       < / x s : c o m p l e x T y p e > 
     < / x s : e l e m e n t > 
     < x s : e l e m e n t   t y p e = " x s : s t r i n g "   n a m e = " E n t i t y D i s p l a y N a m e " / > 
     < x s : e l e m e n t   t y p e = " x s : s t r i n g "   n a m e = " E n t i t y I n s t a n c e R e f e r e n c e " / > 
     < x s : e l e m e n t   t y p e = " x s : s t r i n g "   n a m e = " E n t i t y I d 1 " / > 
     < x s : e l e m e n t   t y p e = " x s : s t r i n g "   n a m e = " E n t i t y I d 2 " / > 
     < x s : e l e m e n t   t y p e = " x s : s t r i n g "   n a m e = " E n t i t y I d 3 " / > 
     < x s : e l e m e n t   t y p e = " x s : s t r i n g "   n a m e = " E n t i t y I d 4 " / > 
     < x s : e l e m e n t   t y p e = " x s : s t r i n g "   n a m e = " E n t i t y I d 5 " / > 
     < x s : e l e m e n t   n a m e = " T e r m s " > 
       < x s : c o m p l e x T y p e > 
         < x s : s e q u e n c e > 
           < x s : e l e m e n t   r e f = " p c : T e r m I n f o "   m a x O c c u r s = " u n b o u n d e d "   m i n O c c u r s = " 0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r e f = " p c : T e r m N a m e "   m i n O c c u r s = " 0 " / > 
           < x s : e l e m e n t   r e f = " p c : T e r m I d "   m i n O c c u r s = " 0 " / > 
         < / x s : s e q u e n c e > 
       < / x s : c o m p l e x T y p e > 
     < / x s : e l e m e n t > 
     < x s : e l e m e n t   t y p e = " x s : s t r i n g "   n a m e = " T e r m N a m e " / > 
     < x s : e l e m e n t   t y p e = " x s : s t r i n g "   n a m e = " T e r m I d " / > 
   < / x s : s c h e m a > 
 < / c t : c o n t e n t T y p e S c h e m a > 
 
</file>

<file path=customXml/item3.xml>��< ? x m l   v e r s i o n = ' 1 . 0 '   e n c o d i n g = ' u t f - 8 ' ? > 
 < p : p r o p e r t i e s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  x m l n s : x s i = " h t t p : / / w w w . w 3 . o r g / 2 0 0 1 / X M L S c h e m a - i n s t a n c e " > 
   < d o c u m e n t M a n a g e m e n t > 
     < D e p a r t m e n t   x m l n s = " 2 d 1 d 9 8 c a - e 2 4 1 - 4 4 5 d - 8 0 d 5 - 0 b 7 e c e a 5 7 7 9 d " > Ǒ-��< / D e p a r t m e n t > 
     < I t e m C a t e g o r y   x m l n s = " 2 d 1 d 9 8 c a - e 2 4 1 - 4 4 5 d - 8 0 d 5 - 0 b 7 e c e a 5 7 7 9 d " > �bhD��e< / I t e m C a t e g o r y > 
     < A r t i c l e D a t e   x s i : n i l = " t r u e "   x m l n s = " 2 d 1 d 9 8 c a - e 2 4 1 - 4 4 5 d - 8 0 d 5 - 0 b 7 e c e a 5 7 7 9 d " / > 
     < M a n u a l V e r s i o n   x m l n s = " 2 d 1 d 9 8 c a - e 2 4 1 - 4 4 5 d - 8 0 d 5 - 0 b 7 e c e a 5 7 7 9 d " > 1 . 3 < / M a n u a l V e r s i o n > 
     < O r d e r 0   x m l n s = " 3 e 1 0 2 e 8 9 - f 1 5 0 - 4 4 6 3 - a f 0 5 - c 5 a 2 5 4 d b 2 4 6 7 " > 2 < / O r d e r 0 > 
   < / d o c u m e n t M a n a g e m e n t > 
 < / p : p r o p e r t i e s > 
 
</file>

<file path=customXml/itemProps1.xml><?xml version="1.0" encoding="utf-8"?>
<ds:datastoreItem xmlns:ds="http://schemas.openxmlformats.org/officeDocument/2006/customXml" ds:itemID="{72FB25A8-4497-40A9-8C96-08CC20C4766F}">
  <ds:schemaRefs/>
</ds:datastoreItem>
</file>

<file path=customXml/itemProps2.xml><?xml version="1.0" encoding="utf-8"?>
<ds:datastoreItem xmlns:ds="http://schemas.openxmlformats.org/officeDocument/2006/customXml" ds:itemID="{399C70C0-F27E-4097-9B56-3779E7C0F793}">
  <ds:schemaRefs/>
</ds:datastoreItem>
</file>

<file path=customXml/itemProps3.xml><?xml version="1.0" encoding="utf-8"?>
<ds:datastoreItem xmlns:ds="http://schemas.openxmlformats.org/officeDocument/2006/customXml" ds:itemID="{2A650F67-9755-4748-B989-D58E49B4AB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项目需求-用户填写</vt:lpstr>
      <vt:lpstr>招标说明-采购员填写</vt:lpstr>
      <vt:lpstr>项目报价单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今天也在认真学习</cp:lastModifiedBy>
  <dcterms:created xsi:type="dcterms:W3CDTF">2006-09-16T08:00:00Z</dcterms:created>
  <dcterms:modified xsi:type="dcterms:W3CDTF">2023-03-28T16:45:52Z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0x0101009EB4E0660AC6D142B89546ACE40108E4</vt:lpwstr>
  </property>
  <property fmtid="{D5CDD505-2E9C-101B-9397-08002B2CF9AE}" pid="3" name="MSIP_Label_edac7489-8e74-4740-9640-de6a90bd2a80_Enabled">
    <vt:lpwstr>true</vt:lpwstr>
  </property>
  <property fmtid="{D5CDD505-2E9C-101B-9397-08002B2CF9AE}" pid="4" name="MSIP_Label_edac7489-8e74-4740-9640-de6a90bd2a80_SetDate">
    <vt:lpwstr>2023-03-28T08:00:50Z</vt:lpwstr>
  </property>
  <property fmtid="{D5CDD505-2E9C-101B-9397-08002B2CF9AE}" pid="5" name="MSIP_Label_edac7489-8e74-4740-9640-de6a90bd2a80_Method">
    <vt:lpwstr>Privileged</vt:lpwstr>
  </property>
  <property fmtid="{D5CDD505-2E9C-101B-9397-08002B2CF9AE}" pid="6" name="MSIP_Label_edac7489-8e74-4740-9640-de6a90bd2a80_Name">
    <vt:lpwstr>edac7489-8e74-4740-9640-de6a90bd2a80</vt:lpwstr>
  </property>
  <property fmtid="{D5CDD505-2E9C-101B-9397-08002B2CF9AE}" pid="7" name="MSIP_Label_edac7489-8e74-4740-9640-de6a90bd2a80_SiteId">
    <vt:lpwstr>7f2c1900-9fd4-4b89-91d3-79a649996f0a</vt:lpwstr>
  </property>
  <property fmtid="{D5CDD505-2E9C-101B-9397-08002B2CF9AE}" pid="8" name="MSIP_Label_edac7489-8e74-4740-9640-de6a90bd2a80_ActionId">
    <vt:lpwstr>1f234795-4849-44ff-9b83-9a71262be2d8</vt:lpwstr>
  </property>
  <property fmtid="{D5CDD505-2E9C-101B-9397-08002B2CF9AE}" pid="9" name="MSIP_Label_edac7489-8e74-4740-9640-de6a90bd2a80_ContentBits">
    <vt:lpwstr>2</vt:lpwstr>
  </property>
  <property fmtid="{D5CDD505-2E9C-101B-9397-08002B2CF9AE}" pid="10" name="KSOProductBuildVer">
    <vt:lpwstr>2052-5.2.1.7798</vt:lpwstr>
  </property>
  <property fmtid="{D5CDD505-2E9C-101B-9397-08002B2CF9AE}" pid="11" name="ICV">
    <vt:lpwstr>B7D30F4F0698B99C3FA92264098F183F_43</vt:lpwstr>
  </property>
</Properties>
</file>