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00"/>
  </bookViews>
  <sheets>
    <sheet name="旅行社SOW" sheetId="7" r:id="rId1"/>
    <sheet name="希尔顿" sheetId="8" state="hidden" r:id="rId2"/>
    <sheet name="万豪名苑房间明细" sheetId="11" r:id="rId3"/>
    <sheet name="酒店点餐费用" sheetId="10" r:id="rId4"/>
    <sheet name="酒店杂费" sheetId="9" r:id="rId5"/>
    <sheet name="专车明细" sheetId="12" r:id="rId6"/>
    <sheet name="温泉明细" sheetId="13" r:id="rId7"/>
    <sheet name="工作人员报销费用" sheetId="14" r:id="rId8"/>
  </sheets>
  <calcPr calcId="124519"/>
</workbook>
</file>

<file path=xl/calcChain.xml><?xml version="1.0" encoding="utf-8"?>
<calcChain xmlns="http://schemas.openxmlformats.org/spreadsheetml/2006/main">
  <c r="G87" i="7"/>
  <c r="G84"/>
  <c r="G85"/>
  <c r="G86"/>
  <c r="G88"/>
  <c r="G89"/>
  <c r="G90"/>
  <c r="G91"/>
  <c r="G92"/>
  <c r="G93"/>
  <c r="G94"/>
  <c r="G95"/>
  <c r="G96"/>
  <c r="G97"/>
  <c r="G98"/>
  <c r="G99"/>
  <c r="B14" i="14"/>
  <c r="G28" i="7"/>
  <c r="G34"/>
  <c r="G78"/>
  <c r="B7" i="13"/>
  <c r="B8" i="12"/>
  <c r="D3" i="10"/>
  <c r="D4"/>
  <c r="D5"/>
  <c r="D6"/>
  <c r="D7"/>
  <c r="D8"/>
  <c r="D3" i="9"/>
  <c r="D4"/>
  <c r="D5"/>
  <c r="D6"/>
  <c r="D7"/>
  <c r="D8"/>
  <c r="F27" i="11"/>
  <c r="G27"/>
  <c r="H27"/>
  <c r="I27"/>
  <c r="J27"/>
  <c r="K27"/>
  <c r="L27"/>
  <c r="E27"/>
  <c r="M26"/>
  <c r="M25"/>
  <c r="M24"/>
  <c r="M23"/>
  <c r="M22"/>
  <c r="M21"/>
  <c r="M20"/>
  <c r="M18"/>
  <c r="M16"/>
  <c r="M14"/>
  <c r="M13"/>
  <c r="M11"/>
  <c r="M9"/>
  <c r="M7"/>
  <c r="M5"/>
  <c r="M3"/>
  <c r="G20" i="7"/>
  <c r="M27" i="11" l="1"/>
  <c r="D9" i="10"/>
  <c r="D2"/>
  <c r="D9" i="9"/>
  <c r="D2"/>
  <c r="G40" i="7"/>
  <c r="G39"/>
  <c r="G36" l="1"/>
  <c r="G38" l="1"/>
  <c r="G31"/>
  <c r="G42"/>
  <c r="G80"/>
  <c r="G74"/>
  <c r="G73"/>
  <c r="G71"/>
  <c r="G68"/>
  <c r="G67"/>
  <c r="G66"/>
  <c r="G65"/>
  <c r="G64"/>
  <c r="G63"/>
  <c r="G62"/>
  <c r="G59"/>
  <c r="G57"/>
  <c r="G55"/>
  <c r="G54"/>
  <c r="G46"/>
  <c r="G47"/>
  <c r="G48"/>
  <c r="G49"/>
  <c r="G50"/>
  <c r="G51"/>
  <c r="G52"/>
  <c r="G33"/>
  <c r="G37"/>
  <c r="G35"/>
  <c r="G32"/>
  <c r="G30"/>
  <c r="G27"/>
  <c r="G26"/>
  <c r="G22" l="1"/>
  <c r="G19"/>
  <c r="G17"/>
  <c r="G16"/>
  <c r="G15"/>
  <c r="G12"/>
  <c r="G79"/>
  <c r="G53"/>
  <c r="G56"/>
  <c r="G58"/>
  <c r="G60"/>
  <c r="G61"/>
  <c r="G69"/>
  <c r="G70"/>
  <c r="G72"/>
  <c r="G13"/>
  <c r="G14"/>
  <c r="G18"/>
  <c r="G21"/>
  <c r="G23"/>
  <c r="G24"/>
  <c r="G25"/>
  <c r="G29"/>
  <c r="G41"/>
  <c r="G83"/>
  <c r="G77"/>
  <c r="G45"/>
  <c r="G75" s="1"/>
  <c r="G11"/>
  <c r="G43" s="1"/>
  <c r="G41" i="8"/>
  <c r="G14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9"/>
  <c r="G10"/>
  <c r="G11"/>
  <c r="G12"/>
  <c r="G13"/>
  <c r="G15"/>
  <c r="G16"/>
  <c r="G17"/>
  <c r="G19"/>
  <c r="G40"/>
  <c r="G43"/>
  <c r="G44"/>
  <c r="G45"/>
  <c r="G46"/>
  <c r="G47"/>
  <c r="G48"/>
  <c r="G49"/>
  <c r="G100" i="7" l="1"/>
  <c r="G81"/>
  <c r="G101" l="1"/>
  <c r="G102" s="1"/>
  <c r="G103" l="1"/>
</calcChain>
</file>

<file path=xl/sharedStrings.xml><?xml version="1.0" encoding="utf-8"?>
<sst xmlns="http://schemas.openxmlformats.org/spreadsheetml/2006/main" count="371" uniqueCount="321">
  <si>
    <t xml:space="preserve">Event:                 </t>
  </si>
  <si>
    <t xml:space="preserve">Date:                  </t>
  </si>
  <si>
    <t>项目</t>
  </si>
  <si>
    <t>规格</t>
  </si>
  <si>
    <t xml:space="preserve">VENUE:                  </t>
    <phoneticPr fontId="1" type="noConversion"/>
  </si>
  <si>
    <t>数量</t>
  </si>
  <si>
    <t>公付房费</t>
    <phoneticPr fontId="1" type="noConversion"/>
  </si>
  <si>
    <t xml:space="preserve">Project No:               </t>
    <phoneticPr fontId="1" type="noConversion"/>
  </si>
  <si>
    <t xml:space="preserve">Number of person:       </t>
    <phoneticPr fontId="1" type="noConversion"/>
  </si>
  <si>
    <t>单价</t>
  </si>
  <si>
    <t>次数</t>
  </si>
  <si>
    <t>备注</t>
    <phoneticPr fontId="1" type="noConversion"/>
  </si>
  <si>
    <t>会议室门口媒体签到台，允许背板搭建，酒店提供签到桌、桌布座椅、鲜花，酒店大堂不允许有其他竞品的相关签到物品</t>
    <phoneticPr fontId="1" type="noConversion"/>
  </si>
  <si>
    <t>媒体相关</t>
    <phoneticPr fontId="1" type="noConversion"/>
  </si>
  <si>
    <t>其他</t>
    <phoneticPr fontId="1" type="noConversion"/>
  </si>
  <si>
    <t>服务费</t>
  </si>
  <si>
    <t>税金</t>
  </si>
  <si>
    <t>会议室及用餐
1、餐厅门口需放置与活动相关的指示牌，方便客人找寻。
2、酒店需事先准备自助午餐和晚餐券。酒店在媒体用餐后根据收集到的实际餐券与SGM结算费用。</t>
    <phoneticPr fontId="1" type="noConversion"/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</si>
  <si>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  <phoneticPr fontId="1" type="noConversion"/>
  </si>
  <si>
    <t>存放媒体礼品等物料</t>
    <phoneticPr fontId="1" type="noConversion"/>
  </si>
  <si>
    <t>大巴需求（根据媒体具体航班调整需求）</t>
    <phoneticPr fontId="1" type="noConversion"/>
  </si>
  <si>
    <t>媒体交通费用报销</t>
    <phoneticPr fontId="1" type="noConversion"/>
  </si>
  <si>
    <r>
      <rPr>
        <sz val="9"/>
        <rFont val="微软雅黑"/>
        <family val="2"/>
        <charset val="134"/>
      </rPr>
      <t>总计（Net）</t>
    </r>
  </si>
  <si>
    <r>
      <rPr>
        <b/>
        <sz val="9"/>
        <rFont val="宋体"/>
        <family val="3"/>
        <charset val="134"/>
      </rPr>
      <t>总计</t>
    </r>
    <phoneticPr fontId="1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</si>
  <si>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  <phoneticPr fontId="1" type="noConversion"/>
  </si>
  <si>
    <t>合计</t>
    <phoneticPr fontId="1" type="noConversion"/>
  </si>
  <si>
    <t>储藏室
提供一间较大的空置会议室</t>
    <phoneticPr fontId="1" type="noConversion"/>
  </si>
  <si>
    <t>车内备品</t>
    <phoneticPr fontId="1" type="noConversion"/>
  </si>
  <si>
    <t>摄像费</t>
    <phoneticPr fontId="1" type="noConversion"/>
  </si>
  <si>
    <t>固定费用</t>
    <phoneticPr fontId="1" type="noConversion"/>
  </si>
  <si>
    <t>Final Image</t>
    <phoneticPr fontId="1" type="noConversion"/>
  </si>
  <si>
    <t>8月23日-27日</t>
    <phoneticPr fontId="1" type="noConversion"/>
  </si>
  <si>
    <t>8月23日大床房</t>
    <phoneticPr fontId="1" type="noConversion"/>
  </si>
  <si>
    <t>8月24日大床房</t>
  </si>
  <si>
    <t>8月25日大床房</t>
  </si>
  <si>
    <t>8月26日大床房</t>
  </si>
  <si>
    <t>工作人员标间8月22日-27日</t>
    <phoneticPr fontId="1" type="noConversion"/>
  </si>
  <si>
    <t>8月22日 下午工作人员踩点</t>
  </si>
  <si>
    <t>考斯特（全天）</t>
  </si>
  <si>
    <t>考斯特（仅接机）</t>
  </si>
  <si>
    <t>GL8全天</t>
  </si>
  <si>
    <t>大巴</t>
  </si>
  <si>
    <t>大巴（仅送机）</t>
  </si>
  <si>
    <t>考斯特全天</t>
  </si>
  <si>
    <t>大巴（仅接机）</t>
  </si>
  <si>
    <t>酒店相关：希尔顿</t>
    <phoneticPr fontId="1" type="noConversion"/>
  </si>
  <si>
    <t>300平米的纳斯卡厅  8月22日入场搭建
8月23日-26日四天会议室晚上撤场</t>
    <phoneticPr fontId="1" type="noConversion"/>
  </si>
  <si>
    <t>8月26日第一批试驾媒体送机（酒店-机场）</t>
    <phoneticPr fontId="1" type="noConversion"/>
  </si>
  <si>
    <t>8月26日第二批试驾媒体送机（酒店-机场）</t>
    <phoneticPr fontId="1" type="noConversion"/>
  </si>
  <si>
    <t>8月27日第三批试驾媒体送机（酒店-机场）</t>
    <phoneticPr fontId="1" type="noConversion"/>
  </si>
  <si>
    <t>8月25日第三批试驾媒体接机（机场-酒店）</t>
    <phoneticPr fontId="1" type="noConversion"/>
  </si>
  <si>
    <t>8月24日第二批试驾媒体\雪佛兰实拍媒体接机（机场--酒店）</t>
    <phoneticPr fontId="1" type="noConversion"/>
  </si>
  <si>
    <t>8月24日媒体（酒店-展馆-酒店）</t>
    <phoneticPr fontId="1" type="noConversion"/>
  </si>
  <si>
    <t>8月25日媒体（酒店-展馆-酒店）</t>
    <phoneticPr fontId="1" type="noConversion"/>
  </si>
  <si>
    <t>80人，45座旅游大巴</t>
    <phoneticPr fontId="1" type="noConversion"/>
  </si>
  <si>
    <t>8月25日雪佛兰实拍媒体送机（机场-酒店-酒店）</t>
    <phoneticPr fontId="1" type="noConversion"/>
  </si>
  <si>
    <t>考斯特（仅送机）</t>
    <phoneticPr fontId="1" type="noConversion"/>
  </si>
  <si>
    <t>实报实销</t>
    <phoneticPr fontId="1" type="noConversion"/>
  </si>
  <si>
    <t>工作人员标间8月23日-25日</t>
    <phoneticPr fontId="1" type="noConversion"/>
  </si>
  <si>
    <t>第一、三批试驾媒体午餐及过路过桥费用报销（以实际支出报销）（以车为单位）</t>
    <phoneticPr fontId="1" type="noConversion"/>
  </si>
  <si>
    <t>房内welcome package</t>
    <phoneticPr fontId="1" type="noConversion"/>
  </si>
  <si>
    <t>第二批试驾媒体过路过桥费用报销（以实际支出报销）（以车为单位）</t>
    <phoneticPr fontId="1" type="noConversion"/>
  </si>
  <si>
    <t>SGM2017成都车展&amp;凯迪拉克XT5试驾</t>
    <phoneticPr fontId="1" type="noConversion"/>
  </si>
  <si>
    <t>酒店自助餐
8月23日  25人25餐
8月24日  78人78餐
8月25日  75人75餐
8月26日  24人24餐</t>
    <phoneticPr fontId="1" type="noConversion"/>
  </si>
  <si>
    <t>8月23日第一批试驾媒体接机（机场-酒店）</t>
    <phoneticPr fontId="1" type="noConversion"/>
  </si>
  <si>
    <t>Transportation/大巴需求（根据媒体具体航班调整需求）</t>
    <phoneticPr fontId="1" type="noConversion"/>
  </si>
  <si>
    <t>About Media/媒体相关</t>
    <phoneticPr fontId="1" type="noConversion"/>
  </si>
  <si>
    <t>Others/其他</t>
    <phoneticPr fontId="1" type="noConversion"/>
  </si>
  <si>
    <t xml:space="preserve">项目 Item </t>
    <phoneticPr fontId="1" type="noConversion"/>
  </si>
  <si>
    <t>明细 Description</t>
    <phoneticPr fontId="1" type="noConversion"/>
  </si>
  <si>
    <t>次数 Time</t>
    <phoneticPr fontId="1" type="noConversion"/>
  </si>
  <si>
    <t>数量 Qty.</t>
    <phoneticPr fontId="1" type="noConversion"/>
  </si>
  <si>
    <t>备注 Remark</t>
    <phoneticPr fontId="1" type="noConversion"/>
  </si>
  <si>
    <t>会议室及用餐/Meeting Room&amp;Meal request：
1、餐厅门口需放置与活动相关的指示牌，方便客人找寻。
2、酒店需事先准备自助午餐和晚餐券。酒店在媒体用餐后根据收集到的实际餐券与SGM结算费用。</t>
    <phoneticPr fontId="1" type="noConversion"/>
  </si>
  <si>
    <t>实报实销</t>
  </si>
  <si>
    <t>媒体茶歇</t>
  </si>
  <si>
    <t>媒体试驾保险
 Insurance</t>
  </si>
  <si>
    <t>媒体试驾保险 Media Insurance</t>
  </si>
  <si>
    <r>
      <rPr>
        <sz val="9"/>
        <rFont val="微软雅黑"/>
        <family val="2"/>
        <charset val="134"/>
      </rPr>
      <t>杂费</t>
    </r>
    <r>
      <rPr>
        <sz val="9"/>
        <rFont val="Arial"/>
        <family val="2"/>
      </rPr>
      <t xml:space="preserve">
Others</t>
    </r>
  </si>
  <si>
    <t>雪佛兰五大连池冰雪试驾活动 SOW-旅行社部分</t>
    <rPh sb="3" eb="4">
      <t>wu da lian chi</t>
    </rPh>
    <phoneticPr fontId="1" type="noConversion"/>
  </si>
  <si>
    <r>
      <rPr>
        <b/>
        <sz val="9"/>
        <rFont val="微软雅黑"/>
        <family val="2"/>
        <charset val="134"/>
      </rPr>
      <t>活动场地</t>
    </r>
    <r>
      <rPr>
        <sz val="9"/>
        <rFont val="微软雅黑"/>
        <family val="2"/>
        <charset val="134"/>
      </rPr>
      <t>：五大连池试驾基地（五大连池风景区三池湖畔）</t>
    </r>
    <rPh sb="0" eb="1">
      <t>huo dng</t>
    </rPh>
    <rPh sb="2" eb="3">
      <t>chang di</t>
    </rPh>
    <rPh sb="5" eb="6">
      <t>wu da lian chi</t>
    </rPh>
    <rPh sb="9" eb="10">
      <t>shi jia</t>
    </rPh>
    <rPh sb="11" eb="12">
      <t>j di</t>
    </rPh>
    <rPh sb="14" eb="15">
      <t>wu da lian chi</t>
    </rPh>
    <rPh sb="18" eb="19">
      <t>feng jing qu</t>
    </rPh>
    <rPh sb="21" eb="22">
      <t>san chi</t>
    </rPh>
    <rPh sb="23" eb="24">
      <t>hu pan</t>
    </rPh>
    <phoneticPr fontId="1" type="noConversion"/>
  </si>
  <si>
    <t>1月10日酒店自助午餐（哈尔滨）/Lunch buffet</t>
    <rPh sb="9" eb="10">
      <t>wu can</t>
    </rPh>
    <rPh sb="12" eb="13">
      <t>ha er bin</t>
    </rPh>
    <phoneticPr fontId="1" type="noConversion"/>
  </si>
  <si>
    <t>1月10日酒店自助晚餐（哈尔滨）/Dinner buffet</t>
    <rPh sb="1" eb="2">
      <t>yue</t>
    </rPh>
    <rPh sb="4" eb="5">
      <t>ri</t>
    </rPh>
    <rPh sb="5" eb="6">
      <t>jiu dian</t>
    </rPh>
    <rPh sb="7" eb="8">
      <t>zi zhu</t>
    </rPh>
    <rPh sb="9" eb="10">
      <t>wan can</t>
    </rPh>
    <phoneticPr fontId="1" type="noConversion"/>
  </si>
  <si>
    <t>1月11日，第一批试驾媒体抵达五大连池（五大连池机场－五大连池温泉国际）
Test drive media pickup（A-H）</t>
    <rPh sb="1" eb="2">
      <t>yue</t>
    </rPh>
    <rPh sb="4" eb="5">
      <t>ri</t>
    </rPh>
    <rPh sb="6" eb="7">
      <t>di yi pi</t>
    </rPh>
    <rPh sb="9" eb="10">
      <t>shi jia</t>
    </rPh>
    <rPh sb="11" eb="12">
      <t>meii t</t>
    </rPh>
    <rPh sb="13" eb="14">
      <t>di da</t>
    </rPh>
    <rPh sb="15" eb="16">
      <t>wu da lian chi</t>
    </rPh>
    <rPh sb="20" eb="21">
      <t>wu da lian chi</t>
    </rPh>
    <rPh sb="24" eb="25">
      <t>ji chang</t>
    </rPh>
    <rPh sb="27" eb="28">
      <t>wu da lian chi</t>
    </rPh>
    <rPh sb="31" eb="32">
      <t>wen quan</t>
    </rPh>
    <rPh sb="33" eb="34">
      <t>guo ji</t>
    </rPh>
    <phoneticPr fontId="1" type="noConversion"/>
  </si>
  <si>
    <t>1月10日，第一批部分试驾媒体接机（哈尔滨机场-哈尔滨酒店）
1st Test drive media pickup（A-H）</t>
    <rPh sb="1" eb="2">
      <t>yue</t>
    </rPh>
    <rPh sb="4" eb="5">
      <t>ri</t>
    </rPh>
    <rPh sb="9" eb="10">
      <t>bu fen</t>
    </rPh>
    <rPh sb="18" eb="19">
      <t>ha er bin</t>
    </rPh>
    <rPh sb="24" eb="25">
      <t>ha er bin</t>
    </rPh>
    <phoneticPr fontId="1" type="noConversion"/>
  </si>
  <si>
    <t>1月11日，第一批部分试驾媒体转机（哈尔滨酒店－哈尔滨机场）
Test drive media pickup（H-A）</t>
    <rPh sb="1" eb="2">
      <t>yue</t>
    </rPh>
    <rPh sb="4" eb="5">
      <t>ri</t>
    </rPh>
    <rPh sb="6" eb="7">
      <t>di yi pi</t>
    </rPh>
    <rPh sb="9" eb="10">
      <t>bu fen</t>
    </rPh>
    <rPh sb="11" eb="12">
      <t>shi jia</t>
    </rPh>
    <rPh sb="13" eb="14">
      <t>meii t</t>
    </rPh>
    <rPh sb="15" eb="16">
      <t>zhuan ji</t>
    </rPh>
    <rPh sb="18" eb="19">
      <t>ha er bin</t>
    </rPh>
    <rPh sb="21" eb="22">
      <t>jiu dian</t>
    </rPh>
    <rPh sb="24" eb="25">
      <t>ha er bin</t>
    </rPh>
    <rPh sb="27" eb="28">
      <t>ji chang</t>
    </rPh>
    <phoneticPr fontId="1" type="noConversion"/>
  </si>
  <si>
    <t>45座大巴（仅接机）</t>
    <rPh sb="2" eb="3">
      <t>zuo</t>
    </rPh>
    <rPh sb="3" eb="4">
      <t>da ba</t>
    </rPh>
    <rPh sb="6" eb="7">
      <t>jin</t>
    </rPh>
    <rPh sb="7" eb="8">
      <t>jie ji</t>
    </rPh>
    <phoneticPr fontId="1" type="noConversion"/>
  </si>
  <si>
    <t>Hotel ／酒店相关</t>
    <rPh sb="7" eb="8">
      <t>jiu dian</t>
    </rPh>
    <rPh sb="9" eb="10">
      <t>xiang guan</t>
    </rPh>
    <phoneticPr fontId="1" type="noConversion"/>
  </si>
  <si>
    <r>
      <rPr>
        <b/>
        <sz val="9"/>
        <rFont val="微软雅黑"/>
        <family val="2"/>
        <charset val="134"/>
      </rPr>
      <t>活动日程</t>
    </r>
    <r>
      <rPr>
        <sz val="9"/>
        <rFont val="微软雅黑"/>
        <family val="2"/>
        <charset val="134"/>
      </rPr>
      <t xml:space="preserve">：
</t>
    </r>
    <r>
      <rPr>
        <b/>
        <sz val="9"/>
        <rFont val="微软雅黑"/>
        <family val="2"/>
        <charset val="134"/>
      </rPr>
      <t>第一批试驾媒体：</t>
    </r>
    <r>
      <rPr>
        <sz val="9"/>
        <rFont val="微软雅黑"/>
        <family val="2"/>
        <charset val="134"/>
      </rPr>
      <t xml:space="preserve">
1月10日（星期三），非京沪媒体抵达哈尔滨，入住
1月11日（星期四），所有媒体抵达五大连池，入住及签到
1月12日（星期五），媒体参加试驾活动
1月13日（星期六），媒体返程</t>
    </r>
    <rPh sb="0" eb="1">
      <t>huo dng</t>
    </rPh>
    <rPh sb="2" eb="3">
      <t>ri cheng</t>
    </rPh>
    <rPh sb="6" eb="7">
      <t>di yi pi</t>
    </rPh>
    <rPh sb="9" eb="10">
      <t>shi jia</t>
    </rPh>
    <rPh sb="11" eb="12">
      <t>mei ti</t>
    </rPh>
    <rPh sb="16" eb="17">
      <t>yue</t>
    </rPh>
    <rPh sb="19" eb="20">
      <t>ri</t>
    </rPh>
    <rPh sb="21" eb="22">
      <t>xing qi san</t>
    </rPh>
    <rPh sb="26" eb="27">
      <t>fei</t>
    </rPh>
    <rPh sb="27" eb="28">
      <t>jing hu</t>
    </rPh>
    <rPh sb="28" eb="29">
      <t>hu</t>
    </rPh>
    <rPh sb="29" eb="30">
      <t>meii t</t>
    </rPh>
    <rPh sb="31" eb="32">
      <t>di da</t>
    </rPh>
    <rPh sb="33" eb="34">
      <t>ha er bin</t>
    </rPh>
    <rPh sb="37" eb="38">
      <t>ru zhu</t>
    </rPh>
    <rPh sb="41" eb="42">
      <t>yue</t>
    </rPh>
    <rPh sb="44" eb="45">
      <t>ri</t>
    </rPh>
    <rPh sb="46" eb="47">
      <t>xing qi si</t>
    </rPh>
    <rPh sb="51" eb="52">
      <t>suo you</t>
    </rPh>
    <rPh sb="53" eb="54">
      <t>mei ti</t>
    </rPh>
    <rPh sb="55" eb="56">
      <t>di da</t>
    </rPh>
    <rPh sb="57" eb="58">
      <t>wu da lian chi</t>
    </rPh>
    <rPh sb="62" eb="63">
      <t>ru zhu</t>
    </rPh>
    <rPh sb="64" eb="65">
      <t>ji</t>
    </rPh>
    <rPh sb="65" eb="66">
      <t>qian dao</t>
    </rPh>
    <rPh sb="69" eb="70">
      <t>yue</t>
    </rPh>
    <rPh sb="72" eb="73">
      <t>ri</t>
    </rPh>
    <rPh sb="74" eb="75">
      <t>xing qi wu</t>
    </rPh>
    <rPh sb="79" eb="80">
      <t>mei ti</t>
    </rPh>
    <rPh sb="81" eb="82">
      <t>can jia</t>
    </rPh>
    <rPh sb="83" eb="84">
      <t>shi jia</t>
    </rPh>
    <rPh sb="85" eb="86">
      <t>huo dng</t>
    </rPh>
    <rPh sb="89" eb="90">
      <t>yue</t>
    </rPh>
    <rPh sb="92" eb="93">
      <t>ri</t>
    </rPh>
    <rPh sb="94" eb="95">
      <t>xing qi liu</t>
    </rPh>
    <rPh sb="99" eb="100">
      <t>mei ti</t>
    </rPh>
    <rPh sb="101" eb="102">
      <t>fan cheng</t>
    </rPh>
    <phoneticPr fontId="1" type="noConversion"/>
  </si>
  <si>
    <r>
      <rPr>
        <b/>
        <sz val="9"/>
        <rFont val="微软雅黑"/>
        <family val="2"/>
        <charset val="134"/>
      </rPr>
      <t>第二批试驾媒体（北京／上海媒体）：</t>
    </r>
    <r>
      <rPr>
        <sz val="9"/>
        <rFont val="微软雅黑"/>
        <family val="2"/>
        <charset val="134"/>
      </rPr>
      <t xml:space="preserve">
1月14日（星期日），所有媒体抵达五大连池，入住及签到
1月15日（星期一），媒体参加试驾活动
1月16日（星期二），媒体返程</t>
    </r>
    <rPh sb="1" eb="2">
      <t>er</t>
    </rPh>
    <rPh sb="8" eb="9">
      <t>bei jing</t>
    </rPh>
    <rPh sb="11" eb="12">
      <t>shang hai</t>
    </rPh>
    <rPh sb="13" eb="14">
      <t>meii t</t>
    </rPh>
    <rPh sb="26" eb="27">
      <t>ri</t>
    </rPh>
    <rPh sb="54" eb="55">
      <t>yi</t>
    </rPh>
    <rPh sb="74" eb="75">
      <t>er</t>
    </rPh>
    <phoneticPr fontId="1" type="noConversion"/>
  </si>
  <si>
    <t>自助餐
需均含软饮畅饮</t>
    <phoneticPr fontId="1" type="noConversion"/>
  </si>
  <si>
    <t>45座大巴</t>
    <rPh sb="2" eb="3">
      <t>zuo</t>
    </rPh>
    <rPh sb="3" eb="4">
      <t>da ba</t>
    </rPh>
    <phoneticPr fontId="1" type="noConversion"/>
  </si>
  <si>
    <r>
      <t>1月16日，第二批试驾媒体送机（五大连池酒店-</t>
    </r>
    <r>
      <rPr>
        <b/>
        <sz val="9"/>
        <rFont val="微软雅黑"/>
        <family val="2"/>
        <charset val="134"/>
      </rPr>
      <t>哈尔滨机场</t>
    </r>
    <r>
      <rPr>
        <sz val="9"/>
        <rFont val="微软雅黑"/>
        <family val="2"/>
        <charset val="134"/>
      </rPr>
      <t>）
1st Test drive media pickup（H-A）</t>
    </r>
    <rPh sb="1" eb="2">
      <t>yue</t>
    </rPh>
    <rPh sb="4" eb="5">
      <t>ri</t>
    </rPh>
    <rPh sb="7" eb="8">
      <t>er</t>
    </rPh>
    <rPh sb="16" eb="17">
      <t>wu da lian chi</t>
    </rPh>
    <rPh sb="23" eb="24">
      <t>ha er bin</t>
    </rPh>
    <phoneticPr fontId="1" type="noConversion"/>
  </si>
  <si>
    <t>33座大巴（仅送机）</t>
    <rPh sb="2" eb="3">
      <t>zuo</t>
    </rPh>
    <rPh sb="3" eb="4">
      <t>da ba</t>
    </rPh>
    <rPh sb="6" eb="7">
      <t>jin</t>
    </rPh>
    <rPh sb="7" eb="8">
      <t>song</t>
    </rPh>
    <phoneticPr fontId="1" type="noConversion"/>
  </si>
  <si>
    <t>1月13日，第一批试驾媒体送机（五大连池温泉国际酒店－五大连池机场）
1st Test drive media pickup（H-A）</t>
    <rPh sb="1" eb="2">
      <t>yue</t>
    </rPh>
    <rPh sb="4" eb="5">
      <t>ri</t>
    </rPh>
    <rPh sb="27" eb="28">
      <t>wu da lian chi</t>
    </rPh>
    <phoneticPr fontId="1" type="noConversion"/>
  </si>
  <si>
    <t>1月14日，第二批试驾媒体接机（五大连池机场-五大连池温泉国际酒店）
2nd Test drive media pickup（A-H）</t>
    <rPh sb="1" eb="2">
      <t>yue</t>
    </rPh>
    <rPh sb="4" eb="5">
      <t>ri</t>
    </rPh>
    <rPh sb="16" eb="17">
      <t>wu da lian chi</t>
    </rPh>
    <phoneticPr fontId="1" type="noConversion"/>
  </si>
  <si>
    <t>1月10日搭建，1月15日下午拆除</t>
    <rPh sb="1" eb="2">
      <t>yue</t>
    </rPh>
    <rPh sb="4" eb="5">
      <t>ri</t>
    </rPh>
    <rPh sb="5" eb="6">
      <t>da jian</t>
    </rPh>
    <rPh sb="9" eb="10">
      <t>yue</t>
    </rPh>
    <rPh sb="12" eb="13">
      <t>ri</t>
    </rPh>
    <rPh sb="13" eb="14">
      <t>xia wu</t>
    </rPh>
    <rPh sb="15" eb="16">
      <t>chai chu</t>
    </rPh>
    <phoneticPr fontId="1" type="noConversion"/>
  </si>
  <si>
    <t>33座大巴</t>
    <rPh sb="2" eb="3">
      <t>zuo</t>
    </rPh>
    <rPh sb="3" eb="4">
      <t>da ba</t>
    </rPh>
    <phoneticPr fontId="1" type="noConversion"/>
  </si>
  <si>
    <r>
      <t>1月13日，第一批试驾媒体送机
（五大连池温泉国际酒店－</t>
    </r>
    <r>
      <rPr>
        <b/>
        <sz val="9"/>
        <rFont val="微软雅黑"/>
        <family val="2"/>
        <charset val="134"/>
      </rPr>
      <t>哈尔滨机场</t>
    </r>
    <r>
      <rPr>
        <sz val="9"/>
        <rFont val="微软雅黑"/>
        <family val="2"/>
        <charset val="134"/>
      </rPr>
      <t>）</t>
    </r>
    <rPh sb="1" eb="2">
      <t>yue</t>
    </rPh>
    <rPh sb="4" eb="5">
      <t>ri</t>
    </rPh>
    <rPh sb="6" eb="7">
      <t>di yi pi</t>
    </rPh>
    <rPh sb="9" eb="10">
      <t>shi jia</t>
    </rPh>
    <rPh sb="11" eb="12">
      <t>mei ti</t>
    </rPh>
    <rPh sb="13" eb="14">
      <t>song ji</t>
    </rPh>
    <rPh sb="28" eb="29">
      <t>ha er bin</t>
    </rPh>
    <phoneticPr fontId="1" type="noConversion"/>
  </si>
  <si>
    <t>公付房费</t>
    <rPh sb="0" eb="1">
      <t>gong fu</t>
    </rPh>
    <rPh sb="1" eb="2">
      <t>fu</t>
    </rPh>
    <phoneticPr fontId="1" type="noConversion"/>
  </si>
  <si>
    <t>1月10日，
第一批非京沪试驾媒体大床房（哈尔滨）
one-bed room</t>
    <phoneticPr fontId="1" type="noConversion"/>
  </si>
  <si>
    <t>1月9日－10日
工作人员标间（哈尔滨）</t>
    <rPh sb="1" eb="2">
      <t>yue</t>
    </rPh>
    <rPh sb="3" eb="4">
      <t>ri</t>
    </rPh>
    <rPh sb="7" eb="8">
      <t>ri</t>
    </rPh>
    <rPh sb="9" eb="10">
      <t>gong zuo ren yuan</t>
    </rPh>
    <rPh sb="13" eb="14">
      <t>biao jian</t>
    </rPh>
    <rPh sb="16" eb="17">
      <t>ha er bin</t>
    </rPh>
    <phoneticPr fontId="1" type="noConversion"/>
  </si>
  <si>
    <t>1月12/15日媒体茶歇/Tea break Set
（需有热巧克力、姜茶等热饮，及蛋糕等高热量食物）</t>
    <rPh sb="28" eb="29">
      <t>xu</t>
    </rPh>
    <rPh sb="29" eb="30">
      <t>you</t>
    </rPh>
    <rPh sb="30" eb="31">
      <t>re qiao ke li</t>
    </rPh>
    <rPh sb="35" eb="36">
      <t>jiang cha</t>
    </rPh>
    <rPh sb="37" eb="38">
      <t>deng</t>
    </rPh>
    <rPh sb="38" eb="39">
      <t>re yin</t>
    </rPh>
    <rPh sb="41" eb="42">
      <t>ji</t>
    </rPh>
    <rPh sb="42" eb="43">
      <t>dan gao</t>
    </rPh>
    <rPh sb="44" eb="45">
      <t>deng</t>
    </rPh>
    <rPh sb="45" eb="46">
      <t>gao re liang</t>
    </rPh>
    <rPh sb="48" eb="49">
      <t>shi wu</t>
    </rPh>
    <phoneticPr fontId="1" type="noConversion"/>
  </si>
  <si>
    <t>小计</t>
    <phoneticPr fontId="1" type="noConversion"/>
  </si>
  <si>
    <t>旅行社工作人员</t>
    <phoneticPr fontId="1" type="noConversion"/>
  </si>
  <si>
    <t>工作人员机票</t>
    <phoneticPr fontId="1" type="noConversion"/>
  </si>
  <si>
    <t>工作人员劳务费</t>
    <phoneticPr fontId="1" type="noConversion"/>
  </si>
  <si>
    <t>服务费（10%）</t>
    <phoneticPr fontId="1" type="noConversion"/>
  </si>
  <si>
    <t>总计（不含增值税）</t>
    <phoneticPr fontId="1" type="noConversion"/>
  </si>
  <si>
    <t>单价</t>
    <phoneticPr fontId="1" type="noConversion"/>
  </si>
  <si>
    <t>总价</t>
    <phoneticPr fontId="1" type="noConversion"/>
  </si>
  <si>
    <t>康辉集团北京国际会议展览有限公司</t>
    <phoneticPr fontId="1" type="noConversion"/>
  </si>
  <si>
    <t>2018年1月10-16日</t>
    <phoneticPr fontId="1" type="noConversion"/>
  </si>
  <si>
    <t>雪佛兰五大连池冰雪试驾活动</t>
    <phoneticPr fontId="1" type="noConversion"/>
  </si>
  <si>
    <r>
      <t xml:space="preserve">客房要求/Room request：
1、电话：开通国内长途、关闭国际长途
2、网络：可宽带上网
3、关闭MINI BAR、洗衣服务、签单权以及房间内可能有的收费项目（如收费电视等）
4、早餐：均含双早
5、环境：干净、舒适、相对安静
6、客房数量：确定好数量后允许再上下浮动10％
</t>
    </r>
    <r>
      <rPr>
        <sz val="9"/>
        <color indexed="60"/>
        <rFont val="微软雅黑"/>
        <family val="2"/>
        <charset val="134"/>
      </rPr>
      <t>7、酒店搭建（五大连池温泉国际商务酒店）：
1）酒店门口放置展车，及雪佛兰立体字等装饰物
2）酒店大堂放置雪佛兰吊旗及新春元素
3）酒店大堂电子屏显示雪佛兰相关信息
4）酒店大堂媒体签到台，允许背板搭建，酒店提供签到桌、桌布座椅，酒店大堂不允许有其他竞品的相关签到物品</t>
    </r>
    <r>
      <rPr>
        <sz val="9"/>
        <rFont val="微软雅黑"/>
        <family val="2"/>
        <charset val="134"/>
      </rPr>
      <t xml:space="preserve">
8、保证媒体入住五大连池温泉国际商务酒店；需在哈尔滨转机的媒体提前一天入住哈尔滨万达嘉华度假酒店</t>
    </r>
    <rPh sb="144" eb="145">
      <t>jiu dian</t>
    </rPh>
    <rPh sb="146" eb="147">
      <t>da jian</t>
    </rPh>
    <rPh sb="166" eb="167">
      <t>jiu dian</t>
    </rPh>
    <rPh sb="168" eb="169">
      <t>men kou</t>
    </rPh>
    <rPh sb="170" eb="171">
      <t>fang zhi</t>
    </rPh>
    <rPh sb="172" eb="173">
      <t>zhan che</t>
    </rPh>
    <rPh sb="175" eb="176">
      <t>ji</t>
    </rPh>
    <rPh sb="176" eb="177">
      <t>xue fo lan</t>
    </rPh>
    <rPh sb="179" eb="180">
      <t>li ti zi</t>
    </rPh>
    <rPh sb="182" eb="183">
      <t>deng</t>
    </rPh>
    <rPh sb="183" eb="184">
      <t>zhuang shi wu</t>
    </rPh>
    <rPh sb="189" eb="190">
      <t>jiu dian</t>
    </rPh>
    <rPh sb="191" eb="192">
      <t>da tang</t>
    </rPh>
    <rPh sb="193" eb="194">
      <t>fang zhi</t>
    </rPh>
    <rPh sb="195" eb="196">
      <t>xue fo lan</t>
    </rPh>
    <rPh sb="198" eb="199">
      <t>diao qi</t>
    </rPh>
    <rPh sb="200" eb="201">
      <t>ji</t>
    </rPh>
    <rPh sb="201" eb="202">
      <t>xin chun</t>
    </rPh>
    <rPh sb="203" eb="204">
      <t>yuan su</t>
    </rPh>
    <rPh sb="208" eb="209">
      <t>jiu dian</t>
    </rPh>
    <rPh sb="210" eb="211">
      <t>da tang</t>
    </rPh>
    <rPh sb="212" eb="213">
      <t>dian zi ping</t>
    </rPh>
    <rPh sb="215" eb="216">
      <t>xian shi</t>
    </rPh>
    <rPh sb="217" eb="218">
      <t>xue fo lan</t>
    </rPh>
    <rPh sb="220" eb="221">
      <t>xiang guan</t>
    </rPh>
    <rPh sb="222" eb="223">
      <t>xin xi</t>
    </rPh>
    <rPh sb="227" eb="228">
      <t>jiu dian</t>
    </rPh>
    <rPh sb="229" eb="230">
      <t>da tang</t>
    </rPh>
    <rPh sb="285" eb="286">
      <t>wu da lian chi</t>
    </rPh>
    <rPh sb="289" eb="290">
      <t>wen quan</t>
    </rPh>
    <rPh sb="291" eb="292">
      <t>guo ji</t>
    </rPh>
    <rPh sb="293" eb="294">
      <t>shang wu</t>
    </rPh>
    <rPh sb="298" eb="299">
      <t>xu</t>
    </rPh>
    <rPh sb="299" eb="300">
      <t>zai</t>
    </rPh>
    <rPh sb="303" eb="304">
      <t>zhuan ji</t>
    </rPh>
    <rPh sb="305" eb="306">
      <t>de</t>
    </rPh>
    <rPh sb="308" eb="309">
      <t>ti qian</t>
    </rPh>
    <rPh sb="310" eb="311">
      <t>yi tian</t>
    </rPh>
    <rPh sb="312" eb="313">
      <t>ru zhu</t>
    </rPh>
    <phoneticPr fontId="1" type="noConversion"/>
  </si>
  <si>
    <t>1月13日，
第一批非京沪试驾媒体大床房（哈尔滨）
one-bed room</t>
    <phoneticPr fontId="1" type="noConversion"/>
  </si>
  <si>
    <t>1月10日王安琪房间
1月12日李晓雨房间
1月13日李晓雨房间</t>
    <phoneticPr fontId="1" type="noConversion"/>
  </si>
  <si>
    <t>罗裕房间，只住一晚</t>
    <phoneticPr fontId="1" type="noConversion"/>
  </si>
  <si>
    <t>10日谷非差价部分2200元
11-12日曹伟+芮延生差价部分1420*2</t>
    <phoneticPr fontId="1" type="noConversion"/>
  </si>
  <si>
    <t>马晓嵘房间</t>
    <phoneticPr fontId="1" type="noConversion"/>
  </si>
  <si>
    <t>1月13日酒店自助午餐（哈尔滨）/Lunch buffet</t>
    <rPh sb="9" eb="10">
      <t>wu can</t>
    </rPh>
    <rPh sb="12" eb="13">
      <t>ha er bin</t>
    </rPh>
    <phoneticPr fontId="1" type="noConversion"/>
  </si>
  <si>
    <t>1月13日酒店自助晚餐（哈尔滨）/Dinner buffet</t>
    <rPh sb="1" eb="2">
      <t>yue</t>
    </rPh>
    <rPh sb="4" eb="5">
      <t>ri</t>
    </rPh>
    <rPh sb="5" eb="6">
      <t>jiu dian</t>
    </rPh>
    <rPh sb="7" eb="8">
      <t>zi zhu</t>
    </rPh>
    <rPh sb="9" eb="10">
      <t>wan can</t>
    </rPh>
    <phoneticPr fontId="1" type="noConversion"/>
  </si>
  <si>
    <t>1月11日酒店自助午餐（五大连池温泉国际）
Lunch buffet</t>
    <rPh sb="13" eb="14">
      <t>ri</t>
    </rPh>
    <rPh sb="18" eb="19">
      <t>wu can</t>
    </rPh>
    <rPh sb="21" eb="22">
      <t>wu da lian chi</t>
    </rPh>
    <phoneticPr fontId="1" type="noConversion"/>
  </si>
  <si>
    <t>1月11日酒店自助晚餐（五大连池温泉国际）
Lunch buffet</t>
    <rPh sb="13" eb="14">
      <t>ri</t>
    </rPh>
    <rPh sb="18" eb="19">
      <t>wu can</t>
    </rPh>
    <rPh sb="21" eb="22">
      <t>wu da lian chi</t>
    </rPh>
    <phoneticPr fontId="1" type="noConversion"/>
  </si>
  <si>
    <t>1月12日酒店自助晚餐（五大连池温泉国际）
Lunch buffet</t>
    <rPh sb="13" eb="14">
      <t>ri</t>
    </rPh>
    <rPh sb="18" eb="19">
      <t>wu can</t>
    </rPh>
    <rPh sb="21" eb="22">
      <t>wu da lian chi</t>
    </rPh>
    <phoneticPr fontId="1" type="noConversion"/>
  </si>
  <si>
    <t>1月13日酒店自助午餐（五大连池温泉国际）
Lunch buffet</t>
    <rPh sb="13" eb="14">
      <t>ri</t>
    </rPh>
    <rPh sb="18" eb="19">
      <t>wu can</t>
    </rPh>
    <rPh sb="21" eb="22">
      <t>wu da lian chi</t>
    </rPh>
    <phoneticPr fontId="1" type="noConversion"/>
  </si>
  <si>
    <t>1月14日酒店自助午餐（五大连池温泉国际）
Lunch buffet</t>
    <rPh sb="13" eb="14">
      <t>ri</t>
    </rPh>
    <rPh sb="18" eb="19">
      <t>wu can</t>
    </rPh>
    <rPh sb="21" eb="22">
      <t>wu da lian chi</t>
    </rPh>
    <phoneticPr fontId="1" type="noConversion"/>
  </si>
  <si>
    <t>1月14日酒店自助晚餐（五大连池温泉国际）
Lunch buffet</t>
    <rPh sb="13" eb="14">
      <t>ri</t>
    </rPh>
    <rPh sb="18" eb="19">
      <t>wu can</t>
    </rPh>
    <rPh sb="21" eb="22">
      <t>wu da lian chi</t>
    </rPh>
    <phoneticPr fontId="1" type="noConversion"/>
  </si>
  <si>
    <t>1月15日酒店自助晚餐（五大连池温泉国际）
Lunch buffet</t>
    <rPh sb="13" eb="14">
      <t>ri</t>
    </rPh>
    <rPh sb="18" eb="19">
      <t>wu can</t>
    </rPh>
    <rPh sb="21" eb="22">
      <t>wu da lian chi</t>
    </rPh>
    <phoneticPr fontId="1" type="noConversion"/>
  </si>
  <si>
    <t>详见酒店点餐明细</t>
    <phoneticPr fontId="1" type="noConversion"/>
  </si>
  <si>
    <t>温泉国际酒店点餐费用</t>
    <phoneticPr fontId="1" type="noConversion"/>
  </si>
  <si>
    <t>第一批媒体25人，第二批媒体29人，工作人员39人</t>
    <phoneticPr fontId="1" type="noConversion"/>
  </si>
  <si>
    <t>工作人员餐费</t>
    <phoneticPr fontId="1" type="noConversion"/>
  </si>
  <si>
    <r>
      <rPr>
        <sz val="9"/>
        <rFont val="微软雅黑"/>
        <family val="2"/>
        <charset val="134"/>
      </rPr>
      <t>打印机</t>
    </r>
    <r>
      <rPr>
        <sz val="9"/>
        <rFont val="Arial"/>
        <family val="2"/>
      </rPr>
      <t>&amp;</t>
    </r>
    <r>
      <rPr>
        <sz val="9"/>
        <rFont val="微软雅黑"/>
        <family val="2"/>
        <charset val="134"/>
      </rPr>
      <t>打印纸等杂费</t>
    </r>
    <r>
      <rPr>
        <sz val="9"/>
        <rFont val="Arial"/>
        <family val="2"/>
      </rPr>
      <t xml:space="preserve">
print,etc</t>
    </r>
    <phoneticPr fontId="1" type="noConversion"/>
  </si>
  <si>
    <r>
      <rPr>
        <sz val="9"/>
        <rFont val="宋体"/>
        <family val="3"/>
        <charset val="134"/>
      </rPr>
      <t>物料快递费</t>
    </r>
    <r>
      <rPr>
        <sz val="9"/>
        <rFont val="Arial"/>
        <family val="2"/>
      </rPr>
      <t xml:space="preserve">
delivery fee</t>
    </r>
    <phoneticPr fontId="1" type="noConversion"/>
  </si>
  <si>
    <t>宴会厅租赁费</t>
    <rPh sb="0" eb="1">
      <t>shi jia</t>
    </rPh>
    <rPh sb="2" eb="3">
      <t>chang di</t>
    </rPh>
    <rPh sb="4" eb="5">
      <t>zu linfei</t>
    </rPh>
    <phoneticPr fontId="1" type="noConversion"/>
  </si>
  <si>
    <t>GL8接机</t>
    <phoneticPr fontId="1" type="noConversion"/>
  </si>
  <si>
    <t>1月10日，接机+踩点车辆</t>
    <phoneticPr fontId="1" type="noConversion"/>
  </si>
  <si>
    <t>22座金龙</t>
    <phoneticPr fontId="1" type="noConversion"/>
  </si>
  <si>
    <t>1月11日，工作车场地往返（五大连池温泉国际-试驾场地往返）</t>
    <rPh sb="1" eb="2">
      <t>yue</t>
    </rPh>
    <rPh sb="4" eb="5">
      <t>ri</t>
    </rPh>
    <rPh sb="6" eb="7">
      <t>di yi pi</t>
    </rPh>
    <rPh sb="9" eb="10">
      <t>shi jia</t>
    </rPh>
    <rPh sb="11" eb="12">
      <t>meii t</t>
    </rPh>
    <rPh sb="13" eb="14">
      <t>di da</t>
    </rPh>
    <rPh sb="15" eb="16">
      <t>wu da lian chi</t>
    </rPh>
    <rPh sb="20" eb="21">
      <t>wu da lian chi</t>
    </rPh>
    <rPh sb="24" eb="25">
      <t>ji chang</t>
    </rPh>
    <rPh sb="27" eb="28">
      <t>wu da lian chiwen quanguo ji</t>
    </rPh>
    <phoneticPr fontId="1" type="noConversion"/>
  </si>
  <si>
    <t>22座金龙</t>
    <rPh sb="2" eb="3">
      <t>zuo</t>
    </rPh>
    <rPh sb="3" eb="4">
      <t>da bajinjie ji</t>
    </rPh>
    <phoneticPr fontId="1" type="noConversion"/>
  </si>
  <si>
    <t>考斯特（仅送机）</t>
    <rPh sb="2" eb="3">
      <t>zuo</t>
    </rPh>
    <rPh sb="3" eb="4">
      <t>da ba</t>
    </rPh>
    <rPh sb="6" eb="7">
      <t>jin</t>
    </rPh>
    <rPh sb="7" eb="8">
      <t>song ji</t>
    </rPh>
    <phoneticPr fontId="1" type="noConversion"/>
  </si>
  <si>
    <t>1月12日，第一批试驾媒体参加活动
（酒店－试驾场地－酒店）
To Test Drive Venue</t>
    <rPh sb="1" eb="2">
      <t>yue</t>
    </rPh>
    <rPh sb="4" eb="5">
      <t>ri</t>
    </rPh>
    <rPh sb="6" eb="7">
      <t>di yi pi</t>
    </rPh>
    <rPh sb="9" eb="10">
      <t>shi jia</t>
    </rPh>
    <rPh sb="13" eb="14">
      <t>can jia</t>
    </rPh>
    <rPh sb="15" eb="16">
      <t>huo dng</t>
    </rPh>
    <phoneticPr fontId="1" type="noConversion"/>
  </si>
  <si>
    <t>22座金龙</t>
    <rPh sb="0" eb="1">
      <t>kao si te</t>
    </rPh>
    <phoneticPr fontId="1" type="noConversion"/>
  </si>
  <si>
    <t>30座金龙</t>
    <rPh sb="4" eb="5">
      <t>quan tian</t>
    </rPh>
    <phoneticPr fontId="1" type="noConversion"/>
  </si>
  <si>
    <t>22座金龙</t>
    <rPh sb="2" eb="3">
      <t>zuo</t>
    </rPh>
    <rPh sb="3" eb="4">
      <t>da ba</t>
    </rPh>
    <phoneticPr fontId="1" type="noConversion"/>
  </si>
  <si>
    <t>1月12日，家厨外出用餐</t>
    <phoneticPr fontId="1" type="noConversion"/>
  </si>
  <si>
    <t>10座瑞风商务</t>
    <phoneticPr fontId="1" type="noConversion"/>
  </si>
  <si>
    <t>1月12日，送站至北安火车站</t>
    <phoneticPr fontId="1" type="noConversion"/>
  </si>
  <si>
    <t>1月13日，第二批部分试驾媒体接机（哈尔滨机场-哈尔滨酒店）
1st Test drive media pickup（A-H）</t>
    <phoneticPr fontId="1" type="noConversion"/>
  </si>
  <si>
    <t>GL8</t>
    <phoneticPr fontId="1" type="noConversion"/>
  </si>
  <si>
    <t>22座金龙工作车全天</t>
    <phoneticPr fontId="1" type="noConversion"/>
  </si>
  <si>
    <t>1月14日，第二批部分试驾媒体转机（哈尔滨酒店－哈尔滨机场）
Test drive media pickup（H-A）</t>
    <rPh sb="1" eb="2">
      <t>yue</t>
    </rPh>
    <rPh sb="4" eb="5">
      <t>ri</t>
    </rPh>
    <rPh sb="6" eb="7">
      <t>di yi pi</t>
    </rPh>
    <rPh sb="9" eb="10">
      <t>bu fen</t>
    </rPh>
    <rPh sb="11" eb="12">
      <t>shi jia</t>
    </rPh>
    <rPh sb="13" eb="14">
      <t>meii t</t>
    </rPh>
    <rPh sb="15" eb="16">
      <t>zhuan ji</t>
    </rPh>
    <rPh sb="18" eb="19">
      <t>ha er bin</t>
    </rPh>
    <rPh sb="21" eb="22">
      <t>jiu dian</t>
    </rPh>
    <rPh sb="24" eb="25">
      <t>ha er bin</t>
    </rPh>
    <rPh sb="27" eb="28">
      <t>ji chang</t>
    </rPh>
    <phoneticPr fontId="1" type="noConversion"/>
  </si>
  <si>
    <t>1月14日外出用餐车辆</t>
    <phoneticPr fontId="1" type="noConversion"/>
  </si>
  <si>
    <t>16：00-22：00结束，按全天用车计算</t>
    <phoneticPr fontId="1" type="noConversion"/>
  </si>
  <si>
    <t>1月14日吉总接机司机费用</t>
    <phoneticPr fontId="1" type="noConversion"/>
  </si>
  <si>
    <t>12：00-22：00结束</t>
    <phoneticPr fontId="1" type="noConversion"/>
  </si>
  <si>
    <t>8：30-22：00结束，超时费700元</t>
    <phoneticPr fontId="1" type="noConversion"/>
  </si>
  <si>
    <t>1月15日，第二批试驾媒体参加活动
（酒店－试驾场地－酒店）
To Test Drive Venue</t>
    <rPh sb="1" eb="2">
      <t>yue</t>
    </rPh>
    <rPh sb="4" eb="5">
      <t>ri</t>
    </rPh>
    <rPh sb="6" eb="7">
      <t>di yi pi</t>
    </rPh>
    <rPh sb="9" eb="10">
      <t>shi jia</t>
    </rPh>
    <rPh sb="13" eb="14">
      <t>can jia</t>
    </rPh>
    <rPh sb="15" eb="16">
      <t>huo dng</t>
    </rPh>
    <phoneticPr fontId="1" type="noConversion"/>
  </si>
  <si>
    <t>罗裕送机</t>
    <phoneticPr fontId="1" type="noConversion"/>
  </si>
  <si>
    <t>1月15日，温泉国际酒店-哈尔滨机场</t>
    <phoneticPr fontId="1" type="noConversion"/>
  </si>
  <si>
    <t>1月15日试驾场地-五大连池机场</t>
    <phoneticPr fontId="1" type="noConversion"/>
  </si>
  <si>
    <t>瑞风商务</t>
    <phoneticPr fontId="1" type="noConversion"/>
  </si>
  <si>
    <t>赵新慧送机</t>
    <phoneticPr fontId="1" type="noConversion"/>
  </si>
  <si>
    <t>22座金龙场地往返+外出用餐</t>
    <rPh sb="0" eb="1">
      <t>kao si te</t>
    </rPh>
    <phoneticPr fontId="1" type="noConversion"/>
  </si>
  <si>
    <t>哈尔滨接机专车费用</t>
    <phoneticPr fontId="1" type="noConversion"/>
  </si>
  <si>
    <t>神舟专车</t>
    <phoneticPr fontId="1" type="noConversion"/>
  </si>
  <si>
    <t>接机工作人员</t>
    <phoneticPr fontId="1" type="noConversion"/>
  </si>
  <si>
    <t>接机兼职费用</t>
    <phoneticPr fontId="1" type="noConversion"/>
  </si>
  <si>
    <t>1月10日哈尔滨接机1人，1月11日哈尔滨送机1人；
1月11日五大连池机场1人；
1月13日哈尔滨2人，1月14日哈尔滨送机1人；
1月14日五大连池机场1人</t>
    <phoneticPr fontId="1" type="noConversion"/>
  </si>
  <si>
    <t>温泉费用</t>
    <phoneticPr fontId="1" type="noConversion"/>
  </si>
  <si>
    <t>温泉国际酒店温泉费用</t>
    <rPh sb="0" eb="10">
      <t>xuyoure qiao ke lijiang chadengre yinjidan gaodenggao re liangshi wu</t>
    </rPh>
    <phoneticPr fontId="1" type="noConversion"/>
  </si>
  <si>
    <t>温泉国际酒店+万豪名苑酒店杂费</t>
    <phoneticPr fontId="1" type="noConversion"/>
  </si>
  <si>
    <t>1月12日场地用餐（红河谷）
Lunch buffet</t>
    <rPh sb="13" eb="14">
      <t>ri</t>
    </rPh>
    <rPh sb="18" eb="19">
      <t>wu can</t>
    </rPh>
    <rPh sb="21" eb="22">
      <t>wu da lian chi</t>
    </rPh>
    <phoneticPr fontId="1" type="noConversion"/>
  </si>
  <si>
    <t>1月15日场地用餐（红河谷）
Lunch buffet</t>
    <rPh sb="13" eb="14">
      <t>ri</t>
    </rPh>
    <rPh sb="18" eb="19">
      <t>wu can</t>
    </rPh>
    <rPh sb="21" eb="22">
      <t>wu da lian chi</t>
    </rPh>
    <phoneticPr fontId="1" type="noConversion"/>
  </si>
  <si>
    <t>加湿器费用</t>
    <phoneticPr fontId="1" type="noConversion"/>
  </si>
  <si>
    <t>1月14日外出用餐费用</t>
    <phoneticPr fontId="1" type="noConversion"/>
  </si>
  <si>
    <t>9日晚餐270元，14日晚餐1950元</t>
    <phoneticPr fontId="1" type="noConversion"/>
  </si>
  <si>
    <t>详见酒店杂费明细（泳裤，小费等）</t>
    <phoneticPr fontId="1" type="noConversion"/>
  </si>
  <si>
    <t>1月12日、15日蛋糕费用</t>
    <phoneticPr fontId="1" type="noConversion"/>
  </si>
  <si>
    <t>328元蛋糕费用+100元车费</t>
    <phoneticPr fontId="1" type="noConversion"/>
  </si>
  <si>
    <t>超市采购费用</t>
    <phoneticPr fontId="1" type="noConversion"/>
  </si>
  <si>
    <t>workshop宴会厅</t>
    <phoneticPr fontId="1" type="noConversion"/>
  </si>
  <si>
    <t>酒店杂费明细</t>
    <phoneticPr fontId="1" type="noConversion"/>
  </si>
  <si>
    <t>405房间矿泉水</t>
    <phoneticPr fontId="1" type="noConversion"/>
  </si>
  <si>
    <t>房间矿泉水</t>
    <phoneticPr fontId="1" type="noConversion"/>
  </si>
  <si>
    <t>媒体房间矿泉水</t>
    <phoneticPr fontId="1" type="noConversion"/>
  </si>
  <si>
    <t>温泉泳裤</t>
    <phoneticPr fontId="1" type="noConversion"/>
  </si>
  <si>
    <t>7位工程师泳裤
沈旭鸣房间送泳裤</t>
    <phoneticPr fontId="1" type="noConversion"/>
  </si>
  <si>
    <t>温泉酒店保安小费</t>
    <phoneticPr fontId="1" type="noConversion"/>
  </si>
  <si>
    <t>万豪名苑酒店矿泉水</t>
    <phoneticPr fontId="1" type="noConversion"/>
  </si>
  <si>
    <t>工程师房间、汪杨房间矿泉水</t>
    <phoneticPr fontId="1" type="noConversion"/>
  </si>
  <si>
    <t>酒店点餐费用明细</t>
    <phoneticPr fontId="1" type="noConversion"/>
  </si>
  <si>
    <t>旅行社+李叶</t>
    <phoneticPr fontId="1" type="noConversion"/>
  </si>
  <si>
    <t>工作人员+工程师共三桌费用</t>
    <phoneticPr fontId="1" type="noConversion"/>
  </si>
  <si>
    <t>1月10日晚餐</t>
    <phoneticPr fontId="1" type="noConversion"/>
  </si>
  <si>
    <t>踩点司机工作餐</t>
    <phoneticPr fontId="1" type="noConversion"/>
  </si>
  <si>
    <t>工程师单独用餐包厢</t>
    <phoneticPr fontId="1" type="noConversion"/>
  </si>
  <si>
    <t>1月12日晚餐</t>
    <phoneticPr fontId="1" type="noConversion"/>
  </si>
  <si>
    <t>邢宋杰+市场部单独用餐包厢</t>
    <phoneticPr fontId="1" type="noConversion"/>
  </si>
  <si>
    <t>1月13日晚餐</t>
    <phoneticPr fontId="1" type="noConversion"/>
  </si>
  <si>
    <t>13日工作人员晚餐单点</t>
    <phoneticPr fontId="1" type="noConversion"/>
  </si>
  <si>
    <t>1月15日午餐</t>
    <phoneticPr fontId="1" type="noConversion"/>
  </si>
  <si>
    <t>16日送机媒体单独用餐零点</t>
    <phoneticPr fontId="1" type="noConversion"/>
  </si>
  <si>
    <t>9日机场用餐+16日返程机场用餐</t>
    <phoneticPr fontId="1" type="noConversion"/>
  </si>
  <si>
    <t>购买零食，水果，矿泉水，药品等费用</t>
    <phoneticPr fontId="1" type="noConversion"/>
  </si>
  <si>
    <t>10日-13日4晚部长套房（工作间）</t>
    <phoneticPr fontId="1" type="noConversion"/>
  </si>
  <si>
    <t>其中包含100元司机工作餐3份费用</t>
    <phoneticPr fontId="1" type="noConversion"/>
  </si>
  <si>
    <t>3500元一场，共2场</t>
    <phoneticPr fontId="1" type="noConversion"/>
  </si>
  <si>
    <t>工程师报销费用</t>
    <phoneticPr fontId="1" type="noConversion"/>
  </si>
  <si>
    <t>客户报销费用</t>
    <phoneticPr fontId="1" type="noConversion"/>
  </si>
  <si>
    <t>黄斯韵11日餐费报销</t>
    <phoneticPr fontId="1" type="noConversion"/>
  </si>
  <si>
    <t>余馨皓购买口罩费用</t>
    <phoneticPr fontId="1" type="noConversion"/>
  </si>
  <si>
    <t>含85元顺丰运费</t>
    <phoneticPr fontId="1" type="noConversion"/>
  </si>
  <si>
    <t>312房卡丢失</t>
    <phoneticPr fontId="1" type="noConversion"/>
  </si>
  <si>
    <t>10日，14日小费</t>
    <phoneticPr fontId="1" type="noConversion"/>
  </si>
  <si>
    <t>吕芳雅房间矿泉水费用</t>
    <phoneticPr fontId="1" type="noConversion"/>
  </si>
  <si>
    <t>1月10日午餐</t>
    <phoneticPr fontId="1" type="noConversion"/>
  </si>
  <si>
    <t>1月11日晚餐</t>
    <phoneticPr fontId="1" type="noConversion"/>
  </si>
  <si>
    <t>出租车费用</t>
    <phoneticPr fontId="1" type="noConversion"/>
  </si>
  <si>
    <t>酒店往返出租车费用</t>
    <phoneticPr fontId="1" type="noConversion"/>
  </si>
  <si>
    <t>杂费</t>
    <phoneticPr fontId="1" type="noConversion"/>
  </si>
  <si>
    <t>制作餐券费用</t>
    <phoneticPr fontId="1" type="noConversion"/>
  </si>
  <si>
    <t>1月11-12日（温泉国际）
第一批媒体房间（大床房+双床房）</t>
    <rPh sb="1" eb="2">
      <t>yue</t>
    </rPh>
    <rPh sb="7" eb="8">
      <t>ri</t>
    </rPh>
    <rPh sb="9" eb="10">
      <t>di yi pi</t>
    </rPh>
    <rPh sb="12" eb="13">
      <t>mei ti</t>
    </rPh>
    <rPh sb="14" eb="15">
      <t>fang jian</t>
    </rPh>
    <rPh sb="17" eb="18">
      <t>wen quan</t>
    </rPh>
    <rPh sb="19" eb="20">
      <t>guo ji</t>
    </rPh>
    <rPh sb="23" eb="24">
      <t>jian</t>
    </rPh>
    <rPh sb="24" eb="25">
      <t>da chaungjianbiao jian</t>
    </rPh>
    <phoneticPr fontId="1" type="noConversion"/>
  </si>
  <si>
    <t>1月11-12日（温泉国际）
第一批媒体房间（家庭房）</t>
    <rPh sb="1" eb="2">
      <t>yue</t>
    </rPh>
    <rPh sb="7" eb="8">
      <t>ri</t>
    </rPh>
    <rPh sb="9" eb="10">
      <t>di yi pi</t>
    </rPh>
    <rPh sb="12" eb="13">
      <t>mei ti</t>
    </rPh>
    <rPh sb="14" eb="15">
      <t>fang jian</t>
    </rPh>
    <rPh sb="17" eb="18">
      <t>wen quan</t>
    </rPh>
    <rPh sb="19" eb="20">
      <t>guo jijianda chaungjianbiao jian</t>
    </rPh>
    <phoneticPr fontId="1" type="noConversion"/>
  </si>
  <si>
    <t>1月11-12日（温泉国际）
总统套房差价部分</t>
    <rPh sb="1" eb="2">
      <t>yue</t>
    </rPh>
    <rPh sb="7" eb="8">
      <t>ri</t>
    </rPh>
    <rPh sb="9" eb="10">
      <t>di yi pi</t>
    </rPh>
    <rPh sb="12" eb="13">
      <t>mei ti</t>
    </rPh>
    <rPh sb="14" eb="15">
      <t>fang jianwen quanguo jijianda chaungjianbiao jian</t>
    </rPh>
    <phoneticPr fontId="1" type="noConversion"/>
  </si>
  <si>
    <t>1月14-15日（温泉国际）
第二批媒体房间（大床房+双床房）</t>
    <rPh sb="1" eb="2">
      <t>yue</t>
    </rPh>
    <rPh sb="7" eb="8">
      <t>ri</t>
    </rPh>
    <phoneticPr fontId="1" type="noConversion"/>
  </si>
  <si>
    <t>1月14-15日（温泉国际）
第二批媒体房间（家庭房）</t>
    <rPh sb="1" eb="2">
      <t>yue</t>
    </rPh>
    <rPh sb="7" eb="8">
      <t>ri</t>
    </rPh>
    <phoneticPr fontId="1" type="noConversion"/>
  </si>
  <si>
    <t>1月14-15日（温泉国际）
第二批媒体房间（套房）</t>
    <rPh sb="1" eb="2">
      <t>yue</t>
    </rPh>
    <rPh sb="7" eb="8">
      <t>ri</t>
    </rPh>
    <phoneticPr fontId="1" type="noConversion"/>
  </si>
  <si>
    <t>1月10日－13日（温泉国际）
工作人员房间暨工作间（温泉国际，1间房间）</t>
    <rPh sb="1" eb="2">
      <t>yue</t>
    </rPh>
    <rPh sb="4" eb="5">
      <t>ri</t>
    </rPh>
    <rPh sb="8" eb="9">
      <t>ri</t>
    </rPh>
    <rPh sb="10" eb="11">
      <t>gong zuo ren yuan</t>
    </rPh>
    <rPh sb="14" eb="15">
      <t>fang jian</t>
    </rPh>
    <rPh sb="16" eb="17">
      <t>ji</t>
    </rPh>
    <rPh sb="17" eb="18">
      <t>gong zuo jian</t>
    </rPh>
    <rPh sb="21" eb="22">
      <t>wen quan</t>
    </rPh>
    <rPh sb="23" eb="24">
      <t>guo ji</t>
    </rPh>
    <rPh sb="27" eb="28">
      <t>jian</t>
    </rPh>
    <rPh sb="28" eb="29">
      <t>fang jian</t>
    </rPh>
    <phoneticPr fontId="1" type="noConversion"/>
  </si>
  <si>
    <t>1月10日－15日（温泉国际）
工作人员房间（套房）</t>
    <rPh sb="1" eb="2">
      <t>yue</t>
    </rPh>
    <rPh sb="4" eb="5">
      <t>ri</t>
    </rPh>
    <rPh sb="8" eb="9">
      <t>ri</t>
    </rPh>
    <rPh sb="10" eb="11">
      <t>gong zuo ren yuan</t>
    </rPh>
    <rPh sb="14" eb="15">
      <t>fang jian</t>
    </rPh>
    <rPh sb="16" eb="17">
      <t>ji</t>
    </rPh>
    <rPh sb="17" eb="18">
      <t>gong zuo jian</t>
    </rPh>
    <rPh sb="21" eb="22">
      <t>wen quan</t>
    </rPh>
    <rPh sb="23" eb="24">
      <t>guo jijianfang jian</t>
    </rPh>
    <phoneticPr fontId="1" type="noConversion"/>
  </si>
  <si>
    <t>1月10日－15日（万豪名苑）
工作人员房间</t>
    <rPh sb="1" eb="2">
      <t>yue</t>
    </rPh>
    <rPh sb="4" eb="5">
      <t>ri</t>
    </rPh>
    <rPh sb="8" eb="9">
      <t>ri</t>
    </rPh>
    <rPh sb="10" eb="11">
      <t>gong zuo ren yuan</t>
    </rPh>
    <rPh sb="14" eb="15">
      <t>fang jian</t>
    </rPh>
    <rPh sb="17" eb="18">
      <t>wan hao</t>
    </rPh>
    <rPh sb="19" eb="20">
      <t>ming yuanjianbiao jian</t>
    </rPh>
    <phoneticPr fontId="1" type="noConversion"/>
  </si>
  <si>
    <t>雪佛兰冰雪试驾会活动——工作人员房间情况</t>
    <phoneticPr fontId="40" type="noConversion"/>
  </si>
  <si>
    <t>序号</t>
    <phoneticPr fontId="40" type="noConversion"/>
  </si>
  <si>
    <t>公司</t>
    <phoneticPr fontId="40" type="noConversion"/>
  </si>
  <si>
    <t>姓名</t>
    <phoneticPr fontId="40" type="noConversion"/>
  </si>
  <si>
    <t>房型</t>
    <phoneticPr fontId="40" type="noConversion"/>
  </si>
  <si>
    <t>8日</t>
    <phoneticPr fontId="40" type="noConversion"/>
  </si>
  <si>
    <t>9日</t>
    <phoneticPr fontId="40" type="noConversion"/>
  </si>
  <si>
    <t>10日</t>
    <phoneticPr fontId="40" type="noConversion"/>
  </si>
  <si>
    <t>11日</t>
    <phoneticPr fontId="40" type="noConversion"/>
  </si>
  <si>
    <t>12日</t>
    <phoneticPr fontId="40" type="noConversion"/>
  </si>
  <si>
    <t>13日</t>
    <phoneticPr fontId="40" type="noConversion"/>
  </si>
  <si>
    <t>14日</t>
    <phoneticPr fontId="40" type="noConversion"/>
  </si>
  <si>
    <t>15日</t>
    <phoneticPr fontId="40" type="noConversion"/>
  </si>
  <si>
    <t>合计</t>
    <phoneticPr fontId="40" type="noConversion"/>
  </si>
  <si>
    <t>付费形式</t>
    <phoneticPr fontId="40" type="noConversion"/>
  </si>
  <si>
    <t>备注</t>
    <phoneticPr fontId="40" type="noConversion"/>
  </si>
  <si>
    <t>工作人员</t>
    <phoneticPr fontId="40" type="noConversion"/>
  </si>
  <si>
    <t>汪杨</t>
    <phoneticPr fontId="40" type="noConversion"/>
  </si>
  <si>
    <t>标间</t>
    <phoneticPr fontId="40" type="noConversion"/>
  </si>
  <si>
    <t>团队</t>
    <phoneticPr fontId="40" type="noConversion"/>
  </si>
  <si>
    <t>叶瑞</t>
    <phoneticPr fontId="40" type="noConversion"/>
  </si>
  <si>
    <t>陈炀</t>
    <phoneticPr fontId="40" type="noConversion"/>
  </si>
  <si>
    <t>周远瞻</t>
    <phoneticPr fontId="40" type="noConversion"/>
  </si>
  <si>
    <t>孙冬蕾</t>
    <phoneticPr fontId="40" type="noConversion"/>
  </si>
  <si>
    <t>李叶</t>
    <phoneticPr fontId="40" type="noConversion"/>
  </si>
  <si>
    <t>李晓雨</t>
    <phoneticPr fontId="40" type="noConversion"/>
  </si>
  <si>
    <t>闻佳</t>
    <phoneticPr fontId="40" type="noConversion"/>
  </si>
  <si>
    <t>王红</t>
    <phoneticPr fontId="40" type="noConversion"/>
  </si>
  <si>
    <t>李静</t>
    <phoneticPr fontId="40" type="noConversion"/>
  </si>
  <si>
    <t>李响</t>
    <phoneticPr fontId="40" type="noConversion"/>
  </si>
  <si>
    <t>左峰</t>
    <phoneticPr fontId="40" type="noConversion"/>
  </si>
  <si>
    <t>张永鹏</t>
    <phoneticPr fontId="40" type="noConversion"/>
  </si>
  <si>
    <t>张少虎</t>
    <phoneticPr fontId="40" type="noConversion"/>
  </si>
  <si>
    <t>左小威</t>
    <phoneticPr fontId="40" type="noConversion"/>
  </si>
  <si>
    <t>安黎欢</t>
    <phoneticPr fontId="40" type="noConversion"/>
  </si>
  <si>
    <t>张维</t>
    <phoneticPr fontId="40" type="noConversion"/>
  </si>
  <si>
    <t>饶磊</t>
    <phoneticPr fontId="40" type="noConversion"/>
  </si>
  <si>
    <t>大床</t>
    <phoneticPr fontId="40" type="noConversion"/>
  </si>
  <si>
    <t>工程师B</t>
    <rPh sb="0" eb="1">
      <t>gong cheng shi</t>
    </rPh>
    <phoneticPr fontId="40" type="noConversion"/>
  </si>
  <si>
    <t>工程师C</t>
    <rPh sb="0" eb="1">
      <t>gong cheng shi</t>
    </rPh>
    <phoneticPr fontId="40" type="noConversion"/>
  </si>
  <si>
    <t>工程师D</t>
    <rPh sb="0" eb="1">
      <t>gong cheng shi</t>
    </rPh>
    <phoneticPr fontId="40" type="noConversion"/>
  </si>
  <si>
    <t>工程师E</t>
    <rPh sb="0" eb="1">
      <t>gong cheng shi</t>
    </rPh>
    <phoneticPr fontId="40" type="noConversion"/>
  </si>
  <si>
    <t>工程师F</t>
    <rPh sb="0" eb="1">
      <t>gong cheng shi</t>
    </rPh>
    <phoneticPr fontId="40" type="noConversion"/>
  </si>
  <si>
    <t>工程师G</t>
    <rPh sb="0" eb="1">
      <t>gong cheng shi</t>
    </rPh>
    <phoneticPr fontId="40" type="noConversion"/>
  </si>
  <si>
    <t>万豪名苑房间共计83个间夜，详见万豪名苑房间明细</t>
    <phoneticPr fontId="1" type="noConversion"/>
  </si>
  <si>
    <t>8：30-23：00结束，超时费用700元，超公里费用300元</t>
    <phoneticPr fontId="1" type="noConversion"/>
  </si>
  <si>
    <t>10日万豪-温泉物料运送费用400元
16日物料快递费用2432元</t>
    <phoneticPr fontId="1" type="noConversion"/>
  </si>
  <si>
    <r>
      <rPr>
        <b/>
        <sz val="9"/>
        <rFont val="微软雅黑"/>
        <family val="2"/>
        <charset val="134"/>
      </rPr>
      <t>活动酒店：</t>
    </r>
    <r>
      <rPr>
        <sz val="9"/>
        <rFont val="微软雅黑"/>
        <family val="2"/>
        <charset val="134"/>
      </rPr>
      <t xml:space="preserve">
五大连池：媒体酒店－五大连池温泉国际商务酒店 （五大连池风景区二、三池湖畔 ）
            工作人员酒店－五大连池万豪名苑商务酒店（五大连池药泉东路）
哈尔滨：哈尔滨万达嘉华度假酒店（哈尔滨市松北区丰源街199号）</t>
    </r>
    <rPh sb="0" eb="1">
      <t>huo dng</t>
    </rPh>
    <rPh sb="2" eb="3">
      <t>jiu dian</t>
    </rPh>
    <phoneticPr fontId="1" type="noConversion"/>
  </si>
  <si>
    <t>1月14日工作车，（五大连池温泉国际酒店-试驾场地-酒店）</t>
    <phoneticPr fontId="1" type="noConversion"/>
  </si>
  <si>
    <t>1月16日，第二批试驾媒体部分返程（温泉国际酒店－五大连池机场）</t>
    <rPh sb="1" eb="2">
      <t>yue</t>
    </rPh>
    <rPh sb="4" eb="5">
      <t>ri</t>
    </rPh>
    <rPh sb="6" eb="7">
      <t>di yi pi</t>
    </rPh>
    <rPh sb="7" eb="8">
      <t>er</t>
    </rPh>
    <rPh sb="9" eb="10">
      <t>shi jia</t>
    </rPh>
    <rPh sb="11" eb="12">
      <t>mei t</t>
    </rPh>
    <rPh sb="13" eb="14">
      <t>bu fen</t>
    </rPh>
    <rPh sb="15" eb="16">
      <t>fan cheng</t>
    </rPh>
    <rPh sb="19" eb="20">
      <t>wen quan</t>
    </rPh>
    <rPh sb="21" eb="22">
      <t>guo ji</t>
    </rPh>
    <rPh sb="23" eb="24">
      <t>jiu dian</t>
    </rPh>
    <rPh sb="26" eb="27">
      <t>wu da lian chi</t>
    </rPh>
    <rPh sb="30" eb="31">
      <t>ji chang</t>
    </rPh>
    <phoneticPr fontId="1" type="noConversion"/>
  </si>
  <si>
    <t>日期</t>
    <phoneticPr fontId="1" type="noConversion"/>
  </si>
  <si>
    <t>金额</t>
    <phoneticPr fontId="1" type="noConversion"/>
  </si>
  <si>
    <t>人数</t>
    <phoneticPr fontId="1" type="noConversion"/>
  </si>
  <si>
    <t>彭梓朗</t>
    <phoneticPr fontId="1" type="noConversion"/>
  </si>
  <si>
    <t>邓瑞鹏</t>
  </si>
  <si>
    <t>姓名</t>
    <phoneticPr fontId="1" type="noConversion"/>
  </si>
  <si>
    <t> 陈敏浩</t>
  </si>
  <si>
    <t>钟金君</t>
  </si>
  <si>
    <t>贺球辉</t>
  </si>
  <si>
    <t>周磊</t>
  </si>
  <si>
    <t>移动wifi及话费</t>
    <phoneticPr fontId="1" type="noConversion"/>
  </si>
  <si>
    <t>朗知购买移动wifi及话费费用</t>
    <phoneticPr fontId="1" type="noConversion"/>
  </si>
  <si>
    <t>媒体报销费用</t>
    <phoneticPr fontId="1" type="noConversion"/>
  </si>
  <si>
    <t>工作人员报销费用</t>
    <phoneticPr fontId="1" type="noConversion"/>
  </si>
  <si>
    <t>王红</t>
  </si>
  <si>
    <t>李静</t>
  </si>
  <si>
    <t>陈炀</t>
  </si>
  <si>
    <t>李叶</t>
  </si>
  <si>
    <t>James</t>
  </si>
  <si>
    <t>闻佳</t>
  </si>
  <si>
    <t>汪杨</t>
  </si>
  <si>
    <t>总计</t>
    <phoneticPr fontId="1" type="noConversion"/>
  </si>
  <si>
    <t>前期踩点费用</t>
    <phoneticPr fontId="1" type="noConversion"/>
  </si>
  <si>
    <t>1月14日，1月16日哈尔滨机场用餐</t>
    <phoneticPr fontId="1" type="noConversion"/>
  </si>
  <si>
    <t>哈尔滨机场媒体用餐</t>
    <phoneticPr fontId="1" type="noConversion"/>
  </si>
  <si>
    <t>1月11日哈尔滨机场用餐</t>
    <phoneticPr fontId="1" type="noConversion"/>
  </si>
  <si>
    <t>肖煜伟</t>
    <phoneticPr fontId="1" type="noConversion"/>
  </si>
  <si>
    <t>周琳</t>
    <phoneticPr fontId="1" type="noConversion"/>
  </si>
  <si>
    <t>王安琪</t>
    <phoneticPr fontId="1" type="noConversion"/>
  </si>
  <si>
    <t>孙冬蕾</t>
    <phoneticPr fontId="1" type="noConversion"/>
  </si>
  <si>
    <t>李晓雨</t>
    <phoneticPr fontId="1" type="noConversion"/>
  </si>
  <si>
    <t>单请司机劳务费</t>
    <phoneticPr fontId="1" type="noConversion"/>
  </si>
  <si>
    <t>黑河踩点和五大连池踩点等费用</t>
    <phoneticPr fontId="1" type="noConversion"/>
  </si>
  <si>
    <t>预计媒体报销费用</t>
    <phoneticPr fontId="1" type="noConversion"/>
  </si>
  <si>
    <t>实报实销，详见工作人员报销明细</t>
    <phoneticPr fontId="1" type="noConversion"/>
  </si>
  <si>
    <t>详见温泉明细</t>
    <phoneticPr fontId="1" type="noConversion"/>
  </si>
  <si>
    <t>详见专车明细</t>
    <phoneticPr fontId="1" type="noConversion"/>
  </si>
  <si>
    <t>客户报销费用</t>
    <phoneticPr fontId="1" type="noConversion"/>
  </si>
  <si>
    <t>310元+445元，实报实销</t>
    <phoneticPr fontId="1" type="noConversion"/>
  </si>
</sst>
</file>

<file path=xl/styles.xml><?xml version="1.0" encoding="utf-8"?>
<styleSheet xmlns="http://schemas.openxmlformats.org/spreadsheetml/2006/main">
  <numFmts count="3">
    <numFmt numFmtId="44" formatCode="_ &quot;¥&quot;* #,##0.00_ ;_ &quot;¥&quot;* \-#,##0.00_ ;_ &quot;¥&quot;* &quot;-&quot;??_ ;_ @_ "/>
    <numFmt numFmtId="176" formatCode="#,##0_ "/>
    <numFmt numFmtId="177" formatCode="0.00_);[Red]\(0.00\)"/>
  </numFmts>
  <fonts count="45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Arial"/>
      <family val="2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color indexed="10"/>
      <name val="微软雅黑"/>
      <family val="2"/>
      <charset val="134"/>
    </font>
    <font>
      <sz val="10"/>
      <name val="Verdana"/>
      <family val="2"/>
    </font>
    <font>
      <b/>
      <sz val="12"/>
      <name val="微软雅黑"/>
      <family val="2"/>
      <charset val="134"/>
    </font>
    <font>
      <sz val="9"/>
      <color indexed="6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0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12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color theme="0"/>
      <name val="微软雅黑"/>
      <family val="2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1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5" fillId="0" borderId="0"/>
    <xf numFmtId="0" fontId="21" fillId="0" borderId="0"/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44" fontId="21" fillId="0" borderId="0" applyFont="0" applyFill="0" applyBorder="0" applyAlignment="0" applyProtection="0"/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30" fillId="0" borderId="0"/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2" fillId="0" borderId="0"/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3" fillId="0" borderId="0"/>
    <xf numFmtId="0" fontId="2" fillId="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176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center" vertical="center"/>
    </xf>
    <xf numFmtId="176" fontId="22" fillId="26" borderId="0" xfId="0" applyNumberFormat="1" applyFont="1" applyFill="1" applyAlignment="1">
      <alignment horizontal="center" vertical="center"/>
    </xf>
    <xf numFmtId="0" fontId="22" fillId="26" borderId="0" xfId="0" applyFont="1" applyFill="1" applyAlignment="1">
      <alignment vertical="center" wrapText="1"/>
    </xf>
    <xf numFmtId="0" fontId="22" fillId="26" borderId="0" xfId="0" applyFont="1" applyFill="1">
      <alignment vertical="center"/>
    </xf>
    <xf numFmtId="0" fontId="22" fillId="26" borderId="0" xfId="0" applyFont="1" applyFill="1" applyAlignment="1">
      <alignment horizontal="left" vertical="center"/>
    </xf>
    <xf numFmtId="14" fontId="22" fillId="26" borderId="0" xfId="0" applyNumberFormat="1" applyFont="1" applyFill="1" applyAlignment="1">
      <alignment horizontal="left" vertical="center"/>
    </xf>
    <xf numFmtId="0" fontId="23" fillId="26" borderId="10" xfId="0" applyFont="1" applyFill="1" applyBorder="1" applyAlignment="1">
      <alignment horizontal="center" vertical="center" wrapText="1"/>
    </xf>
    <xf numFmtId="176" fontId="23" fillId="26" borderId="10" xfId="0" applyNumberFormat="1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 wrapText="1"/>
    </xf>
    <xf numFmtId="0" fontId="22" fillId="21" borderId="10" xfId="0" applyFont="1" applyFill="1" applyBorder="1" applyAlignment="1">
      <alignment horizontal="center" vertical="center" wrapText="1"/>
    </xf>
    <xf numFmtId="176" fontId="29" fillId="0" borderId="10" xfId="0" applyNumberFormat="1" applyFont="1" applyFill="1" applyBorder="1" applyAlignment="1">
      <alignment horizontal="center" vertical="center"/>
    </xf>
    <xf numFmtId="0" fontId="22" fillId="21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 readingOrder="1"/>
    </xf>
    <xf numFmtId="0" fontId="25" fillId="26" borderId="0" xfId="0" applyNumberFormat="1" applyFont="1" applyFill="1" applyBorder="1" applyAlignment="1">
      <alignment vertical="center"/>
    </xf>
    <xf numFmtId="0" fontId="22" fillId="26" borderId="0" xfId="0" applyFont="1" applyFill="1" applyAlignment="1">
      <alignment vertical="center"/>
    </xf>
    <xf numFmtId="0" fontId="24" fillId="20" borderId="10" xfId="0" applyFont="1" applyFill="1" applyBorder="1" applyAlignment="1">
      <alignment horizontal="left" vertical="center" wrapText="1"/>
    </xf>
    <xf numFmtId="0" fontId="26" fillId="7" borderId="10" xfId="0" applyNumberFormat="1" applyFont="1" applyFill="1" applyBorder="1" applyAlignment="1">
      <alignment horizontal="center" vertical="center"/>
    </xf>
    <xf numFmtId="176" fontId="26" fillId="7" borderId="10" xfId="0" applyNumberFormat="1" applyFont="1" applyFill="1" applyBorder="1" applyAlignment="1">
      <alignment horizontal="center" vertical="center"/>
    </xf>
    <xf numFmtId="176" fontId="27" fillId="17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14" fontId="22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176" fontId="22" fillId="0" borderId="11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176" fontId="25" fillId="51" borderId="10" xfId="0" applyNumberFormat="1" applyFont="1" applyFill="1" applyBorder="1" applyAlignment="1">
      <alignment horizontal="center" vertical="center"/>
    </xf>
    <xf numFmtId="176" fontId="33" fillId="0" borderId="1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left" vertical="center"/>
    </xf>
    <xf numFmtId="14" fontId="22" fillId="26" borderId="10" xfId="0" applyNumberFormat="1" applyFont="1" applyFill="1" applyBorder="1" applyAlignment="1">
      <alignment horizontal="left" vertical="center"/>
    </xf>
    <xf numFmtId="176" fontId="22" fillId="26" borderId="10" xfId="0" applyNumberFormat="1" applyFont="1" applyFill="1" applyBorder="1" applyAlignment="1">
      <alignment horizontal="center" vertical="center"/>
    </xf>
    <xf numFmtId="0" fontId="22" fillId="52" borderId="10" xfId="0" applyFont="1" applyFill="1" applyBorder="1" applyAlignment="1">
      <alignment horizontal="left" vertical="center" wrapText="1"/>
    </xf>
    <xf numFmtId="0" fontId="22" fillId="52" borderId="10" xfId="0" applyFont="1" applyFill="1" applyBorder="1" applyAlignment="1">
      <alignment horizontal="center" vertical="center" wrapText="1"/>
    </xf>
    <xf numFmtId="0" fontId="25" fillId="51" borderId="10" xfId="0" applyFont="1" applyFill="1" applyBorder="1" applyAlignment="1">
      <alignment horizontal="left" vertical="center" wrapText="1"/>
    </xf>
    <xf numFmtId="0" fontId="22" fillId="52" borderId="10" xfId="51" applyFont="1" applyFill="1" applyBorder="1" applyAlignment="1">
      <alignment horizontal="center" vertical="center" wrapText="1"/>
    </xf>
    <xf numFmtId="177" fontId="23" fillId="26" borderId="10" xfId="0" applyNumberFormat="1" applyFont="1" applyFill="1" applyBorder="1" applyAlignment="1">
      <alignment horizontal="center" vertical="center" wrapText="1"/>
    </xf>
    <xf numFmtId="177" fontId="22" fillId="26" borderId="10" xfId="0" applyNumberFormat="1" applyFont="1" applyFill="1" applyBorder="1" applyAlignment="1">
      <alignment horizontal="center" vertical="center"/>
    </xf>
    <xf numFmtId="177" fontId="23" fillId="26" borderId="10" xfId="0" applyNumberFormat="1" applyFont="1" applyFill="1" applyBorder="1" applyAlignment="1">
      <alignment horizontal="center" vertical="center"/>
    </xf>
    <xf numFmtId="177" fontId="33" fillId="0" borderId="10" xfId="0" applyNumberFormat="1" applyFont="1" applyFill="1" applyBorder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 wrapText="1"/>
    </xf>
    <xf numFmtId="177" fontId="22" fillId="26" borderId="0" xfId="0" applyNumberFormat="1" applyFont="1" applyFill="1" applyAlignment="1">
      <alignment horizontal="center" vertical="center"/>
    </xf>
    <xf numFmtId="177" fontId="33" fillId="0" borderId="10" xfId="0" applyNumberFormat="1" applyFont="1" applyFill="1" applyBorder="1" applyAlignment="1">
      <alignment horizontal="center" vertical="center" wrapText="1"/>
    </xf>
    <xf numFmtId="177" fontId="25" fillId="51" borderId="10" xfId="0" applyNumberFormat="1" applyFont="1" applyFill="1" applyBorder="1" applyAlignment="1">
      <alignment horizontal="center" vertical="center" wrapText="1"/>
    </xf>
    <xf numFmtId="177" fontId="24" fillId="52" borderId="10" xfId="0" applyNumberFormat="1" applyFont="1" applyFill="1" applyBorder="1" applyAlignment="1">
      <alignment horizontal="center" vertical="center" wrapText="1"/>
    </xf>
    <xf numFmtId="177" fontId="23" fillId="52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5" fillId="51" borderId="10" xfId="0" applyFont="1" applyFill="1" applyBorder="1" applyAlignment="1">
      <alignment horizontal="left" vertical="center" wrapText="1"/>
    </xf>
    <xf numFmtId="0" fontId="1" fillId="51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58" fontId="37" fillId="0" borderId="10" xfId="0" applyNumberFormat="1" applyFont="1" applyBorder="1" applyAlignment="1">
      <alignment horizontal="center" vertical="center"/>
    </xf>
    <xf numFmtId="14" fontId="33" fillId="0" borderId="10" xfId="0" applyNumberFormat="1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34" fillId="57" borderId="24" xfId="0" applyFont="1" applyFill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0" fontId="42" fillId="0" borderId="24" xfId="0" applyFont="1" applyBorder="1" applyAlignment="1">
      <alignment vertical="center" wrapText="1"/>
    </xf>
    <xf numFmtId="0" fontId="43" fillId="0" borderId="24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34" fillId="55" borderId="24" xfId="0" applyFont="1" applyFill="1" applyBorder="1" applyAlignment="1">
      <alignment horizontal="center" vertical="center"/>
    </xf>
    <xf numFmtId="0" fontId="37" fillId="58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44" fillId="56" borderId="10" xfId="0" applyFont="1" applyFill="1" applyBorder="1" applyAlignment="1">
      <alignment horizontal="center" vertical="center"/>
    </xf>
    <xf numFmtId="0" fontId="38" fillId="56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14" fontId="22" fillId="0" borderId="10" xfId="0" applyNumberFormat="1" applyFont="1" applyFill="1" applyBorder="1" applyAlignment="1">
      <alignment horizontal="left" vertical="center" wrapText="1"/>
    </xf>
    <xf numFmtId="14" fontId="22" fillId="0" borderId="16" xfId="0" applyNumberFormat="1" applyFont="1" applyFill="1" applyBorder="1" applyAlignment="1">
      <alignment horizontal="left" vertical="center" wrapText="1"/>
    </xf>
    <xf numFmtId="14" fontId="22" fillId="0" borderId="17" xfId="0" applyNumberFormat="1" applyFont="1" applyFill="1" applyBorder="1" applyAlignment="1">
      <alignment horizontal="left" vertical="center" wrapText="1"/>
    </xf>
    <xf numFmtId="14" fontId="22" fillId="0" borderId="18" xfId="0" applyNumberFormat="1" applyFont="1" applyFill="1" applyBorder="1" applyAlignment="1">
      <alignment horizontal="left" vertical="center" wrapText="1"/>
    </xf>
    <xf numFmtId="14" fontId="22" fillId="0" borderId="19" xfId="0" applyNumberFormat="1" applyFont="1" applyFill="1" applyBorder="1" applyAlignment="1">
      <alignment horizontal="left" vertical="center" wrapText="1"/>
    </xf>
    <xf numFmtId="14" fontId="22" fillId="0" borderId="20" xfId="0" applyNumberFormat="1" applyFont="1" applyFill="1" applyBorder="1" applyAlignment="1">
      <alignment horizontal="left" vertical="center" wrapText="1"/>
    </xf>
    <xf numFmtId="14" fontId="22" fillId="0" borderId="21" xfId="0" applyNumberFormat="1" applyFont="1" applyFill="1" applyBorder="1" applyAlignment="1">
      <alignment horizontal="left" vertical="center" wrapText="1"/>
    </xf>
    <xf numFmtId="14" fontId="22" fillId="0" borderId="13" xfId="0" applyNumberFormat="1" applyFont="1" applyFill="1" applyBorder="1" applyAlignment="1">
      <alignment horizontal="left" vertical="center" wrapText="1"/>
    </xf>
    <xf numFmtId="14" fontId="22" fillId="0" borderId="15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34" fillId="53" borderId="10" xfId="0" applyFont="1" applyFill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left" vertical="center"/>
    </xf>
    <xf numFmtId="0" fontId="23" fillId="26" borderId="10" xfId="0" applyFont="1" applyFill="1" applyBorder="1" applyAlignment="1">
      <alignment horizontal="center" vertical="center" wrapText="1"/>
    </xf>
    <xf numFmtId="176" fontId="22" fillId="26" borderId="13" xfId="0" applyNumberFormat="1" applyFont="1" applyFill="1" applyBorder="1" applyAlignment="1">
      <alignment horizontal="right" vertical="center"/>
    </xf>
    <xf numFmtId="176" fontId="22" fillId="26" borderId="14" xfId="0" applyNumberFormat="1" applyFont="1" applyFill="1" applyBorder="1" applyAlignment="1">
      <alignment horizontal="right" vertical="center"/>
    </xf>
    <xf numFmtId="176" fontId="22" fillId="26" borderId="15" xfId="0" applyNumberFormat="1" applyFont="1" applyFill="1" applyBorder="1" applyAlignment="1">
      <alignment horizontal="right" vertical="center"/>
    </xf>
    <xf numFmtId="176" fontId="22" fillId="26" borderId="13" xfId="0" applyNumberFormat="1" applyFont="1" applyFill="1" applyBorder="1" applyAlignment="1">
      <alignment horizontal="center" vertical="center"/>
    </xf>
    <xf numFmtId="176" fontId="22" fillId="26" borderId="14" xfId="0" applyNumberFormat="1" applyFont="1" applyFill="1" applyBorder="1" applyAlignment="1">
      <alignment horizontal="center" vertical="center"/>
    </xf>
    <xf numFmtId="176" fontId="22" fillId="26" borderId="15" xfId="0" applyNumberFormat="1" applyFont="1" applyFill="1" applyBorder="1" applyAlignment="1">
      <alignment horizontal="center" vertical="center"/>
    </xf>
    <xf numFmtId="0" fontId="24" fillId="52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5" fillId="51" borderId="16" xfId="0" applyFont="1" applyFill="1" applyBorder="1" applyAlignment="1">
      <alignment horizontal="left" vertical="center" wrapText="1"/>
    </xf>
    <xf numFmtId="0" fontId="25" fillId="51" borderId="17" xfId="0" applyFont="1" applyFill="1" applyBorder="1" applyAlignment="1">
      <alignment horizontal="left" vertical="center" wrapText="1"/>
    </xf>
    <xf numFmtId="0" fontId="25" fillId="51" borderId="18" xfId="0" applyFont="1" applyFill="1" applyBorder="1" applyAlignment="1">
      <alignment horizontal="left" vertical="center" wrapText="1"/>
    </xf>
    <xf numFmtId="0" fontId="25" fillId="51" borderId="19" xfId="0" applyFont="1" applyFill="1" applyBorder="1" applyAlignment="1">
      <alignment horizontal="left" vertical="center" wrapText="1"/>
    </xf>
    <xf numFmtId="0" fontId="25" fillId="51" borderId="20" xfId="0" applyFont="1" applyFill="1" applyBorder="1" applyAlignment="1">
      <alignment horizontal="left" vertical="center" wrapText="1"/>
    </xf>
    <xf numFmtId="0" fontId="25" fillId="51" borderId="21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3" fillId="52" borderId="13" xfId="0" applyFont="1" applyFill="1" applyBorder="1" applyAlignment="1">
      <alignment horizontal="center" vertical="center" wrapText="1"/>
    </xf>
    <xf numFmtId="0" fontId="23" fillId="52" borderId="14" xfId="0" applyFont="1" applyFill="1" applyBorder="1" applyAlignment="1">
      <alignment horizontal="center" vertical="center" wrapText="1"/>
    </xf>
    <xf numFmtId="0" fontId="23" fillId="52" borderId="15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14" fontId="22" fillId="0" borderId="26" xfId="0" applyNumberFormat="1" applyFont="1" applyFill="1" applyBorder="1" applyAlignment="1">
      <alignment horizontal="left" vertical="center" wrapText="1"/>
    </xf>
    <xf numFmtId="14" fontId="22" fillId="0" borderId="27" xfId="0" applyNumberFormat="1" applyFont="1" applyFill="1" applyBorder="1" applyAlignment="1">
      <alignment horizontal="left" vertical="center" wrapText="1"/>
    </xf>
    <xf numFmtId="14" fontId="22" fillId="0" borderId="28" xfId="0" applyNumberFormat="1" applyFont="1" applyFill="1" applyBorder="1" applyAlignment="1">
      <alignment horizontal="left" vertical="center" wrapText="1"/>
    </xf>
    <xf numFmtId="14" fontId="22" fillId="0" borderId="29" xfId="0" applyNumberFormat="1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51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left" vertical="center" wrapText="1"/>
    </xf>
    <xf numFmtId="0" fontId="24" fillId="20" borderId="10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6" fillId="54" borderId="10" xfId="0" applyNumberFormat="1" applyFont="1" applyFill="1" applyBorder="1" applyAlignment="1">
      <alignment horizontal="center" vertical="center"/>
    </xf>
    <xf numFmtId="0" fontId="27" fillId="17" borderId="10" xfId="0" applyNumberFormat="1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34" fillId="55" borderId="24" xfId="0" applyFont="1" applyFill="1" applyBorder="1" applyAlignment="1">
      <alignment horizontal="center" vertical="center"/>
    </xf>
    <xf numFmtId="0" fontId="38" fillId="56" borderId="10" xfId="0" applyFont="1" applyFill="1" applyBorder="1" applyAlignment="1">
      <alignment horizontal="center" vertical="center"/>
    </xf>
    <xf numFmtId="0" fontId="37" fillId="58" borderId="13" xfId="0" applyFont="1" applyFill="1" applyBorder="1" applyAlignment="1">
      <alignment horizontal="center" vertical="center"/>
    </xf>
    <xf numFmtId="0" fontId="37" fillId="58" borderId="14" xfId="0" applyFont="1" applyFill="1" applyBorder="1" applyAlignment="1">
      <alignment horizontal="center" vertical="center"/>
    </xf>
    <xf numFmtId="0" fontId="37" fillId="58" borderId="15" xfId="0" applyFont="1" applyFill="1" applyBorder="1" applyAlignment="1">
      <alignment horizontal="center" vertical="center"/>
    </xf>
  </cellXfs>
  <cellStyles count="81">
    <cellStyle name="_ET_STYLE_NoName_00_" xfId="1"/>
    <cellStyle name="0,0&#10;&#10;NA&#10;&#10;" xfId="2"/>
    <cellStyle name="0,0&#10;&#10;NA&#10;&#10; 2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强调文字颜色 1" xfId="58" builtinId="30" hidden="1"/>
    <cellStyle name="20% - 强调文字颜色 2" xfId="62" builtinId="34" hidden="1"/>
    <cellStyle name="20% - 强调文字颜色 3" xfId="66" builtinId="38" hidden="1"/>
    <cellStyle name="20% - 强调文字颜色 4" xfId="70" builtinId="42" hidden="1"/>
    <cellStyle name="20% - 强调文字颜色 5" xfId="74" builtinId="46" hidden="1"/>
    <cellStyle name="20% - 强调文字颜色 6" xfId="78" builtinId="50" hidden="1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强调文字颜色 1" xfId="59" builtinId="31" hidden="1"/>
    <cellStyle name="40% - 强调文字颜色 2" xfId="63" builtinId="35" hidden="1"/>
    <cellStyle name="40% - 强调文字颜色 3" xfId="67" builtinId="39" hidden="1"/>
    <cellStyle name="40% - 强调文字颜色 4" xfId="71" builtinId="43" hidden="1"/>
    <cellStyle name="40% - 强调文字颜色 5" xfId="75" builtinId="47" hidden="1"/>
    <cellStyle name="40% - 强调文字颜色 6" xfId="79" builtinId="51" hidden="1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强调文字颜色 1" xfId="60" builtinId="32" hidden="1"/>
    <cellStyle name="60% - 强调文字颜色 2" xfId="64" builtinId="36" hidden="1"/>
    <cellStyle name="60% - 强调文字颜色 3" xfId="68" builtinId="40" hidden="1"/>
    <cellStyle name="60% - 强调文字颜色 4" xfId="72" builtinId="44" hidden="1"/>
    <cellStyle name="60% - 强调文字颜色 5" xfId="76" builtinId="48" hidden="1"/>
    <cellStyle name="60% - 强调文字颜色 6" xfId="80" builtinId="52" hidden="1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urrency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 2" xfId="42"/>
    <cellStyle name="Note" xfId="43"/>
    <cellStyle name="Output" xfId="44"/>
    <cellStyle name="Standard_budget BMW Deal…ng 20070530.xls" xfId="45"/>
    <cellStyle name="Title" xfId="46"/>
    <cellStyle name="Total" xfId="47"/>
    <cellStyle name="Warning Text" xfId="48"/>
    <cellStyle name="差_ATSL试驾活动" xfId="49"/>
    <cellStyle name="差_Copy of Copy of ATSL上市发布会+试驾 旅行社SOW (第三轮）" xfId="50"/>
    <cellStyle name="常规" xfId="0" builtinId="0"/>
    <cellStyle name="常规 2" xfId="51"/>
    <cellStyle name="好_ATSL试驾活动" xfId="52"/>
    <cellStyle name="好_Copy of Copy of ATSL上市发布会+试驾 旅行社SOW (第三轮）" xfId="53"/>
    <cellStyle name="强调文字颜色 1" xfId="57" builtinId="29" hidden="1"/>
    <cellStyle name="强调文字颜色 2" xfId="61" builtinId="33" hidden="1"/>
    <cellStyle name="强调文字颜色 3" xfId="65" builtinId="37" hidden="1"/>
    <cellStyle name="强调文字颜色 4" xfId="69" builtinId="41" hidden="1"/>
    <cellStyle name="强调文字颜色 5" xfId="73" builtinId="45" hidden="1"/>
    <cellStyle name="强调文字颜色 6" xfId="77" builtinId="49" hidden="1"/>
    <cellStyle name="样式 1" xfId="54"/>
    <cellStyle name="样式 1 2" xfId="55"/>
    <cellStyle name="一般_Sheet1" xfId="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3"/>
  <sheetViews>
    <sheetView showGridLines="0" tabSelected="1" topLeftCell="B94" workbookViewId="0">
      <selection activeCell="D89" sqref="D89"/>
    </sheetView>
  </sheetViews>
  <sheetFormatPr defaultColWidth="19.625" defaultRowHeight="14.25"/>
  <cols>
    <col min="1" max="1" width="32.375" style="18" customWidth="1" collapsed="1"/>
    <col min="2" max="2" width="21.375" style="8" customWidth="1" collapsed="1"/>
    <col min="3" max="3" width="36.625" style="8" customWidth="1"/>
    <col min="4" max="4" width="14.25" style="47" customWidth="1"/>
    <col min="5" max="6" width="12.125" style="5" customWidth="1"/>
    <col min="7" max="7" width="12.125" style="47" customWidth="1"/>
    <col min="8" max="8" width="37.375" style="6" customWidth="1"/>
    <col min="9" max="16384" width="19.625" style="7"/>
  </cols>
  <sheetData>
    <row r="1" spans="1:8" ht="27.95" customHeight="1">
      <c r="A1" s="101" t="s">
        <v>79</v>
      </c>
      <c r="B1" s="101"/>
      <c r="C1" s="101"/>
      <c r="D1" s="101"/>
      <c r="E1" s="101"/>
      <c r="F1" s="101"/>
      <c r="G1" s="101"/>
      <c r="H1" s="101"/>
    </row>
    <row r="2" spans="1:8">
      <c r="A2" s="34" t="s">
        <v>1</v>
      </c>
      <c r="B2" s="35"/>
      <c r="C2" s="34"/>
      <c r="D2" s="42"/>
      <c r="E2" s="36"/>
      <c r="F2" s="106" t="s">
        <v>111</v>
      </c>
      <c r="G2" s="107"/>
      <c r="H2" s="108"/>
    </row>
    <row r="3" spans="1:8">
      <c r="A3" s="34" t="s">
        <v>4</v>
      </c>
      <c r="B3" s="34"/>
      <c r="C3" s="34"/>
      <c r="D3" s="42"/>
      <c r="E3" s="36"/>
      <c r="F3" s="106" t="s">
        <v>112</v>
      </c>
      <c r="G3" s="107"/>
      <c r="H3" s="108"/>
    </row>
    <row r="4" spans="1:8" ht="12.75" customHeight="1">
      <c r="A4" s="34" t="s">
        <v>7</v>
      </c>
      <c r="B4" s="34"/>
      <c r="C4" s="34"/>
      <c r="D4" s="42"/>
      <c r="E4" s="36"/>
      <c r="F4" s="106" t="s">
        <v>113</v>
      </c>
      <c r="G4" s="107"/>
      <c r="H4" s="108"/>
    </row>
    <row r="5" spans="1:8" hidden="1">
      <c r="A5" s="34" t="s">
        <v>8</v>
      </c>
      <c r="B5" s="34"/>
      <c r="C5" s="34"/>
      <c r="D5" s="42"/>
      <c r="E5" s="36"/>
      <c r="F5" s="109"/>
      <c r="G5" s="110"/>
      <c r="H5" s="111"/>
    </row>
    <row r="6" spans="1:8" ht="95.1" customHeight="1">
      <c r="A6" s="103" t="s">
        <v>88</v>
      </c>
      <c r="B6" s="103"/>
      <c r="C6" s="103" t="s">
        <v>89</v>
      </c>
      <c r="D6" s="103"/>
      <c r="E6" s="103"/>
      <c r="F6" s="103"/>
      <c r="G6" s="103"/>
      <c r="H6" s="103"/>
    </row>
    <row r="7" spans="1:8">
      <c r="A7" s="104" t="s">
        <v>80</v>
      </c>
      <c r="B7" s="104"/>
      <c r="C7" s="104"/>
      <c r="D7" s="104"/>
      <c r="E7" s="104"/>
      <c r="F7" s="104"/>
      <c r="G7" s="104"/>
      <c r="H7" s="104"/>
    </row>
    <row r="8" spans="1:8" ht="63.95" customHeight="1">
      <c r="A8" s="103" t="s">
        <v>279</v>
      </c>
      <c r="B8" s="104"/>
      <c r="C8" s="104"/>
      <c r="D8" s="104"/>
      <c r="E8" s="104"/>
      <c r="F8" s="104"/>
      <c r="G8" s="104"/>
      <c r="H8" s="104"/>
    </row>
    <row r="9" spans="1:8" s="4" customFormat="1">
      <c r="A9" s="105" t="s">
        <v>68</v>
      </c>
      <c r="B9" s="105"/>
      <c r="C9" s="10" t="s">
        <v>69</v>
      </c>
      <c r="D9" s="41" t="s">
        <v>109</v>
      </c>
      <c r="E9" s="11" t="s">
        <v>70</v>
      </c>
      <c r="F9" s="11" t="s">
        <v>71</v>
      </c>
      <c r="G9" s="43" t="s">
        <v>110</v>
      </c>
      <c r="H9" s="10" t="s">
        <v>72</v>
      </c>
    </row>
    <row r="10" spans="1:8" s="4" customFormat="1" ht="24.95" customHeight="1">
      <c r="A10" s="102" t="s">
        <v>87</v>
      </c>
      <c r="B10" s="102"/>
      <c r="C10" s="102"/>
      <c r="D10" s="102"/>
      <c r="E10" s="102"/>
      <c r="F10" s="102"/>
      <c r="G10" s="102"/>
      <c r="H10" s="102"/>
    </row>
    <row r="11" spans="1:8" s="3" customFormat="1" ht="39.75" customHeight="1">
      <c r="A11" s="113" t="s">
        <v>114</v>
      </c>
      <c r="B11" s="131" t="s">
        <v>99</v>
      </c>
      <c r="C11" s="67" t="s">
        <v>100</v>
      </c>
      <c r="D11" s="48">
        <v>800</v>
      </c>
      <c r="E11" s="31">
        <v>1</v>
      </c>
      <c r="F11" s="31">
        <v>10</v>
      </c>
      <c r="G11" s="44">
        <f>D11*E11*F11</f>
        <v>8000</v>
      </c>
      <c r="H11" s="53"/>
    </row>
    <row r="12" spans="1:8" s="3" customFormat="1" ht="44.25" customHeight="1">
      <c r="A12" s="113"/>
      <c r="B12" s="131"/>
      <c r="C12" s="67" t="s">
        <v>115</v>
      </c>
      <c r="D12" s="48">
        <v>800</v>
      </c>
      <c r="E12" s="31">
        <v>1</v>
      </c>
      <c r="F12" s="31">
        <v>7</v>
      </c>
      <c r="G12" s="44">
        <f>D12*E12*F12</f>
        <v>5600</v>
      </c>
      <c r="H12" s="53"/>
    </row>
    <row r="13" spans="1:8" s="3" customFormat="1" ht="42" customHeight="1">
      <c r="A13" s="113"/>
      <c r="B13" s="131"/>
      <c r="C13" s="67" t="s">
        <v>101</v>
      </c>
      <c r="D13" s="48">
        <v>800</v>
      </c>
      <c r="E13" s="31">
        <v>1</v>
      </c>
      <c r="F13" s="31">
        <v>3</v>
      </c>
      <c r="G13" s="44">
        <f t="shared" ref="G13:G41" si="0">D13*E13*F13</f>
        <v>2400</v>
      </c>
      <c r="H13" s="53" t="s">
        <v>116</v>
      </c>
    </row>
    <row r="14" spans="1:8" s="3" customFormat="1" ht="30.95" customHeight="1">
      <c r="A14" s="113"/>
      <c r="B14" s="131"/>
      <c r="C14" s="67" t="s">
        <v>223</v>
      </c>
      <c r="D14" s="48">
        <v>380</v>
      </c>
      <c r="E14" s="31">
        <v>2</v>
      </c>
      <c r="F14" s="31">
        <v>21</v>
      </c>
      <c r="G14" s="44">
        <f t="shared" si="0"/>
        <v>15960</v>
      </c>
      <c r="H14" s="53"/>
    </row>
    <row r="15" spans="1:8" s="3" customFormat="1" ht="30.95" customHeight="1">
      <c r="A15" s="113"/>
      <c r="B15" s="131"/>
      <c r="C15" s="67" t="s">
        <v>224</v>
      </c>
      <c r="D15" s="48">
        <v>480</v>
      </c>
      <c r="E15" s="31">
        <v>2</v>
      </c>
      <c r="F15" s="31">
        <v>1</v>
      </c>
      <c r="G15" s="44">
        <f t="shared" si="0"/>
        <v>960</v>
      </c>
      <c r="H15" s="53"/>
    </row>
    <row r="16" spans="1:8" s="3" customFormat="1" ht="30.95" customHeight="1">
      <c r="A16" s="113"/>
      <c r="B16" s="131"/>
      <c r="C16" s="67" t="s">
        <v>225</v>
      </c>
      <c r="D16" s="48">
        <v>1680</v>
      </c>
      <c r="E16" s="31">
        <v>3</v>
      </c>
      <c r="F16" s="31">
        <v>1</v>
      </c>
      <c r="G16" s="44">
        <f t="shared" si="0"/>
        <v>5040</v>
      </c>
      <c r="H16" s="53" t="s">
        <v>118</v>
      </c>
    </row>
    <row r="17" spans="1:8" s="3" customFormat="1" ht="30.95" customHeight="1">
      <c r="A17" s="113"/>
      <c r="B17" s="131"/>
      <c r="C17" s="67" t="s">
        <v>226</v>
      </c>
      <c r="D17" s="48">
        <v>380</v>
      </c>
      <c r="E17" s="31">
        <v>2</v>
      </c>
      <c r="F17" s="31">
        <v>22</v>
      </c>
      <c r="G17" s="44">
        <f t="shared" si="0"/>
        <v>16720</v>
      </c>
      <c r="H17" s="53"/>
    </row>
    <row r="18" spans="1:8" s="3" customFormat="1" ht="30.95" customHeight="1">
      <c r="A18" s="113"/>
      <c r="B18" s="131"/>
      <c r="C18" s="67" t="s">
        <v>227</v>
      </c>
      <c r="D18" s="48">
        <v>480</v>
      </c>
      <c r="E18" s="31">
        <v>2</v>
      </c>
      <c r="F18" s="31">
        <v>4</v>
      </c>
      <c r="G18" s="44">
        <f t="shared" si="0"/>
        <v>3840</v>
      </c>
      <c r="H18" s="53"/>
    </row>
    <row r="19" spans="1:8" s="3" customFormat="1" ht="30.95" customHeight="1">
      <c r="A19" s="113"/>
      <c r="B19" s="131"/>
      <c r="C19" s="67" t="s">
        <v>228</v>
      </c>
      <c r="D19" s="48">
        <v>780</v>
      </c>
      <c r="E19" s="31">
        <v>2</v>
      </c>
      <c r="F19" s="31">
        <v>1</v>
      </c>
      <c r="G19" s="44">
        <f t="shared" ref="G19" si="1">D19*E19*F19</f>
        <v>1560</v>
      </c>
      <c r="H19" s="53"/>
    </row>
    <row r="20" spans="1:8" s="3" customFormat="1" ht="30.95" customHeight="1">
      <c r="A20" s="113"/>
      <c r="B20" s="131"/>
      <c r="C20" s="67" t="s">
        <v>228</v>
      </c>
      <c r="D20" s="48">
        <v>780</v>
      </c>
      <c r="E20" s="31">
        <v>1</v>
      </c>
      <c r="F20" s="31">
        <v>1</v>
      </c>
      <c r="G20" s="44">
        <f t="shared" ref="G20" si="2">D20*E20*F20</f>
        <v>780</v>
      </c>
      <c r="H20" s="59" t="s">
        <v>117</v>
      </c>
    </row>
    <row r="21" spans="1:8" s="3" customFormat="1" ht="30.95" customHeight="1">
      <c r="A21" s="113"/>
      <c r="B21" s="131"/>
      <c r="C21" s="67" t="s">
        <v>229</v>
      </c>
      <c r="D21" s="48">
        <v>1680</v>
      </c>
      <c r="E21" s="31">
        <v>4</v>
      </c>
      <c r="F21" s="31">
        <v>1</v>
      </c>
      <c r="G21" s="44">
        <f t="shared" si="0"/>
        <v>6720</v>
      </c>
      <c r="H21" s="59" t="s">
        <v>206</v>
      </c>
    </row>
    <row r="22" spans="1:8" s="3" customFormat="1" ht="30.95" customHeight="1">
      <c r="A22" s="113"/>
      <c r="B22" s="131"/>
      <c r="C22" s="67" t="s">
        <v>230</v>
      </c>
      <c r="D22" s="48">
        <v>780</v>
      </c>
      <c r="E22" s="31">
        <v>6</v>
      </c>
      <c r="F22" s="31">
        <v>1</v>
      </c>
      <c r="G22" s="44">
        <f t="shared" si="0"/>
        <v>4680</v>
      </c>
      <c r="H22" s="53" t="s">
        <v>119</v>
      </c>
    </row>
    <row r="23" spans="1:8" s="3" customFormat="1" ht="30.95" customHeight="1">
      <c r="A23" s="113"/>
      <c r="B23" s="131"/>
      <c r="C23" s="67" t="s">
        <v>231</v>
      </c>
      <c r="D23" s="48">
        <v>200</v>
      </c>
      <c r="E23" s="31">
        <v>1</v>
      </c>
      <c r="F23" s="31">
        <v>83</v>
      </c>
      <c r="G23" s="44">
        <f t="shared" si="0"/>
        <v>16600</v>
      </c>
      <c r="H23" s="68" t="s">
        <v>276</v>
      </c>
    </row>
    <row r="24" spans="1:8" s="3" customFormat="1" ht="30" customHeight="1">
      <c r="A24" s="98" t="s">
        <v>73</v>
      </c>
      <c r="B24" s="97" t="s">
        <v>90</v>
      </c>
      <c r="C24" s="33" t="s">
        <v>81</v>
      </c>
      <c r="D24" s="48">
        <v>98</v>
      </c>
      <c r="E24" s="31">
        <v>1</v>
      </c>
      <c r="F24" s="32">
        <v>4</v>
      </c>
      <c r="G24" s="44">
        <f t="shared" si="0"/>
        <v>392</v>
      </c>
      <c r="H24" s="55"/>
    </row>
    <row r="25" spans="1:8" s="3" customFormat="1" ht="30" customHeight="1">
      <c r="A25" s="99"/>
      <c r="B25" s="97"/>
      <c r="C25" s="33" t="s">
        <v>82</v>
      </c>
      <c r="D25" s="48">
        <v>98</v>
      </c>
      <c r="E25" s="31">
        <v>1</v>
      </c>
      <c r="F25" s="32">
        <v>9</v>
      </c>
      <c r="G25" s="44">
        <f t="shared" si="0"/>
        <v>882</v>
      </c>
      <c r="H25" s="55"/>
    </row>
    <row r="26" spans="1:8" s="3" customFormat="1" ht="30" customHeight="1">
      <c r="A26" s="99"/>
      <c r="B26" s="97"/>
      <c r="C26" s="33" t="s">
        <v>120</v>
      </c>
      <c r="D26" s="48">
        <v>98</v>
      </c>
      <c r="E26" s="31">
        <v>1</v>
      </c>
      <c r="F26" s="32">
        <v>3</v>
      </c>
      <c r="G26" s="44">
        <f t="shared" ref="G26:G28" si="3">D26*E26*F26</f>
        <v>294</v>
      </c>
      <c r="H26" s="55"/>
    </row>
    <row r="27" spans="1:8" s="3" customFormat="1" ht="30" customHeight="1">
      <c r="A27" s="99"/>
      <c r="B27" s="97"/>
      <c r="C27" s="33" t="s">
        <v>121</v>
      </c>
      <c r="D27" s="48">
        <v>98</v>
      </c>
      <c r="E27" s="31">
        <v>1</v>
      </c>
      <c r="F27" s="32">
        <v>4</v>
      </c>
      <c r="G27" s="44">
        <f t="shared" si="3"/>
        <v>392</v>
      </c>
      <c r="H27" s="55"/>
    </row>
    <row r="28" spans="1:8" s="3" customFormat="1" ht="30" customHeight="1">
      <c r="A28" s="99"/>
      <c r="B28" s="97"/>
      <c r="C28" s="33" t="s">
        <v>307</v>
      </c>
      <c r="D28" s="48">
        <v>1524</v>
      </c>
      <c r="E28" s="31">
        <v>1</v>
      </c>
      <c r="F28" s="32">
        <v>1</v>
      </c>
      <c r="G28" s="44">
        <f t="shared" si="3"/>
        <v>1524</v>
      </c>
      <c r="H28" s="79" t="s">
        <v>306</v>
      </c>
    </row>
    <row r="29" spans="1:8" s="3" customFormat="1" ht="27.75" customHeight="1">
      <c r="A29" s="99"/>
      <c r="B29" s="97"/>
      <c r="C29" s="33" t="s">
        <v>122</v>
      </c>
      <c r="D29" s="48">
        <v>210</v>
      </c>
      <c r="E29" s="31">
        <v>1</v>
      </c>
      <c r="F29" s="32">
        <v>20</v>
      </c>
      <c r="G29" s="44">
        <f t="shared" si="0"/>
        <v>4200</v>
      </c>
      <c r="H29" s="2"/>
    </row>
    <row r="30" spans="1:8" s="3" customFormat="1" ht="27.75" customHeight="1">
      <c r="A30" s="99"/>
      <c r="B30" s="97"/>
      <c r="C30" s="33" t="s">
        <v>123</v>
      </c>
      <c r="D30" s="48">
        <v>210</v>
      </c>
      <c r="E30" s="31">
        <v>1</v>
      </c>
      <c r="F30" s="32">
        <v>40</v>
      </c>
      <c r="G30" s="44">
        <f t="shared" si="0"/>
        <v>8400</v>
      </c>
      <c r="H30" s="55"/>
    </row>
    <row r="31" spans="1:8" s="3" customFormat="1" ht="27.75" customHeight="1">
      <c r="A31" s="99"/>
      <c r="B31" s="97"/>
      <c r="C31" s="33" t="s">
        <v>173</v>
      </c>
      <c r="D31" s="48">
        <v>100</v>
      </c>
      <c r="E31" s="31">
        <v>1</v>
      </c>
      <c r="F31" s="32">
        <v>50</v>
      </c>
      <c r="G31" s="44">
        <f t="shared" si="0"/>
        <v>5000</v>
      </c>
      <c r="H31" s="61" t="s">
        <v>207</v>
      </c>
    </row>
    <row r="32" spans="1:8" s="3" customFormat="1" ht="27.75" customHeight="1">
      <c r="A32" s="99"/>
      <c r="B32" s="97"/>
      <c r="C32" s="33" t="s">
        <v>124</v>
      </c>
      <c r="D32" s="48">
        <v>210</v>
      </c>
      <c r="E32" s="31">
        <v>1</v>
      </c>
      <c r="F32" s="32">
        <v>40</v>
      </c>
      <c r="G32" s="44">
        <f t="shared" ref="G32:G38" si="4">D32*E32*F32</f>
        <v>8400</v>
      </c>
      <c r="H32" s="55"/>
    </row>
    <row r="33" spans="1:8" s="3" customFormat="1" ht="27.75" customHeight="1">
      <c r="A33" s="99"/>
      <c r="B33" s="97"/>
      <c r="C33" s="33" t="s">
        <v>125</v>
      </c>
      <c r="D33" s="48">
        <v>138</v>
      </c>
      <c r="E33" s="31">
        <v>1</v>
      </c>
      <c r="F33" s="32">
        <v>23</v>
      </c>
      <c r="G33" s="44">
        <f t="shared" si="4"/>
        <v>3174</v>
      </c>
      <c r="H33" s="55"/>
    </row>
    <row r="34" spans="1:8" s="3" customFormat="1" ht="27.75" customHeight="1">
      <c r="A34" s="99"/>
      <c r="B34" s="97"/>
      <c r="C34" s="33" t="s">
        <v>305</v>
      </c>
      <c r="D34" s="48">
        <v>4605</v>
      </c>
      <c r="E34" s="31">
        <v>1</v>
      </c>
      <c r="F34" s="32">
        <v>1</v>
      </c>
      <c r="G34" s="44">
        <f t="shared" si="4"/>
        <v>4605</v>
      </c>
      <c r="H34" s="79" t="s">
        <v>306</v>
      </c>
    </row>
    <row r="35" spans="1:8" s="3" customFormat="1" ht="27.75" customHeight="1">
      <c r="A35" s="99"/>
      <c r="B35" s="97"/>
      <c r="C35" s="33" t="s">
        <v>126</v>
      </c>
      <c r="D35" s="48">
        <v>210</v>
      </c>
      <c r="E35" s="31">
        <v>1</v>
      </c>
      <c r="F35" s="32">
        <v>20</v>
      </c>
      <c r="G35" s="44">
        <f t="shared" si="4"/>
        <v>4200</v>
      </c>
      <c r="H35" s="55"/>
    </row>
    <row r="36" spans="1:8" s="3" customFormat="1" ht="27.75" customHeight="1">
      <c r="A36" s="99"/>
      <c r="B36" s="97"/>
      <c r="C36" s="33" t="s">
        <v>176</v>
      </c>
      <c r="D36" s="48">
        <v>2220</v>
      </c>
      <c r="E36" s="31">
        <v>1</v>
      </c>
      <c r="F36" s="32">
        <v>1</v>
      </c>
      <c r="G36" s="44">
        <f t="shared" si="4"/>
        <v>2220</v>
      </c>
      <c r="H36" s="58" t="s">
        <v>177</v>
      </c>
    </row>
    <row r="37" spans="1:8" s="3" customFormat="1" ht="27.75" customHeight="1">
      <c r="A37" s="99"/>
      <c r="B37" s="97"/>
      <c r="C37" s="33" t="s">
        <v>127</v>
      </c>
      <c r="D37" s="48">
        <v>210</v>
      </c>
      <c r="E37" s="31">
        <v>1</v>
      </c>
      <c r="F37" s="32">
        <v>40</v>
      </c>
      <c r="G37" s="44">
        <f t="shared" si="4"/>
        <v>8400</v>
      </c>
      <c r="H37" s="55"/>
    </row>
    <row r="38" spans="1:8" s="3" customFormat="1" ht="27.75" customHeight="1">
      <c r="A38" s="99"/>
      <c r="B38" s="97"/>
      <c r="C38" s="33" t="s">
        <v>174</v>
      </c>
      <c r="D38" s="48">
        <v>100</v>
      </c>
      <c r="E38" s="31">
        <v>1</v>
      </c>
      <c r="F38" s="32">
        <v>56</v>
      </c>
      <c r="G38" s="44">
        <f t="shared" si="4"/>
        <v>5600</v>
      </c>
      <c r="H38" s="61" t="s">
        <v>207</v>
      </c>
    </row>
    <row r="39" spans="1:8" s="3" customFormat="1" ht="27.75" customHeight="1">
      <c r="A39" s="99"/>
      <c r="B39" s="97"/>
      <c r="C39" s="33" t="s">
        <v>128</v>
      </c>
      <c r="D39" s="48">
        <v>210</v>
      </c>
      <c r="E39" s="31">
        <v>1</v>
      </c>
      <c r="F39" s="32">
        <v>40</v>
      </c>
      <c r="G39" s="44">
        <f t="shared" ref="G39:G40" si="5">D39*E39*F39</f>
        <v>8400</v>
      </c>
      <c r="H39" s="55"/>
    </row>
    <row r="40" spans="1:8" s="3" customFormat="1" ht="27.75" customHeight="1">
      <c r="A40" s="99"/>
      <c r="B40" s="97"/>
      <c r="C40" s="33" t="s">
        <v>179</v>
      </c>
      <c r="D40" s="48">
        <v>428</v>
      </c>
      <c r="E40" s="31">
        <v>2</v>
      </c>
      <c r="F40" s="32">
        <v>1</v>
      </c>
      <c r="G40" s="44">
        <f t="shared" si="5"/>
        <v>856</v>
      </c>
      <c r="H40" s="61" t="s">
        <v>180</v>
      </c>
    </row>
    <row r="41" spans="1:8" s="3" customFormat="1" ht="27.75" customHeight="1">
      <c r="A41" s="99"/>
      <c r="B41" s="97"/>
      <c r="C41" s="33" t="s">
        <v>130</v>
      </c>
      <c r="D41" s="48">
        <v>6488</v>
      </c>
      <c r="E41" s="31">
        <v>1</v>
      </c>
      <c r="F41" s="32">
        <v>1</v>
      </c>
      <c r="G41" s="44">
        <f t="shared" si="0"/>
        <v>6488</v>
      </c>
      <c r="H41" s="55" t="s">
        <v>129</v>
      </c>
    </row>
    <row r="42" spans="1:8" s="3" customFormat="1" ht="27.75" customHeight="1">
      <c r="A42" s="100"/>
      <c r="B42" s="61" t="s">
        <v>221</v>
      </c>
      <c r="C42" s="33" t="s">
        <v>172</v>
      </c>
      <c r="D42" s="48">
        <v>834</v>
      </c>
      <c r="E42" s="31">
        <v>1</v>
      </c>
      <c r="F42" s="32">
        <v>1</v>
      </c>
      <c r="G42" s="44">
        <f t="shared" ref="G42" si="6">D42*E42*F42</f>
        <v>834</v>
      </c>
      <c r="H42" s="58" t="s">
        <v>178</v>
      </c>
    </row>
    <row r="43" spans="1:8" s="3" customFormat="1" ht="27.75" customHeight="1">
      <c r="A43" s="97" t="s">
        <v>103</v>
      </c>
      <c r="B43" s="97"/>
      <c r="C43" s="97"/>
      <c r="D43" s="97"/>
      <c r="E43" s="97"/>
      <c r="F43" s="97"/>
      <c r="G43" s="46">
        <f>SUM(G11:G42)</f>
        <v>163121</v>
      </c>
      <c r="H43" s="2"/>
    </row>
    <row r="44" spans="1:8" s="4" customFormat="1" ht="15" customHeight="1">
      <c r="A44" s="112" t="s">
        <v>65</v>
      </c>
      <c r="B44" s="112"/>
      <c r="C44" s="112"/>
      <c r="D44" s="112"/>
      <c r="E44" s="112"/>
      <c r="F44" s="112"/>
      <c r="G44" s="50"/>
      <c r="H44" s="37"/>
    </row>
    <row r="45" spans="1:8" s="3" customFormat="1" ht="29.25" customHeight="1">
      <c r="A45" s="88" t="s">
        <v>84</v>
      </c>
      <c r="B45" s="88"/>
      <c r="C45" s="54" t="s">
        <v>136</v>
      </c>
      <c r="D45" s="46">
        <v>600</v>
      </c>
      <c r="E45" s="1">
        <v>1</v>
      </c>
      <c r="F45" s="1">
        <v>2</v>
      </c>
      <c r="G45" s="45">
        <f>D45*E45*F45</f>
        <v>1200</v>
      </c>
      <c r="H45" s="23"/>
    </row>
    <row r="46" spans="1:8" s="3" customFormat="1" ht="29.25" customHeight="1">
      <c r="A46" s="95" t="s">
        <v>137</v>
      </c>
      <c r="B46" s="96"/>
      <c r="C46" s="54" t="s">
        <v>138</v>
      </c>
      <c r="D46" s="46">
        <v>2200</v>
      </c>
      <c r="E46" s="1">
        <v>1</v>
      </c>
      <c r="F46" s="1">
        <v>1</v>
      </c>
      <c r="G46" s="45">
        <f t="shared" ref="G46:G52" si="7">D46*E46*F46</f>
        <v>2200</v>
      </c>
      <c r="H46" s="54"/>
    </row>
    <row r="47" spans="1:8" s="3" customFormat="1" ht="33.75" customHeight="1">
      <c r="A47" s="95" t="s">
        <v>137</v>
      </c>
      <c r="B47" s="96"/>
      <c r="C47" s="54" t="s">
        <v>147</v>
      </c>
      <c r="D47" s="46">
        <v>1600</v>
      </c>
      <c r="E47" s="1">
        <v>1</v>
      </c>
      <c r="F47" s="1">
        <v>1</v>
      </c>
      <c r="G47" s="45">
        <f t="shared" si="7"/>
        <v>1600</v>
      </c>
      <c r="H47" s="54"/>
    </row>
    <row r="48" spans="1:8" s="3" customFormat="1" ht="27" customHeight="1">
      <c r="A48" s="88" t="s">
        <v>85</v>
      </c>
      <c r="B48" s="88"/>
      <c r="C48" s="54" t="s">
        <v>141</v>
      </c>
      <c r="D48" s="46">
        <v>1000</v>
      </c>
      <c r="E48" s="1">
        <v>1</v>
      </c>
      <c r="F48" s="1">
        <v>1</v>
      </c>
      <c r="G48" s="45">
        <f t="shared" si="7"/>
        <v>1000</v>
      </c>
      <c r="H48" s="23"/>
    </row>
    <row r="49" spans="1:8" s="3" customFormat="1" ht="29.25" customHeight="1">
      <c r="A49" s="88" t="s">
        <v>83</v>
      </c>
      <c r="B49" s="88"/>
      <c r="C49" s="23" t="s">
        <v>86</v>
      </c>
      <c r="D49" s="46">
        <v>1500</v>
      </c>
      <c r="E49" s="1">
        <v>1</v>
      </c>
      <c r="F49" s="1">
        <v>1</v>
      </c>
      <c r="G49" s="45">
        <f t="shared" si="7"/>
        <v>1500</v>
      </c>
      <c r="H49" s="23"/>
    </row>
    <row r="50" spans="1:8" s="3" customFormat="1" ht="33" customHeight="1">
      <c r="A50" s="88" t="s">
        <v>139</v>
      </c>
      <c r="B50" s="88"/>
      <c r="C50" s="54" t="s">
        <v>140</v>
      </c>
      <c r="D50" s="46">
        <v>2200</v>
      </c>
      <c r="E50" s="1">
        <v>1</v>
      </c>
      <c r="F50" s="1">
        <v>1</v>
      </c>
      <c r="G50" s="45">
        <f t="shared" si="7"/>
        <v>2200</v>
      </c>
      <c r="H50" s="54"/>
    </row>
    <row r="51" spans="1:8" s="3" customFormat="1" ht="21" customHeight="1">
      <c r="A51" s="89" t="s">
        <v>142</v>
      </c>
      <c r="B51" s="90"/>
      <c r="C51" s="54" t="s">
        <v>143</v>
      </c>
      <c r="D51" s="46">
        <v>2200</v>
      </c>
      <c r="E51" s="1">
        <v>1</v>
      </c>
      <c r="F51" s="1">
        <v>1</v>
      </c>
      <c r="G51" s="45">
        <f t="shared" si="7"/>
        <v>2200</v>
      </c>
      <c r="H51" s="23"/>
    </row>
    <row r="52" spans="1:8" s="3" customFormat="1" ht="21" customHeight="1">
      <c r="A52" s="91"/>
      <c r="B52" s="92"/>
      <c r="C52" s="54" t="s">
        <v>144</v>
      </c>
      <c r="D52" s="46">
        <v>2200</v>
      </c>
      <c r="E52" s="1">
        <v>1</v>
      </c>
      <c r="F52" s="1">
        <v>1</v>
      </c>
      <c r="G52" s="45">
        <f t="shared" si="7"/>
        <v>2200</v>
      </c>
      <c r="H52" s="23"/>
    </row>
    <row r="53" spans="1:8" s="3" customFormat="1" ht="21" customHeight="1">
      <c r="A53" s="93"/>
      <c r="B53" s="94"/>
      <c r="C53" s="54" t="s">
        <v>145</v>
      </c>
      <c r="D53" s="46">
        <v>2200</v>
      </c>
      <c r="E53" s="1">
        <v>1</v>
      </c>
      <c r="F53" s="1">
        <v>1</v>
      </c>
      <c r="G53" s="45">
        <f t="shared" ref="G53:G74" si="8">D53*E53*F53</f>
        <v>2200</v>
      </c>
      <c r="H53" s="23"/>
    </row>
    <row r="54" spans="1:8" s="3" customFormat="1" ht="21" customHeight="1">
      <c r="A54" s="95" t="s">
        <v>146</v>
      </c>
      <c r="B54" s="96"/>
      <c r="C54" s="54" t="s">
        <v>147</v>
      </c>
      <c r="D54" s="46">
        <v>1600</v>
      </c>
      <c r="E54" s="1">
        <v>1</v>
      </c>
      <c r="F54" s="1">
        <v>1</v>
      </c>
      <c r="G54" s="45">
        <f t="shared" si="8"/>
        <v>1600</v>
      </c>
      <c r="H54" s="54"/>
    </row>
    <row r="55" spans="1:8" s="3" customFormat="1" ht="21" customHeight="1">
      <c r="A55" s="95" t="s">
        <v>148</v>
      </c>
      <c r="B55" s="96"/>
      <c r="C55" s="54" t="s">
        <v>147</v>
      </c>
      <c r="D55" s="46">
        <v>1200</v>
      </c>
      <c r="E55" s="1">
        <v>1</v>
      </c>
      <c r="F55" s="1">
        <v>1</v>
      </c>
      <c r="G55" s="45">
        <f t="shared" si="8"/>
        <v>1200</v>
      </c>
      <c r="H55" s="54"/>
    </row>
    <row r="56" spans="1:8" s="3" customFormat="1" ht="38.1" customHeight="1">
      <c r="A56" s="95" t="s">
        <v>98</v>
      </c>
      <c r="B56" s="96"/>
      <c r="C56" s="23" t="s">
        <v>97</v>
      </c>
      <c r="D56" s="46">
        <v>4500</v>
      </c>
      <c r="E56" s="1">
        <v>1</v>
      </c>
      <c r="F56" s="1">
        <v>1</v>
      </c>
      <c r="G56" s="45">
        <f t="shared" si="8"/>
        <v>4500</v>
      </c>
      <c r="H56" s="23"/>
    </row>
    <row r="57" spans="1:8" s="3" customFormat="1" ht="27.75" customHeight="1">
      <c r="A57" s="95" t="s">
        <v>149</v>
      </c>
      <c r="B57" s="96"/>
      <c r="C57" s="54" t="s">
        <v>150</v>
      </c>
      <c r="D57" s="46">
        <v>600</v>
      </c>
      <c r="E57" s="1">
        <v>1</v>
      </c>
      <c r="F57" s="1">
        <v>2</v>
      </c>
      <c r="G57" s="45">
        <f t="shared" si="8"/>
        <v>1200</v>
      </c>
      <c r="H57" s="54"/>
    </row>
    <row r="58" spans="1:8" s="3" customFormat="1" ht="27.75" customHeight="1">
      <c r="A58" s="88" t="s">
        <v>94</v>
      </c>
      <c r="B58" s="88"/>
      <c r="C58" s="54" t="s">
        <v>145</v>
      </c>
      <c r="D58" s="46">
        <v>1200</v>
      </c>
      <c r="E58" s="1">
        <v>1</v>
      </c>
      <c r="F58" s="1">
        <v>1</v>
      </c>
      <c r="G58" s="45">
        <f t="shared" si="8"/>
        <v>1200</v>
      </c>
      <c r="H58" s="23"/>
    </row>
    <row r="59" spans="1:8" s="3" customFormat="1" ht="27.75" customHeight="1">
      <c r="A59" s="88" t="s">
        <v>152</v>
      </c>
      <c r="B59" s="88"/>
      <c r="C59" s="54" t="s">
        <v>141</v>
      </c>
      <c r="D59" s="46">
        <v>1000</v>
      </c>
      <c r="E59" s="1">
        <v>1</v>
      </c>
      <c r="F59" s="1">
        <v>1</v>
      </c>
      <c r="G59" s="45">
        <f t="shared" si="8"/>
        <v>1000</v>
      </c>
      <c r="H59" s="54"/>
    </row>
    <row r="60" spans="1:8" s="3" customFormat="1" ht="28.5" customHeight="1">
      <c r="A60" s="133" t="s">
        <v>95</v>
      </c>
      <c r="B60" s="134"/>
      <c r="C60" s="69" t="s">
        <v>91</v>
      </c>
      <c r="D60" s="46">
        <v>1500</v>
      </c>
      <c r="E60" s="1">
        <v>1</v>
      </c>
      <c r="F60" s="1">
        <v>1</v>
      </c>
      <c r="G60" s="45">
        <f t="shared" si="8"/>
        <v>1500</v>
      </c>
      <c r="H60" s="23"/>
    </row>
    <row r="61" spans="1:8" s="3" customFormat="1" ht="16.5" customHeight="1">
      <c r="A61" s="135" t="s">
        <v>280</v>
      </c>
      <c r="B61" s="136"/>
      <c r="C61" s="69" t="s">
        <v>151</v>
      </c>
      <c r="D61" s="46">
        <v>2900</v>
      </c>
      <c r="E61" s="1">
        <v>1</v>
      </c>
      <c r="F61" s="1">
        <v>1</v>
      </c>
      <c r="G61" s="45">
        <f t="shared" si="8"/>
        <v>2900</v>
      </c>
      <c r="H61" s="54" t="s">
        <v>157</v>
      </c>
    </row>
    <row r="62" spans="1:8" s="3" customFormat="1" ht="18.75" customHeight="1">
      <c r="A62" s="95" t="s">
        <v>153</v>
      </c>
      <c r="B62" s="96"/>
      <c r="C62" s="54" t="s">
        <v>138</v>
      </c>
      <c r="D62" s="46">
        <v>2200</v>
      </c>
      <c r="E62" s="1">
        <v>1</v>
      </c>
      <c r="F62" s="1">
        <v>1</v>
      </c>
      <c r="G62" s="45">
        <f t="shared" si="8"/>
        <v>2200</v>
      </c>
      <c r="H62" s="54" t="s">
        <v>154</v>
      </c>
    </row>
    <row r="63" spans="1:8" s="3" customFormat="1" ht="18.75" customHeight="1">
      <c r="A63" s="95" t="s">
        <v>155</v>
      </c>
      <c r="B63" s="96"/>
      <c r="C63" s="80" t="s">
        <v>313</v>
      </c>
      <c r="D63" s="46">
        <v>600</v>
      </c>
      <c r="E63" s="1">
        <v>1</v>
      </c>
      <c r="F63" s="1">
        <v>1</v>
      </c>
      <c r="G63" s="45">
        <f t="shared" si="8"/>
        <v>600</v>
      </c>
      <c r="H63" s="54" t="s">
        <v>156</v>
      </c>
    </row>
    <row r="64" spans="1:8" s="3" customFormat="1" ht="27.75" customHeight="1">
      <c r="A64" s="89" t="s">
        <v>158</v>
      </c>
      <c r="B64" s="90"/>
      <c r="C64" s="54" t="s">
        <v>164</v>
      </c>
      <c r="D64" s="46">
        <v>3200</v>
      </c>
      <c r="E64" s="1">
        <v>1</v>
      </c>
      <c r="F64" s="1">
        <v>1</v>
      </c>
      <c r="G64" s="45">
        <f t="shared" si="8"/>
        <v>3200</v>
      </c>
      <c r="H64" s="69" t="s">
        <v>277</v>
      </c>
    </row>
    <row r="65" spans="1:8" s="3" customFormat="1" ht="21" customHeight="1">
      <c r="A65" s="91"/>
      <c r="B65" s="92"/>
      <c r="C65" s="54" t="s">
        <v>144</v>
      </c>
      <c r="D65" s="46">
        <v>2200</v>
      </c>
      <c r="E65" s="1">
        <v>1</v>
      </c>
      <c r="F65" s="1">
        <v>1</v>
      </c>
      <c r="G65" s="45">
        <f t="shared" si="8"/>
        <v>2200</v>
      </c>
      <c r="H65" s="54"/>
    </row>
    <row r="66" spans="1:8" s="3" customFormat="1" ht="21" customHeight="1">
      <c r="A66" s="93"/>
      <c r="B66" s="94"/>
      <c r="C66" s="54" t="s">
        <v>145</v>
      </c>
      <c r="D66" s="46">
        <v>2200</v>
      </c>
      <c r="E66" s="1">
        <v>1</v>
      </c>
      <c r="F66" s="1">
        <v>1</v>
      </c>
      <c r="G66" s="45">
        <f t="shared" ref="G66:G68" si="9">D66*E66*F66</f>
        <v>2200</v>
      </c>
      <c r="H66" s="54"/>
    </row>
    <row r="67" spans="1:8" s="3" customFormat="1" ht="21" customHeight="1">
      <c r="A67" s="95" t="s">
        <v>160</v>
      </c>
      <c r="B67" s="96"/>
      <c r="C67" s="54" t="s">
        <v>150</v>
      </c>
      <c r="D67" s="46">
        <v>3500</v>
      </c>
      <c r="E67" s="1">
        <v>1</v>
      </c>
      <c r="F67" s="1">
        <v>1</v>
      </c>
      <c r="G67" s="45">
        <f t="shared" si="9"/>
        <v>3500</v>
      </c>
      <c r="H67" s="54" t="s">
        <v>159</v>
      </c>
    </row>
    <row r="68" spans="1:8" s="3" customFormat="1" ht="21" customHeight="1">
      <c r="A68" s="95" t="s">
        <v>161</v>
      </c>
      <c r="B68" s="96"/>
      <c r="C68" s="54" t="s">
        <v>162</v>
      </c>
      <c r="D68" s="46">
        <v>600</v>
      </c>
      <c r="E68" s="1">
        <v>1</v>
      </c>
      <c r="F68" s="1">
        <v>1</v>
      </c>
      <c r="G68" s="45">
        <f t="shared" si="9"/>
        <v>600</v>
      </c>
      <c r="H68" s="54" t="s">
        <v>163</v>
      </c>
    </row>
    <row r="69" spans="1:8" s="3" customFormat="1" ht="21.95" customHeight="1">
      <c r="A69" s="89" t="s">
        <v>92</v>
      </c>
      <c r="B69" s="90"/>
      <c r="C69" s="23" t="s">
        <v>93</v>
      </c>
      <c r="D69" s="46">
        <v>4500</v>
      </c>
      <c r="E69" s="1">
        <v>1</v>
      </c>
      <c r="F69" s="1">
        <v>1</v>
      </c>
      <c r="G69" s="45">
        <f t="shared" si="8"/>
        <v>4500</v>
      </c>
      <c r="H69" s="23"/>
    </row>
    <row r="70" spans="1:8" s="3" customFormat="1" ht="21.95" customHeight="1">
      <c r="A70" s="91"/>
      <c r="B70" s="92"/>
      <c r="C70" s="54" t="s">
        <v>141</v>
      </c>
      <c r="D70" s="46">
        <v>4500</v>
      </c>
      <c r="E70" s="1">
        <v>1</v>
      </c>
      <c r="F70" s="1">
        <v>1</v>
      </c>
      <c r="G70" s="45">
        <f t="shared" si="8"/>
        <v>4500</v>
      </c>
      <c r="H70" s="23"/>
    </row>
    <row r="71" spans="1:8" s="3" customFormat="1" ht="21.95" customHeight="1">
      <c r="A71" s="93"/>
      <c r="B71" s="94"/>
      <c r="C71" s="54" t="s">
        <v>150</v>
      </c>
      <c r="D71" s="46">
        <v>3500</v>
      </c>
      <c r="E71" s="1">
        <v>1</v>
      </c>
      <c r="F71" s="1">
        <v>1</v>
      </c>
      <c r="G71" s="45">
        <f t="shared" si="8"/>
        <v>3500</v>
      </c>
      <c r="H71" s="54"/>
    </row>
    <row r="72" spans="1:8" s="3" customFormat="1" ht="21.75" customHeight="1">
      <c r="A72" s="88" t="s">
        <v>281</v>
      </c>
      <c r="B72" s="88"/>
      <c r="C72" s="23" t="s">
        <v>91</v>
      </c>
      <c r="D72" s="46">
        <v>1500</v>
      </c>
      <c r="E72" s="1">
        <v>1</v>
      </c>
      <c r="F72" s="1">
        <v>1</v>
      </c>
      <c r="G72" s="45">
        <f t="shared" si="8"/>
        <v>1500</v>
      </c>
      <c r="H72" s="23"/>
    </row>
    <row r="73" spans="1:8" s="3" customFormat="1" ht="23.25" customHeight="1">
      <c r="A73" s="95" t="s">
        <v>165</v>
      </c>
      <c r="B73" s="96"/>
      <c r="C73" s="54" t="s">
        <v>166</v>
      </c>
      <c r="D73" s="46">
        <v>1080.8</v>
      </c>
      <c r="E73" s="1">
        <v>1</v>
      </c>
      <c r="F73" s="1">
        <v>1</v>
      </c>
      <c r="G73" s="45">
        <f t="shared" si="8"/>
        <v>1080.8</v>
      </c>
      <c r="H73" s="85" t="s">
        <v>318</v>
      </c>
    </row>
    <row r="74" spans="1:8" s="3" customFormat="1" ht="60.75" customHeight="1">
      <c r="A74" s="95" t="s">
        <v>167</v>
      </c>
      <c r="B74" s="96"/>
      <c r="C74" s="54" t="s">
        <v>168</v>
      </c>
      <c r="D74" s="46">
        <v>500</v>
      </c>
      <c r="E74" s="1">
        <v>1</v>
      </c>
      <c r="F74" s="1">
        <v>7</v>
      </c>
      <c r="G74" s="45">
        <f t="shared" si="8"/>
        <v>3500</v>
      </c>
      <c r="H74" s="54" t="s">
        <v>169</v>
      </c>
    </row>
    <row r="75" spans="1:8" s="3" customFormat="1" ht="30.75" customHeight="1">
      <c r="A75" s="132" t="s">
        <v>103</v>
      </c>
      <c r="B75" s="132"/>
      <c r="C75" s="132"/>
      <c r="D75" s="132"/>
      <c r="E75" s="132"/>
      <c r="F75" s="132"/>
      <c r="G75" s="46">
        <f>SUM(G45:G74)</f>
        <v>64480.800000000003</v>
      </c>
      <c r="H75" s="23"/>
    </row>
    <row r="76" spans="1:8" s="3" customFormat="1" ht="30.75" customHeight="1">
      <c r="A76" s="112" t="s">
        <v>66</v>
      </c>
      <c r="B76" s="112"/>
      <c r="C76" s="112"/>
      <c r="D76" s="112"/>
      <c r="E76" s="112"/>
      <c r="F76" s="112"/>
      <c r="G76" s="50"/>
      <c r="H76" s="38"/>
    </row>
    <row r="77" spans="1:8" s="17" customFormat="1" ht="27.75" customHeight="1">
      <c r="A77" s="113" t="s">
        <v>77</v>
      </c>
      <c r="B77" s="113"/>
      <c r="C77" s="23" t="s">
        <v>76</v>
      </c>
      <c r="D77" s="46">
        <v>60</v>
      </c>
      <c r="E77" s="1">
        <v>1</v>
      </c>
      <c r="F77" s="1">
        <v>90</v>
      </c>
      <c r="G77" s="45">
        <f>D77*E77*F77</f>
        <v>5400</v>
      </c>
      <c r="H77" s="55" t="s">
        <v>131</v>
      </c>
    </row>
    <row r="78" spans="1:8" s="17" customFormat="1" ht="27.75" customHeight="1">
      <c r="A78" s="120" t="s">
        <v>294</v>
      </c>
      <c r="B78" s="121"/>
      <c r="C78" s="80" t="s">
        <v>294</v>
      </c>
      <c r="D78" s="46">
        <v>500</v>
      </c>
      <c r="E78" s="1">
        <v>1</v>
      </c>
      <c r="F78" s="1">
        <v>50</v>
      </c>
      <c r="G78" s="45">
        <f>D78*E78*F78</f>
        <v>25000</v>
      </c>
      <c r="H78" s="84" t="s">
        <v>315</v>
      </c>
    </row>
    <row r="79" spans="1:8" s="3" customFormat="1" ht="30.75" customHeight="1">
      <c r="A79" s="113" t="s">
        <v>75</v>
      </c>
      <c r="B79" s="113"/>
      <c r="C79" s="33" t="s">
        <v>102</v>
      </c>
      <c r="D79" s="48">
        <v>87.5</v>
      </c>
      <c r="E79" s="31">
        <v>2</v>
      </c>
      <c r="F79" s="32">
        <v>40</v>
      </c>
      <c r="G79" s="45">
        <f t="shared" ref="G79" si="10">D79*E79*F79</f>
        <v>7000</v>
      </c>
      <c r="H79" s="61" t="s">
        <v>208</v>
      </c>
    </row>
    <row r="80" spans="1:8" s="3" customFormat="1" ht="30" customHeight="1">
      <c r="A80" s="113" t="s">
        <v>170</v>
      </c>
      <c r="B80" s="113"/>
      <c r="C80" s="33" t="s">
        <v>171</v>
      </c>
      <c r="D80" s="48">
        <v>88</v>
      </c>
      <c r="E80" s="31">
        <v>1</v>
      </c>
      <c r="F80" s="32">
        <v>68</v>
      </c>
      <c r="G80" s="45">
        <f t="shared" ref="G80" si="11">D80*E80*F80</f>
        <v>5984</v>
      </c>
      <c r="H80" s="84" t="s">
        <v>317</v>
      </c>
    </row>
    <row r="81" spans="1:8" s="29" customFormat="1" ht="24" customHeight="1">
      <c r="A81" s="97" t="s">
        <v>103</v>
      </c>
      <c r="B81" s="97"/>
      <c r="C81" s="97"/>
      <c r="D81" s="97"/>
      <c r="E81" s="97"/>
      <c r="F81" s="97"/>
      <c r="G81" s="46">
        <f>SUM(G77:G80)</f>
        <v>43384</v>
      </c>
      <c r="H81" s="2"/>
    </row>
    <row r="82" spans="1:8" s="3" customFormat="1" ht="30.75" customHeight="1">
      <c r="A82" s="112" t="s">
        <v>67</v>
      </c>
      <c r="B82" s="112"/>
      <c r="C82" s="112"/>
      <c r="D82" s="112"/>
      <c r="E82" s="112"/>
      <c r="F82" s="112"/>
      <c r="G82" s="50"/>
      <c r="H82" s="38"/>
    </row>
    <row r="83" spans="1:8" s="17" customFormat="1" ht="27.75" customHeight="1">
      <c r="A83" s="113" t="s">
        <v>135</v>
      </c>
      <c r="B83" s="113"/>
      <c r="C83" s="60" t="s">
        <v>96</v>
      </c>
      <c r="D83" s="46">
        <v>2000</v>
      </c>
      <c r="E83" s="1">
        <v>5</v>
      </c>
      <c r="F83" s="31">
        <v>1</v>
      </c>
      <c r="G83" s="45">
        <f t="shared" ref="G83:G99" si="12">D83*E83*F83</f>
        <v>10000</v>
      </c>
      <c r="H83" s="61" t="s">
        <v>182</v>
      </c>
    </row>
    <row r="84" spans="1:8" s="17" customFormat="1" ht="23.25" customHeight="1">
      <c r="A84" s="122" t="s">
        <v>210</v>
      </c>
      <c r="B84" s="123"/>
      <c r="C84" s="60" t="s">
        <v>209</v>
      </c>
      <c r="D84" s="46">
        <v>5280</v>
      </c>
      <c r="E84" s="1">
        <v>1</v>
      </c>
      <c r="F84" s="1">
        <v>1</v>
      </c>
      <c r="G84" s="45">
        <f t="shared" si="12"/>
        <v>5280</v>
      </c>
      <c r="H84" s="2" t="s">
        <v>74</v>
      </c>
    </row>
    <row r="85" spans="1:8" s="17" customFormat="1" ht="23.25" customHeight="1">
      <c r="A85" s="126"/>
      <c r="B85" s="127"/>
      <c r="C85" s="60" t="s">
        <v>211</v>
      </c>
      <c r="D85" s="46">
        <v>432</v>
      </c>
      <c r="E85" s="1">
        <v>1</v>
      </c>
      <c r="F85" s="1">
        <v>1</v>
      </c>
      <c r="G85" s="45">
        <f t="shared" si="12"/>
        <v>432</v>
      </c>
      <c r="H85" s="2" t="s">
        <v>74</v>
      </c>
    </row>
    <row r="86" spans="1:8" s="17" customFormat="1" ht="23.25" customHeight="1">
      <c r="A86" s="126"/>
      <c r="B86" s="127"/>
      <c r="C86" s="60" t="s">
        <v>212</v>
      </c>
      <c r="D86" s="46">
        <v>358.4</v>
      </c>
      <c r="E86" s="1">
        <v>1</v>
      </c>
      <c r="F86" s="1">
        <v>1</v>
      </c>
      <c r="G86" s="45">
        <f t="shared" si="12"/>
        <v>358.4</v>
      </c>
      <c r="H86" s="2" t="s">
        <v>74</v>
      </c>
    </row>
    <row r="87" spans="1:8" s="17" customFormat="1" ht="23.25" customHeight="1">
      <c r="A87" s="124"/>
      <c r="B87" s="125"/>
      <c r="C87" s="87" t="s">
        <v>319</v>
      </c>
      <c r="D87" s="46">
        <v>755</v>
      </c>
      <c r="E87" s="1">
        <v>1</v>
      </c>
      <c r="F87" s="1">
        <v>1</v>
      </c>
      <c r="G87" s="45">
        <f t="shared" si="12"/>
        <v>755</v>
      </c>
      <c r="H87" s="86" t="s">
        <v>320</v>
      </c>
    </row>
    <row r="88" spans="1:8" s="17" customFormat="1" ht="23.25" customHeight="1">
      <c r="A88" s="122" t="s">
        <v>295</v>
      </c>
      <c r="B88" s="123"/>
      <c r="C88" s="80" t="s">
        <v>295</v>
      </c>
      <c r="D88" s="46">
        <v>14231.8</v>
      </c>
      <c r="E88" s="1">
        <v>1</v>
      </c>
      <c r="F88" s="1">
        <v>1</v>
      </c>
      <c r="G88" s="45">
        <f t="shared" si="12"/>
        <v>14231.8</v>
      </c>
      <c r="H88" s="84" t="s">
        <v>316</v>
      </c>
    </row>
    <row r="89" spans="1:8" s="17" customFormat="1" ht="23.25" customHeight="1">
      <c r="A89" s="124"/>
      <c r="B89" s="125"/>
      <c r="C89" s="80" t="s">
        <v>304</v>
      </c>
      <c r="D89" s="46">
        <v>0</v>
      </c>
      <c r="E89" s="1">
        <v>1</v>
      </c>
      <c r="F89" s="1">
        <v>1</v>
      </c>
      <c r="G89" s="45">
        <f t="shared" si="12"/>
        <v>0</v>
      </c>
      <c r="H89" s="81" t="s">
        <v>314</v>
      </c>
    </row>
    <row r="90" spans="1:8" s="17" customFormat="1" ht="26.25" customHeight="1">
      <c r="A90" s="114" t="s">
        <v>78</v>
      </c>
      <c r="B90" s="115"/>
      <c r="C90" s="56" t="s">
        <v>133</v>
      </c>
      <c r="D90" s="49">
        <v>600</v>
      </c>
      <c r="E90" s="30">
        <v>7</v>
      </c>
      <c r="F90" s="30">
        <v>1</v>
      </c>
      <c r="G90" s="45">
        <f t="shared" si="12"/>
        <v>4200</v>
      </c>
      <c r="H90" s="2"/>
    </row>
    <row r="91" spans="1:8" s="17" customFormat="1" ht="19.5" customHeight="1">
      <c r="A91" s="116"/>
      <c r="B91" s="117"/>
      <c r="C91" s="57" t="s">
        <v>175</v>
      </c>
      <c r="D91" s="49">
        <v>1365</v>
      </c>
      <c r="E91" s="30">
        <v>1</v>
      </c>
      <c r="F91" s="30">
        <v>1</v>
      </c>
      <c r="G91" s="45">
        <f t="shared" si="12"/>
        <v>1365</v>
      </c>
      <c r="H91" s="61" t="s">
        <v>213</v>
      </c>
    </row>
    <row r="92" spans="1:8" s="17" customFormat="1" ht="33" customHeight="1">
      <c r="A92" s="116"/>
      <c r="B92" s="117"/>
      <c r="C92" s="56" t="s">
        <v>134</v>
      </c>
      <c r="D92" s="49">
        <v>2832</v>
      </c>
      <c r="E92" s="30">
        <v>1</v>
      </c>
      <c r="F92" s="30">
        <v>1</v>
      </c>
      <c r="G92" s="45">
        <f t="shared" si="12"/>
        <v>2832</v>
      </c>
      <c r="H92" s="70" t="s">
        <v>278</v>
      </c>
    </row>
    <row r="93" spans="1:8" s="17" customFormat="1" ht="18.75" customHeight="1">
      <c r="A93" s="116"/>
      <c r="B93" s="117"/>
      <c r="C93" s="57" t="s">
        <v>219</v>
      </c>
      <c r="D93" s="49">
        <v>970</v>
      </c>
      <c r="E93" s="30">
        <v>1</v>
      </c>
      <c r="F93" s="30">
        <v>1</v>
      </c>
      <c r="G93" s="45">
        <f t="shared" si="12"/>
        <v>970</v>
      </c>
      <c r="H93" s="61" t="s">
        <v>220</v>
      </c>
    </row>
    <row r="94" spans="1:8" s="17" customFormat="1" ht="18.75" customHeight="1">
      <c r="A94" s="116"/>
      <c r="B94" s="117"/>
      <c r="C94" s="57" t="s">
        <v>222</v>
      </c>
      <c r="D94" s="49">
        <v>650</v>
      </c>
      <c r="E94" s="30">
        <v>1</v>
      </c>
      <c r="F94" s="30">
        <v>1</v>
      </c>
      <c r="G94" s="45">
        <f t="shared" si="12"/>
        <v>650</v>
      </c>
      <c r="H94" s="62" t="s">
        <v>222</v>
      </c>
    </row>
    <row r="95" spans="1:8" s="17" customFormat="1" ht="18.75" customHeight="1">
      <c r="A95" s="116"/>
      <c r="B95" s="117"/>
      <c r="C95" s="57" t="s">
        <v>292</v>
      </c>
      <c r="D95" s="49">
        <v>1798</v>
      </c>
      <c r="E95" s="30">
        <v>1</v>
      </c>
      <c r="F95" s="30">
        <v>1</v>
      </c>
      <c r="G95" s="45">
        <f t="shared" si="12"/>
        <v>1798</v>
      </c>
      <c r="H95" s="79" t="s">
        <v>293</v>
      </c>
    </row>
    <row r="96" spans="1:8" s="17" customFormat="1" ht="18.75" customHeight="1">
      <c r="A96" s="118"/>
      <c r="B96" s="119"/>
      <c r="C96" s="57" t="s">
        <v>181</v>
      </c>
      <c r="D96" s="49">
        <v>1308.2</v>
      </c>
      <c r="E96" s="30">
        <v>1</v>
      </c>
      <c r="F96" s="30">
        <v>1</v>
      </c>
      <c r="G96" s="45">
        <f t="shared" si="12"/>
        <v>1308.2</v>
      </c>
      <c r="H96" s="61" t="s">
        <v>205</v>
      </c>
    </row>
    <row r="97" spans="1:8" s="17" customFormat="1" ht="19.5" customHeight="1">
      <c r="A97" s="114" t="s">
        <v>104</v>
      </c>
      <c r="B97" s="115"/>
      <c r="C97" s="39" t="s">
        <v>105</v>
      </c>
      <c r="D97" s="49">
        <v>1230</v>
      </c>
      <c r="E97" s="30">
        <v>2</v>
      </c>
      <c r="F97" s="30">
        <v>2</v>
      </c>
      <c r="G97" s="45">
        <f t="shared" si="12"/>
        <v>4920</v>
      </c>
      <c r="H97" s="52"/>
    </row>
    <row r="98" spans="1:8" s="17" customFormat="1" ht="19.5" customHeight="1">
      <c r="A98" s="116"/>
      <c r="B98" s="117"/>
      <c r="C98" s="57" t="s">
        <v>132</v>
      </c>
      <c r="D98" s="49">
        <v>409.5</v>
      </c>
      <c r="E98" s="30">
        <v>1</v>
      </c>
      <c r="F98" s="30">
        <v>1</v>
      </c>
      <c r="G98" s="45">
        <f t="shared" si="12"/>
        <v>409.5</v>
      </c>
      <c r="H98" s="61" t="s">
        <v>204</v>
      </c>
    </row>
    <row r="99" spans="1:8" s="17" customFormat="1" ht="19.5" customHeight="1">
      <c r="A99" s="118"/>
      <c r="B99" s="119"/>
      <c r="C99" s="39" t="s">
        <v>106</v>
      </c>
      <c r="D99" s="49">
        <v>300</v>
      </c>
      <c r="E99" s="30">
        <v>8</v>
      </c>
      <c r="F99" s="30">
        <v>2</v>
      </c>
      <c r="G99" s="45">
        <f t="shared" si="12"/>
        <v>4800</v>
      </c>
      <c r="H99" s="52"/>
    </row>
    <row r="100" spans="1:8" s="17" customFormat="1" ht="27.75" customHeight="1">
      <c r="A100" s="97" t="s">
        <v>103</v>
      </c>
      <c r="B100" s="97"/>
      <c r="C100" s="97"/>
      <c r="D100" s="97"/>
      <c r="E100" s="97"/>
      <c r="F100" s="97"/>
      <c r="G100" s="46">
        <f>SUM(G83:G99)</f>
        <v>54309.899999999994</v>
      </c>
      <c r="H100" s="2"/>
    </row>
    <row r="101" spans="1:8" s="4" customFormat="1">
      <c r="A101" s="128" t="s">
        <v>25</v>
      </c>
      <c r="B101" s="129"/>
      <c r="C101" s="129"/>
      <c r="D101" s="129"/>
      <c r="E101" s="129"/>
      <c r="F101" s="130"/>
      <c r="G101" s="51">
        <f>SUM(G43,G75,G81,G100)</f>
        <v>325295.69999999995</v>
      </c>
      <c r="H101" s="40"/>
    </row>
    <row r="102" spans="1:8" s="4" customFormat="1">
      <c r="A102" s="128" t="s">
        <v>107</v>
      </c>
      <c r="B102" s="129"/>
      <c r="C102" s="129"/>
      <c r="D102" s="129"/>
      <c r="E102" s="129"/>
      <c r="F102" s="130"/>
      <c r="G102" s="51">
        <f>G101*0.1</f>
        <v>32529.569999999996</v>
      </c>
      <c r="H102" s="40"/>
    </row>
    <row r="103" spans="1:8" s="4" customFormat="1">
      <c r="A103" s="128" t="s">
        <v>108</v>
      </c>
      <c r="B103" s="129"/>
      <c r="C103" s="129"/>
      <c r="D103" s="129"/>
      <c r="E103" s="129"/>
      <c r="F103" s="130"/>
      <c r="G103" s="51">
        <f>SUM(G101:G102)</f>
        <v>357825.26999999996</v>
      </c>
      <c r="H103" s="40"/>
    </row>
  </sheetData>
  <mergeCells count="58">
    <mergeCell ref="A67:B67"/>
    <mergeCell ref="A68:B68"/>
    <mergeCell ref="A69:B71"/>
    <mergeCell ref="A73:B73"/>
    <mergeCell ref="A74:B74"/>
    <mergeCell ref="A59:B59"/>
    <mergeCell ref="A62:B62"/>
    <mergeCell ref="A63:B63"/>
    <mergeCell ref="A64:B66"/>
    <mergeCell ref="A58:B58"/>
    <mergeCell ref="A60:B60"/>
    <mergeCell ref="A61:B61"/>
    <mergeCell ref="A102:F102"/>
    <mergeCell ref="A103:F103"/>
    <mergeCell ref="B11:B23"/>
    <mergeCell ref="A11:A23"/>
    <mergeCell ref="A72:B72"/>
    <mergeCell ref="A101:F101"/>
    <mergeCell ref="A45:B45"/>
    <mergeCell ref="A49:B49"/>
    <mergeCell ref="A81:F81"/>
    <mergeCell ref="A79:B79"/>
    <mergeCell ref="A44:F44"/>
    <mergeCell ref="A75:F75"/>
    <mergeCell ref="A82:F82"/>
    <mergeCell ref="A97:B99"/>
    <mergeCell ref="A57:B57"/>
    <mergeCell ref="A83:B83"/>
    <mergeCell ref="A76:F76"/>
    <mergeCell ref="A100:F100"/>
    <mergeCell ref="A77:B77"/>
    <mergeCell ref="A80:B80"/>
    <mergeCell ref="A90:B96"/>
    <mergeCell ref="A78:B78"/>
    <mergeCell ref="A88:B89"/>
    <mergeCell ref="A84:B87"/>
    <mergeCell ref="A1:H1"/>
    <mergeCell ref="A10:H10"/>
    <mergeCell ref="A6:B6"/>
    <mergeCell ref="C6:H6"/>
    <mergeCell ref="A7:H7"/>
    <mergeCell ref="A8:H8"/>
    <mergeCell ref="A9:B9"/>
    <mergeCell ref="F2:H2"/>
    <mergeCell ref="F3:H3"/>
    <mergeCell ref="F4:H4"/>
    <mergeCell ref="F5:H5"/>
    <mergeCell ref="A48:B48"/>
    <mergeCell ref="A43:F43"/>
    <mergeCell ref="A47:B47"/>
    <mergeCell ref="A46:B46"/>
    <mergeCell ref="A24:A42"/>
    <mergeCell ref="B24:B41"/>
    <mergeCell ref="A50:B50"/>
    <mergeCell ref="A51:B53"/>
    <mergeCell ref="A54:B54"/>
    <mergeCell ref="A55:B55"/>
    <mergeCell ref="A56:B56"/>
  </mergeCells>
  <phoneticPr fontId="1" type="noConversion"/>
  <pageMargins left="0.75" right="0.75" top="1" bottom="1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13" workbookViewId="0">
      <selection activeCell="H10" sqref="H10"/>
    </sheetView>
  </sheetViews>
  <sheetFormatPr defaultColWidth="19.625" defaultRowHeight="14.25"/>
  <cols>
    <col min="1" max="1" width="30.125" style="18" customWidth="1" collapsed="1"/>
    <col min="2" max="2" width="17.5" style="8" customWidth="1" collapsed="1"/>
    <col min="3" max="3" width="31.625" style="8" bestFit="1" customWidth="1"/>
    <col min="4" max="7" width="12.125" style="5" customWidth="1"/>
    <col min="8" max="8" width="11.5" style="6" customWidth="1"/>
    <col min="9" max="16384" width="19.625" style="7"/>
  </cols>
  <sheetData>
    <row r="1" spans="1:8" ht="45.75" customHeight="1">
      <c r="A1" s="139"/>
      <c r="B1" s="139"/>
      <c r="C1" s="139"/>
    </row>
    <row r="2" spans="1:8" ht="32.1" customHeight="1">
      <c r="A2" s="8" t="s">
        <v>0</v>
      </c>
      <c r="B2" s="140" t="s">
        <v>62</v>
      </c>
      <c r="C2" s="140"/>
      <c r="D2" s="140"/>
      <c r="E2" s="140"/>
    </row>
    <row r="3" spans="1:8">
      <c r="A3" s="8" t="s">
        <v>1</v>
      </c>
      <c r="B3" s="9" t="s">
        <v>31</v>
      </c>
    </row>
    <row r="4" spans="1:8">
      <c r="A4" s="8" t="s">
        <v>4</v>
      </c>
    </row>
    <row r="5" spans="1:8" ht="9.75" hidden="1" customHeight="1">
      <c r="A5" s="8" t="s">
        <v>7</v>
      </c>
    </row>
    <row r="6" spans="1:8" hidden="1">
      <c r="A6" s="8" t="s">
        <v>8</v>
      </c>
    </row>
    <row r="7" spans="1:8" s="4" customFormat="1">
      <c r="A7" s="105" t="s">
        <v>2</v>
      </c>
      <c r="B7" s="105"/>
      <c r="C7" s="10" t="s">
        <v>3</v>
      </c>
      <c r="D7" s="11" t="s">
        <v>9</v>
      </c>
      <c r="E7" s="11" t="s">
        <v>10</v>
      </c>
      <c r="F7" s="11" t="s">
        <v>5</v>
      </c>
      <c r="G7" s="11" t="s">
        <v>25</v>
      </c>
      <c r="H7" s="12" t="s">
        <v>11</v>
      </c>
    </row>
    <row r="8" spans="1:8" s="4" customFormat="1" ht="15">
      <c r="A8" s="141" t="s">
        <v>45</v>
      </c>
      <c r="B8" s="141"/>
      <c r="C8" s="141"/>
      <c r="D8" s="141"/>
      <c r="E8" s="141"/>
      <c r="F8" s="141"/>
      <c r="G8" s="19"/>
      <c r="H8" s="13"/>
    </row>
    <row r="9" spans="1:8" s="3" customFormat="1" ht="42.75" customHeight="1">
      <c r="A9" s="142" t="s">
        <v>24</v>
      </c>
      <c r="B9" s="145" t="s">
        <v>6</v>
      </c>
      <c r="C9" s="24" t="s">
        <v>32</v>
      </c>
      <c r="D9" s="1">
        <v>1000</v>
      </c>
      <c r="E9" s="1">
        <v>1</v>
      </c>
      <c r="F9" s="1">
        <v>25</v>
      </c>
      <c r="G9" s="1">
        <f t="shared" ref="G9:G17" si="0">D9*E9*F9</f>
        <v>25000</v>
      </c>
      <c r="H9" s="2"/>
    </row>
    <row r="10" spans="1:8" s="3" customFormat="1" ht="42.75" customHeight="1">
      <c r="A10" s="143"/>
      <c r="B10" s="146"/>
      <c r="C10" s="24" t="s">
        <v>33</v>
      </c>
      <c r="D10" s="1">
        <v>1000</v>
      </c>
      <c r="E10" s="1">
        <v>1</v>
      </c>
      <c r="F10" s="1">
        <v>78</v>
      </c>
      <c r="G10" s="1">
        <f t="shared" si="0"/>
        <v>78000</v>
      </c>
      <c r="H10" s="2"/>
    </row>
    <row r="11" spans="1:8" s="3" customFormat="1" ht="42.6" customHeight="1">
      <c r="A11" s="143"/>
      <c r="B11" s="146"/>
      <c r="C11" s="24" t="s">
        <v>34</v>
      </c>
      <c r="D11" s="1">
        <v>1000</v>
      </c>
      <c r="E11" s="1">
        <v>1</v>
      </c>
      <c r="F11" s="1">
        <v>75</v>
      </c>
      <c r="G11" s="1">
        <f t="shared" si="0"/>
        <v>75000</v>
      </c>
      <c r="H11" s="2"/>
    </row>
    <row r="12" spans="1:8" s="3" customFormat="1" ht="42.6" customHeight="1">
      <c r="A12" s="143"/>
      <c r="B12" s="146"/>
      <c r="C12" s="24" t="s">
        <v>35</v>
      </c>
      <c r="D12" s="1">
        <v>1000</v>
      </c>
      <c r="E12" s="1">
        <v>1</v>
      </c>
      <c r="F12" s="1">
        <v>24</v>
      </c>
      <c r="G12" s="1">
        <f t="shared" si="0"/>
        <v>24000</v>
      </c>
      <c r="H12" s="2"/>
    </row>
    <row r="13" spans="1:8" s="3" customFormat="1" ht="42.6" customHeight="1">
      <c r="A13" s="143"/>
      <c r="B13" s="146"/>
      <c r="C13" s="24" t="s">
        <v>36</v>
      </c>
      <c r="D13" s="1">
        <v>1000</v>
      </c>
      <c r="E13" s="1">
        <v>5</v>
      </c>
      <c r="F13" s="1">
        <v>5</v>
      </c>
      <c r="G13" s="1">
        <f t="shared" si="0"/>
        <v>25000</v>
      </c>
      <c r="H13" s="2"/>
    </row>
    <row r="14" spans="1:8" s="3" customFormat="1" ht="42.6" customHeight="1">
      <c r="A14" s="144"/>
      <c r="B14" s="147"/>
      <c r="C14" s="24" t="s">
        <v>58</v>
      </c>
      <c r="D14" s="1">
        <v>1000</v>
      </c>
      <c r="E14" s="1">
        <v>2</v>
      </c>
      <c r="F14" s="1">
        <v>2</v>
      </c>
      <c r="G14" s="1">
        <f t="shared" si="0"/>
        <v>4000</v>
      </c>
      <c r="H14" s="2"/>
    </row>
    <row r="15" spans="1:8" s="3" customFormat="1" ht="30.6" customHeight="1">
      <c r="A15" s="142" t="s">
        <v>12</v>
      </c>
      <c r="B15" s="145"/>
      <c r="C15" s="24" t="s">
        <v>46</v>
      </c>
      <c r="D15" s="1">
        <v>30000</v>
      </c>
      <c r="E15" s="25">
        <v>1</v>
      </c>
      <c r="F15" s="25">
        <v>5</v>
      </c>
      <c r="G15" s="1">
        <f t="shared" si="0"/>
        <v>150000</v>
      </c>
      <c r="H15" s="2"/>
    </row>
    <row r="16" spans="1:8" s="3" customFormat="1" ht="27.75" customHeight="1">
      <c r="A16" s="144"/>
      <c r="B16" s="147"/>
      <c r="C16" s="24" t="s">
        <v>60</v>
      </c>
      <c r="D16" s="1">
        <v>150</v>
      </c>
      <c r="E16" s="25">
        <v>1</v>
      </c>
      <c r="F16" s="25">
        <v>102</v>
      </c>
      <c r="G16" s="1">
        <f t="shared" si="0"/>
        <v>15300</v>
      </c>
      <c r="H16" s="2"/>
    </row>
    <row r="17" spans="1:8" s="3" customFormat="1" ht="89.25" customHeight="1">
      <c r="A17" s="98" t="s">
        <v>17</v>
      </c>
      <c r="B17" s="28" t="s">
        <v>18</v>
      </c>
      <c r="C17" s="23" t="s">
        <v>63</v>
      </c>
      <c r="D17" s="1">
        <v>300</v>
      </c>
      <c r="E17" s="1">
        <v>1</v>
      </c>
      <c r="F17" s="25">
        <v>222</v>
      </c>
      <c r="G17" s="1">
        <f t="shared" si="0"/>
        <v>66600</v>
      </c>
      <c r="H17" s="2"/>
    </row>
    <row r="18" spans="1:8" s="3" customFormat="1" ht="33.6" customHeight="1">
      <c r="A18" s="100"/>
      <c r="B18" s="2"/>
      <c r="C18" s="26"/>
      <c r="D18" s="14"/>
      <c r="E18" s="1"/>
      <c r="F18" s="25"/>
      <c r="G18" s="1"/>
      <c r="H18" s="2"/>
    </row>
    <row r="19" spans="1:8" s="3" customFormat="1" ht="27.75" customHeight="1">
      <c r="A19" s="2" t="s">
        <v>26</v>
      </c>
      <c r="B19" s="2" t="s">
        <v>19</v>
      </c>
      <c r="C19" s="23"/>
      <c r="D19" s="1">
        <v>4000</v>
      </c>
      <c r="E19" s="1">
        <v>6</v>
      </c>
      <c r="F19" s="1">
        <v>1</v>
      </c>
      <c r="G19" s="1">
        <f>D19*E19*F19</f>
        <v>24000</v>
      </c>
      <c r="H19" s="2"/>
    </row>
    <row r="20" spans="1:8" s="4" customFormat="1" ht="15" customHeight="1">
      <c r="A20" s="112" t="s">
        <v>20</v>
      </c>
      <c r="B20" s="112"/>
      <c r="C20" s="112"/>
      <c r="D20" s="112"/>
      <c r="E20" s="112"/>
      <c r="F20" s="112"/>
      <c r="G20" s="15"/>
      <c r="H20" s="15"/>
    </row>
    <row r="21" spans="1:8" s="4" customFormat="1" ht="15" customHeight="1">
      <c r="A21" s="97" t="s">
        <v>37</v>
      </c>
      <c r="B21" s="97"/>
      <c r="C21" s="23" t="s">
        <v>38</v>
      </c>
      <c r="D21" s="1">
        <v>1500</v>
      </c>
      <c r="E21" s="1">
        <v>1</v>
      </c>
      <c r="F21" s="1">
        <v>1</v>
      </c>
      <c r="G21" s="1">
        <f>D21*E21*F21</f>
        <v>1500</v>
      </c>
      <c r="H21" s="23"/>
    </row>
    <row r="22" spans="1:8" s="3" customFormat="1" ht="14.25" customHeight="1">
      <c r="A22" s="132" t="s">
        <v>64</v>
      </c>
      <c r="B22" s="132"/>
      <c r="C22" s="23" t="s">
        <v>39</v>
      </c>
      <c r="D22" s="1">
        <v>600</v>
      </c>
      <c r="E22" s="1">
        <v>1</v>
      </c>
      <c r="F22" s="1">
        <v>3</v>
      </c>
      <c r="G22" s="1">
        <f>D22*E22*F22</f>
        <v>1800</v>
      </c>
      <c r="H22" s="23"/>
    </row>
    <row r="23" spans="1:8" s="3" customFormat="1" ht="14.25" customHeight="1">
      <c r="A23" s="132"/>
      <c r="B23" s="132"/>
      <c r="C23" s="23" t="s">
        <v>40</v>
      </c>
      <c r="D23" s="1">
        <v>1100</v>
      </c>
      <c r="E23" s="1">
        <v>1</v>
      </c>
      <c r="F23" s="1">
        <v>1</v>
      </c>
      <c r="G23" s="1">
        <f>D22*E23*F22</f>
        <v>1800</v>
      </c>
      <c r="H23" s="23"/>
    </row>
    <row r="24" spans="1:8" s="3" customFormat="1">
      <c r="A24" s="132" t="s">
        <v>52</v>
      </c>
      <c r="B24" s="132"/>
      <c r="C24" s="23" t="s">
        <v>41</v>
      </c>
      <c r="D24" s="1">
        <v>2800</v>
      </c>
      <c r="E24" s="25">
        <v>1</v>
      </c>
      <c r="F24" s="1">
        <v>2</v>
      </c>
      <c r="G24" s="25">
        <f>D23*E24*F23</f>
        <v>1100</v>
      </c>
      <c r="H24" s="23"/>
    </row>
    <row r="25" spans="1:8" s="3" customFormat="1" ht="14.25" customHeight="1">
      <c r="A25" s="132" t="s">
        <v>47</v>
      </c>
      <c r="B25" s="132"/>
      <c r="C25" s="23" t="s">
        <v>42</v>
      </c>
      <c r="D25" s="1">
        <v>1000</v>
      </c>
      <c r="E25" s="1">
        <v>1</v>
      </c>
      <c r="F25" s="1">
        <v>1</v>
      </c>
      <c r="G25" s="1">
        <f>D24*E25*F24</f>
        <v>5600</v>
      </c>
      <c r="H25" s="23"/>
    </row>
    <row r="26" spans="1:8" s="3" customFormat="1" ht="14.25" customHeight="1">
      <c r="A26" s="132"/>
      <c r="B26" s="132"/>
      <c r="C26" s="26" t="s">
        <v>43</v>
      </c>
      <c r="D26" s="1">
        <v>1500</v>
      </c>
      <c r="E26" s="1">
        <v>1</v>
      </c>
      <c r="F26" s="25">
        <v>1</v>
      </c>
      <c r="G26" s="1">
        <f>D25*E26*F25</f>
        <v>1000</v>
      </c>
      <c r="H26" s="23"/>
    </row>
    <row r="27" spans="1:8" s="3" customFormat="1">
      <c r="A27" s="132" t="s">
        <v>51</v>
      </c>
      <c r="B27" s="132"/>
      <c r="C27" s="23" t="s">
        <v>44</v>
      </c>
      <c r="D27" s="1">
        <v>1000</v>
      </c>
      <c r="E27" s="1">
        <v>1</v>
      </c>
      <c r="F27" s="1">
        <v>2</v>
      </c>
      <c r="G27" s="1">
        <f>D27*E27*F27</f>
        <v>2000</v>
      </c>
      <c r="H27" s="23"/>
    </row>
    <row r="28" spans="1:8" s="3" customFormat="1" ht="14.25" customHeight="1">
      <c r="A28" s="132"/>
      <c r="B28" s="132"/>
      <c r="C28" s="23" t="s">
        <v>40</v>
      </c>
      <c r="D28" s="1">
        <v>1100</v>
      </c>
      <c r="E28" s="1">
        <v>1</v>
      </c>
      <c r="F28" s="1">
        <v>1</v>
      </c>
      <c r="G28" s="1">
        <f>D28*E28*F28</f>
        <v>1100</v>
      </c>
      <c r="H28" s="23"/>
    </row>
    <row r="29" spans="1:8" s="3" customFormat="1" ht="14.25" customHeight="1">
      <c r="A29" s="132"/>
      <c r="B29" s="132"/>
      <c r="C29" s="26" t="s">
        <v>43</v>
      </c>
      <c r="D29" s="1">
        <v>1500</v>
      </c>
      <c r="E29" s="25">
        <v>1</v>
      </c>
      <c r="F29" s="25">
        <v>2</v>
      </c>
      <c r="G29" s="25">
        <f>D29*E29*F29</f>
        <v>3000</v>
      </c>
      <c r="H29" s="23"/>
    </row>
    <row r="30" spans="1:8" s="3" customFormat="1" ht="14.25" customHeight="1">
      <c r="A30" s="132" t="s">
        <v>53</v>
      </c>
      <c r="B30" s="132"/>
      <c r="C30" s="23" t="s">
        <v>54</v>
      </c>
      <c r="D30" s="1">
        <v>4500</v>
      </c>
      <c r="E30" s="1">
        <v>1</v>
      </c>
      <c r="F30" s="1">
        <v>2</v>
      </c>
      <c r="G30" s="1">
        <f t="shared" ref="G30:G38" si="1">D30*E30*F30</f>
        <v>9000</v>
      </c>
      <c r="H30" s="23"/>
    </row>
    <row r="31" spans="1:8" s="3" customFormat="1">
      <c r="A31" s="132" t="s">
        <v>48</v>
      </c>
      <c r="B31" s="132"/>
      <c r="C31" s="23" t="s">
        <v>42</v>
      </c>
      <c r="D31" s="1">
        <v>1000</v>
      </c>
      <c r="E31" s="1">
        <v>1</v>
      </c>
      <c r="F31" s="1">
        <v>3</v>
      </c>
      <c r="G31" s="1">
        <f t="shared" si="1"/>
        <v>3000</v>
      </c>
      <c r="H31" s="23"/>
    </row>
    <row r="32" spans="1:8" s="3" customFormat="1" ht="14.25" customHeight="1">
      <c r="A32" s="132"/>
      <c r="B32" s="132"/>
      <c r="C32" s="23" t="s">
        <v>40</v>
      </c>
      <c r="D32" s="1">
        <v>1100</v>
      </c>
      <c r="E32" s="1">
        <v>1</v>
      </c>
      <c r="F32" s="1">
        <v>1</v>
      </c>
      <c r="G32" s="1">
        <f t="shared" si="1"/>
        <v>1100</v>
      </c>
      <c r="H32" s="23"/>
    </row>
    <row r="33" spans="1:8" s="3" customFormat="1" ht="14.25" customHeight="1">
      <c r="A33" s="132" t="s">
        <v>50</v>
      </c>
      <c r="B33" s="132"/>
      <c r="C33" s="23" t="s">
        <v>39</v>
      </c>
      <c r="D33" s="1">
        <v>600</v>
      </c>
      <c r="E33" s="1">
        <v>1</v>
      </c>
      <c r="F33" s="1">
        <v>3</v>
      </c>
      <c r="G33" s="1">
        <f t="shared" si="1"/>
        <v>1800</v>
      </c>
      <c r="H33" s="23"/>
    </row>
    <row r="34" spans="1:8" s="3" customFormat="1" ht="14.25" customHeight="1">
      <c r="A34" s="132"/>
      <c r="B34" s="132"/>
      <c r="C34" s="23" t="s">
        <v>40</v>
      </c>
      <c r="D34" s="1">
        <v>1100</v>
      </c>
      <c r="E34" s="1">
        <v>1</v>
      </c>
      <c r="F34" s="1">
        <v>1</v>
      </c>
      <c r="G34" s="1">
        <f t="shared" si="1"/>
        <v>1100</v>
      </c>
      <c r="H34" s="23"/>
    </row>
    <row r="35" spans="1:8" s="3" customFormat="1" ht="14.25" customHeight="1">
      <c r="A35" s="132" t="s">
        <v>55</v>
      </c>
      <c r="B35" s="132"/>
      <c r="C35" s="23" t="s">
        <v>56</v>
      </c>
      <c r="D35" s="1">
        <v>600</v>
      </c>
      <c r="E35" s="1">
        <v>1</v>
      </c>
      <c r="F35" s="1">
        <v>3</v>
      </c>
      <c r="G35" s="1">
        <f t="shared" si="1"/>
        <v>1800</v>
      </c>
      <c r="H35" s="23"/>
    </row>
    <row r="36" spans="1:8" s="3" customFormat="1" ht="14.25" customHeight="1">
      <c r="A36" s="132"/>
      <c r="B36" s="132"/>
      <c r="C36" s="23" t="s">
        <v>40</v>
      </c>
      <c r="D36" s="1">
        <v>1100</v>
      </c>
      <c r="E36" s="1">
        <v>1</v>
      </c>
      <c r="F36" s="1">
        <v>1</v>
      </c>
      <c r="G36" s="1">
        <f t="shared" si="1"/>
        <v>1100</v>
      </c>
      <c r="H36" s="23"/>
    </row>
    <row r="37" spans="1:8" s="3" customFormat="1">
      <c r="A37" s="132" t="s">
        <v>49</v>
      </c>
      <c r="B37" s="132"/>
      <c r="C37" s="23" t="s">
        <v>42</v>
      </c>
      <c r="D37" s="1">
        <v>1000</v>
      </c>
      <c r="E37" s="1">
        <v>1</v>
      </c>
      <c r="F37" s="1">
        <v>3</v>
      </c>
      <c r="G37" s="1">
        <f t="shared" si="1"/>
        <v>3000</v>
      </c>
      <c r="H37" s="23"/>
    </row>
    <row r="38" spans="1:8" s="3" customFormat="1" ht="14.25" customHeight="1">
      <c r="A38" s="132"/>
      <c r="B38" s="132"/>
      <c r="C38" s="23" t="s">
        <v>40</v>
      </c>
      <c r="D38" s="1">
        <v>1100</v>
      </c>
      <c r="E38" s="1">
        <v>1</v>
      </c>
      <c r="F38" s="1">
        <v>1</v>
      </c>
      <c r="G38" s="1">
        <f t="shared" si="1"/>
        <v>1100</v>
      </c>
      <c r="H38" s="23"/>
    </row>
    <row r="39" spans="1:8" s="3" customFormat="1" ht="16.5" customHeight="1">
      <c r="A39" s="112" t="s">
        <v>13</v>
      </c>
      <c r="B39" s="112"/>
      <c r="C39" s="112"/>
      <c r="D39" s="112"/>
      <c r="E39" s="112"/>
      <c r="F39" s="112"/>
      <c r="G39" s="13"/>
      <c r="H39" s="13"/>
    </row>
    <row r="40" spans="1:8" s="3" customFormat="1" ht="30.75" customHeight="1">
      <c r="A40" s="137" t="s">
        <v>59</v>
      </c>
      <c r="B40" s="138"/>
      <c r="C40" s="16"/>
      <c r="D40" s="1">
        <v>800</v>
      </c>
      <c r="E40" s="1">
        <v>2</v>
      </c>
      <c r="F40" s="1">
        <v>12</v>
      </c>
      <c r="G40" s="1">
        <f>D40*E40*F40</f>
        <v>19200</v>
      </c>
      <c r="H40" s="2" t="s">
        <v>29</v>
      </c>
    </row>
    <row r="41" spans="1:8" s="3" customFormat="1" ht="30.75" customHeight="1">
      <c r="A41" s="137" t="s">
        <v>61</v>
      </c>
      <c r="B41" s="138"/>
      <c r="C41" s="16"/>
      <c r="D41" s="1">
        <v>100</v>
      </c>
      <c r="E41" s="1">
        <v>1</v>
      </c>
      <c r="F41" s="1">
        <v>12</v>
      </c>
      <c r="G41" s="1">
        <f>D41*E41*F41</f>
        <v>1200</v>
      </c>
      <c r="H41" s="2" t="s">
        <v>29</v>
      </c>
    </row>
    <row r="42" spans="1:8" s="3" customFormat="1" ht="16.5" customHeight="1">
      <c r="A42" s="112" t="s">
        <v>14</v>
      </c>
      <c r="B42" s="112"/>
      <c r="C42" s="112"/>
      <c r="D42" s="112"/>
      <c r="E42" s="112"/>
      <c r="F42" s="112"/>
      <c r="G42" s="13"/>
      <c r="H42" s="13"/>
    </row>
    <row r="43" spans="1:8" s="3" customFormat="1" ht="28.5" customHeight="1">
      <c r="A43" s="137" t="s">
        <v>27</v>
      </c>
      <c r="B43" s="138"/>
      <c r="C43" s="23"/>
      <c r="D43" s="27">
        <v>200</v>
      </c>
      <c r="E43" s="27">
        <v>3</v>
      </c>
      <c r="F43" s="1">
        <v>12</v>
      </c>
      <c r="G43" s="1">
        <f>D43*E43*F43</f>
        <v>7200</v>
      </c>
      <c r="H43" s="2" t="s">
        <v>29</v>
      </c>
    </row>
    <row r="44" spans="1:8" s="3" customFormat="1" ht="30.75" customHeight="1">
      <c r="A44" s="137" t="s">
        <v>28</v>
      </c>
      <c r="B44" s="138"/>
      <c r="C44" s="16" t="s">
        <v>30</v>
      </c>
      <c r="D44" s="1">
        <v>20000</v>
      </c>
      <c r="E44" s="1">
        <v>1</v>
      </c>
      <c r="F44" s="1">
        <v>1</v>
      </c>
      <c r="G44" s="1">
        <f>D44*E44*F44</f>
        <v>20000</v>
      </c>
      <c r="H44" s="2" t="s">
        <v>29</v>
      </c>
    </row>
    <row r="45" spans="1:8" s="3" customFormat="1" ht="30.75" customHeight="1">
      <c r="A45" s="137" t="s">
        <v>21</v>
      </c>
      <c r="B45" s="138"/>
      <c r="C45" s="16"/>
      <c r="D45" s="1">
        <v>500</v>
      </c>
      <c r="E45" s="1">
        <v>1</v>
      </c>
      <c r="F45" s="1">
        <v>94</v>
      </c>
      <c r="G45" s="1">
        <f>D45*E45*F45</f>
        <v>47000</v>
      </c>
      <c r="H45" s="2" t="s">
        <v>57</v>
      </c>
    </row>
    <row r="46" spans="1:8" s="17" customFormat="1" ht="15" customHeight="1">
      <c r="A46" s="148" t="s">
        <v>22</v>
      </c>
      <c r="B46" s="148"/>
      <c r="C46" s="148"/>
      <c r="D46" s="148"/>
      <c r="E46" s="148"/>
      <c r="F46" s="148"/>
      <c r="G46" s="21">
        <f>SUM(G9:G45)</f>
        <v>623400</v>
      </c>
    </row>
    <row r="47" spans="1:8" s="17" customFormat="1" ht="15" customHeight="1">
      <c r="A47" s="148" t="s">
        <v>15</v>
      </c>
      <c r="B47" s="148"/>
      <c r="C47" s="148"/>
      <c r="D47" s="148"/>
      <c r="E47" s="148"/>
      <c r="F47" s="148"/>
      <c r="G47" s="20">
        <f>G46*0.1</f>
        <v>62340</v>
      </c>
    </row>
    <row r="48" spans="1:8" s="17" customFormat="1" ht="15" customHeight="1">
      <c r="A48" s="148" t="s">
        <v>16</v>
      </c>
      <c r="B48" s="148"/>
      <c r="C48" s="148"/>
      <c r="D48" s="148"/>
      <c r="E48" s="148"/>
      <c r="F48" s="148"/>
      <c r="G48" s="20">
        <f>G47*0.055</f>
        <v>3428.7</v>
      </c>
    </row>
    <row r="49" spans="1:7" s="17" customFormat="1" ht="15" customHeight="1">
      <c r="A49" s="149" t="s">
        <v>23</v>
      </c>
      <c r="B49" s="149"/>
      <c r="C49" s="149"/>
      <c r="D49" s="149"/>
      <c r="E49" s="149"/>
      <c r="F49" s="149"/>
      <c r="G49" s="22">
        <f>SUM(G46:G48)</f>
        <v>689168.7</v>
      </c>
    </row>
  </sheetData>
  <mergeCells count="30">
    <mergeCell ref="A48:F48"/>
    <mergeCell ref="A49:F49"/>
    <mergeCell ref="A46:F46"/>
    <mergeCell ref="A45:B45"/>
    <mergeCell ref="A25:B26"/>
    <mergeCell ref="A35:B36"/>
    <mergeCell ref="A37:B38"/>
    <mergeCell ref="A43:B43"/>
    <mergeCell ref="A39:F39"/>
    <mergeCell ref="A40:B40"/>
    <mergeCell ref="A44:B44"/>
    <mergeCell ref="A47:F47"/>
    <mergeCell ref="A42:F42"/>
    <mergeCell ref="A27:B29"/>
    <mergeCell ref="A30:B30"/>
    <mergeCell ref="A31:B32"/>
    <mergeCell ref="A41:B41"/>
    <mergeCell ref="A1:C1"/>
    <mergeCell ref="B2:E2"/>
    <mergeCell ref="A7:B7"/>
    <mergeCell ref="A8:F8"/>
    <mergeCell ref="A9:A14"/>
    <mergeCell ref="B9:B14"/>
    <mergeCell ref="A33:B34"/>
    <mergeCell ref="A15:B16"/>
    <mergeCell ref="A17:A18"/>
    <mergeCell ref="A20:F20"/>
    <mergeCell ref="A21:B21"/>
    <mergeCell ref="A22:B23"/>
    <mergeCell ref="A24:B24"/>
  </mergeCells>
  <phoneticPr fontId="1" type="noConversion"/>
  <pageMargins left="0.75" right="0.75" top="1" bottom="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D3" sqref="D3:D17"/>
    </sheetView>
  </sheetViews>
  <sheetFormatPr defaultRowHeight="14.25"/>
  <sheetData>
    <row r="1" spans="1:15" ht="22.5">
      <c r="A1" s="150" t="s">
        <v>232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ht="15">
      <c r="A2" s="71" t="s">
        <v>233</v>
      </c>
      <c r="B2" s="71" t="s">
        <v>234</v>
      </c>
      <c r="C2" s="71" t="s">
        <v>235</v>
      </c>
      <c r="D2" s="71" t="s">
        <v>236</v>
      </c>
      <c r="E2" s="71" t="s">
        <v>237</v>
      </c>
      <c r="F2" s="71" t="s">
        <v>238</v>
      </c>
      <c r="G2" s="71" t="s">
        <v>239</v>
      </c>
      <c r="H2" s="71" t="s">
        <v>240</v>
      </c>
      <c r="I2" s="71" t="s">
        <v>241</v>
      </c>
      <c r="J2" s="71" t="s">
        <v>242</v>
      </c>
      <c r="K2" s="71" t="s">
        <v>243</v>
      </c>
      <c r="L2" s="71" t="s">
        <v>244</v>
      </c>
      <c r="M2" s="71" t="s">
        <v>245</v>
      </c>
      <c r="N2" s="71" t="s">
        <v>246</v>
      </c>
      <c r="O2" s="71" t="s">
        <v>247</v>
      </c>
    </row>
    <row r="3" spans="1:15" ht="16.5">
      <c r="A3" s="72">
        <v>1</v>
      </c>
      <c r="B3" s="151" t="s">
        <v>248</v>
      </c>
      <c r="C3" s="73" t="s">
        <v>249</v>
      </c>
      <c r="D3" s="151" t="s">
        <v>250</v>
      </c>
      <c r="E3" s="151">
        <v>1</v>
      </c>
      <c r="F3" s="151">
        <v>1</v>
      </c>
      <c r="G3" s="151">
        <v>1</v>
      </c>
      <c r="H3" s="151">
        <v>1</v>
      </c>
      <c r="I3" s="151">
        <v>1</v>
      </c>
      <c r="J3" s="151">
        <v>1</v>
      </c>
      <c r="K3" s="151">
        <v>1</v>
      </c>
      <c r="L3" s="151">
        <v>1</v>
      </c>
      <c r="M3" s="151">
        <f>SUM(E3:L3)</f>
        <v>8</v>
      </c>
      <c r="N3" s="154" t="s">
        <v>251</v>
      </c>
      <c r="O3" s="74"/>
    </row>
    <row r="4" spans="1:15" ht="16.5">
      <c r="A4" s="72">
        <v>2</v>
      </c>
      <c r="B4" s="152"/>
      <c r="C4" s="73" t="s">
        <v>252</v>
      </c>
      <c r="D4" s="152"/>
      <c r="E4" s="153"/>
      <c r="F4" s="153"/>
      <c r="G4" s="153"/>
      <c r="H4" s="153"/>
      <c r="I4" s="153"/>
      <c r="J4" s="153"/>
      <c r="K4" s="153"/>
      <c r="L4" s="153"/>
      <c r="M4" s="153"/>
      <c r="N4" s="154"/>
      <c r="O4" s="74"/>
    </row>
    <row r="5" spans="1:15" ht="16.5">
      <c r="A5" s="72">
        <v>3</v>
      </c>
      <c r="B5" s="152"/>
      <c r="C5" s="73" t="s">
        <v>253</v>
      </c>
      <c r="D5" s="152"/>
      <c r="E5" s="151">
        <v>0</v>
      </c>
      <c r="F5" s="151">
        <v>0</v>
      </c>
      <c r="G5" s="151">
        <v>1</v>
      </c>
      <c r="H5" s="151">
        <v>1</v>
      </c>
      <c r="I5" s="151">
        <v>1</v>
      </c>
      <c r="J5" s="151">
        <v>1</v>
      </c>
      <c r="K5" s="151">
        <v>1</v>
      </c>
      <c r="L5" s="151">
        <v>1</v>
      </c>
      <c r="M5" s="151">
        <f>SUM(E5:L5)</f>
        <v>6</v>
      </c>
      <c r="N5" s="154"/>
      <c r="O5" s="75"/>
    </row>
    <row r="6" spans="1:15" ht="16.5">
      <c r="A6" s="72">
        <v>4</v>
      </c>
      <c r="B6" s="152"/>
      <c r="C6" s="73" t="s">
        <v>254</v>
      </c>
      <c r="D6" s="152"/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75"/>
    </row>
    <row r="7" spans="1:15" ht="16.5">
      <c r="A7" s="72">
        <v>5</v>
      </c>
      <c r="B7" s="152"/>
      <c r="C7" s="73" t="s">
        <v>255</v>
      </c>
      <c r="D7" s="152"/>
      <c r="E7" s="151">
        <v>0</v>
      </c>
      <c r="F7" s="151">
        <v>1</v>
      </c>
      <c r="G7" s="151">
        <v>1</v>
      </c>
      <c r="H7" s="151">
        <v>1</v>
      </c>
      <c r="I7" s="151">
        <v>1</v>
      </c>
      <c r="J7" s="151">
        <v>1</v>
      </c>
      <c r="K7" s="151">
        <v>1</v>
      </c>
      <c r="L7" s="151">
        <v>1</v>
      </c>
      <c r="M7" s="151">
        <f>SUM(E7:L7)</f>
        <v>7</v>
      </c>
      <c r="N7" s="154"/>
      <c r="O7" s="75"/>
    </row>
    <row r="8" spans="1:15" ht="16.5">
      <c r="A8" s="72">
        <v>6</v>
      </c>
      <c r="B8" s="152"/>
      <c r="C8" s="73" t="s">
        <v>256</v>
      </c>
      <c r="D8" s="152"/>
      <c r="E8" s="153"/>
      <c r="F8" s="153"/>
      <c r="G8" s="153"/>
      <c r="H8" s="153"/>
      <c r="I8" s="153"/>
      <c r="J8" s="153"/>
      <c r="K8" s="153"/>
      <c r="L8" s="153"/>
      <c r="M8" s="153"/>
      <c r="N8" s="154"/>
      <c r="O8" s="75"/>
    </row>
    <row r="9" spans="1:15" ht="16.5">
      <c r="A9" s="72">
        <v>7</v>
      </c>
      <c r="B9" s="152"/>
      <c r="C9" s="73" t="s">
        <v>257</v>
      </c>
      <c r="D9" s="152"/>
      <c r="E9" s="151">
        <v>0</v>
      </c>
      <c r="F9" s="151">
        <v>0</v>
      </c>
      <c r="G9" s="151">
        <v>1</v>
      </c>
      <c r="H9" s="151">
        <v>1</v>
      </c>
      <c r="I9" s="151">
        <v>1</v>
      </c>
      <c r="J9" s="151">
        <v>1</v>
      </c>
      <c r="K9" s="151">
        <v>1</v>
      </c>
      <c r="L9" s="151">
        <v>1</v>
      </c>
      <c r="M9" s="151">
        <f>SUM(E9:L9)</f>
        <v>6</v>
      </c>
      <c r="N9" s="154"/>
      <c r="O9" s="75"/>
    </row>
    <row r="10" spans="1:15" ht="16.5">
      <c r="A10" s="72">
        <v>8</v>
      </c>
      <c r="B10" s="152"/>
      <c r="C10" s="73" t="s">
        <v>258</v>
      </c>
      <c r="D10" s="152"/>
      <c r="E10" s="153"/>
      <c r="F10" s="153"/>
      <c r="G10" s="153"/>
      <c r="H10" s="153"/>
      <c r="I10" s="153"/>
      <c r="J10" s="153"/>
      <c r="K10" s="153"/>
      <c r="L10" s="153"/>
      <c r="M10" s="153"/>
      <c r="N10" s="154"/>
      <c r="O10" s="75"/>
    </row>
    <row r="11" spans="1:15" ht="16.5">
      <c r="A11" s="72">
        <v>9</v>
      </c>
      <c r="B11" s="152"/>
      <c r="C11" s="73" t="s">
        <v>259</v>
      </c>
      <c r="D11" s="152"/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1">
        <v>0</v>
      </c>
      <c r="K11" s="151">
        <v>1</v>
      </c>
      <c r="L11" s="151">
        <v>1</v>
      </c>
      <c r="M11" s="151">
        <f>SUM(E11:L11)</f>
        <v>2</v>
      </c>
      <c r="N11" s="154"/>
      <c r="O11" s="75"/>
    </row>
    <row r="12" spans="1:15" ht="16.5">
      <c r="A12" s="72">
        <v>10</v>
      </c>
      <c r="B12" s="152"/>
      <c r="C12" s="73" t="s">
        <v>260</v>
      </c>
      <c r="D12" s="152"/>
      <c r="E12" s="153"/>
      <c r="F12" s="153"/>
      <c r="G12" s="153"/>
      <c r="H12" s="153"/>
      <c r="I12" s="153"/>
      <c r="J12" s="153"/>
      <c r="K12" s="153"/>
      <c r="L12" s="153"/>
      <c r="M12" s="153"/>
      <c r="N12" s="154"/>
      <c r="O12" s="75"/>
    </row>
    <row r="13" spans="1:15" ht="16.5">
      <c r="A13" s="72">
        <v>11</v>
      </c>
      <c r="B13" s="152"/>
      <c r="C13" s="73" t="s">
        <v>261</v>
      </c>
      <c r="D13" s="152"/>
      <c r="E13" s="72">
        <v>0</v>
      </c>
      <c r="F13" s="72">
        <v>0</v>
      </c>
      <c r="G13" s="72">
        <v>0</v>
      </c>
      <c r="H13" s="72">
        <v>1</v>
      </c>
      <c r="I13" s="72">
        <v>1</v>
      </c>
      <c r="J13" s="72">
        <v>0</v>
      </c>
      <c r="K13" s="72">
        <v>0</v>
      </c>
      <c r="L13" s="72">
        <v>0</v>
      </c>
      <c r="M13" s="72">
        <f>SUM(E13:L13)</f>
        <v>2</v>
      </c>
      <c r="N13" s="154"/>
      <c r="O13" s="75"/>
    </row>
    <row r="14" spans="1:15" ht="16.5">
      <c r="A14" s="72">
        <v>12</v>
      </c>
      <c r="B14" s="152"/>
      <c r="C14" s="73" t="s">
        <v>262</v>
      </c>
      <c r="D14" s="152"/>
      <c r="E14" s="151">
        <v>0</v>
      </c>
      <c r="F14" s="151">
        <v>1</v>
      </c>
      <c r="G14" s="151">
        <v>1</v>
      </c>
      <c r="H14" s="151">
        <v>1</v>
      </c>
      <c r="I14" s="151">
        <v>1</v>
      </c>
      <c r="J14" s="151">
        <v>0</v>
      </c>
      <c r="K14" s="151">
        <v>0</v>
      </c>
      <c r="L14" s="151">
        <v>0</v>
      </c>
      <c r="M14" s="151">
        <f>SUM(E14:L14)</f>
        <v>4</v>
      </c>
      <c r="N14" s="154"/>
      <c r="O14" s="75"/>
    </row>
    <row r="15" spans="1:15" ht="16.5">
      <c r="A15" s="72">
        <v>13</v>
      </c>
      <c r="B15" s="152"/>
      <c r="C15" s="73" t="s">
        <v>263</v>
      </c>
      <c r="D15" s="152"/>
      <c r="E15" s="153"/>
      <c r="F15" s="153"/>
      <c r="G15" s="153"/>
      <c r="H15" s="153"/>
      <c r="I15" s="153"/>
      <c r="J15" s="153"/>
      <c r="K15" s="153"/>
      <c r="L15" s="153"/>
      <c r="M15" s="153"/>
      <c r="N15" s="154"/>
      <c r="O15" s="75"/>
    </row>
    <row r="16" spans="1:15" ht="16.5">
      <c r="A16" s="72">
        <v>14</v>
      </c>
      <c r="B16" s="152"/>
      <c r="C16" s="73" t="s">
        <v>264</v>
      </c>
      <c r="D16" s="152"/>
      <c r="E16" s="151">
        <v>0</v>
      </c>
      <c r="F16" s="151">
        <v>1</v>
      </c>
      <c r="G16" s="151">
        <v>1</v>
      </c>
      <c r="H16" s="151">
        <v>1</v>
      </c>
      <c r="I16" s="151">
        <v>1</v>
      </c>
      <c r="J16" s="151">
        <v>0</v>
      </c>
      <c r="K16" s="151">
        <v>0</v>
      </c>
      <c r="L16" s="151">
        <v>0</v>
      </c>
      <c r="M16" s="151">
        <f>SUM(E16:L16)</f>
        <v>4</v>
      </c>
      <c r="N16" s="154"/>
      <c r="O16" s="75"/>
    </row>
    <row r="17" spans="1:15" ht="16.5">
      <c r="A17" s="72">
        <v>15</v>
      </c>
      <c r="B17" s="152"/>
      <c r="C17" s="73" t="s">
        <v>265</v>
      </c>
      <c r="D17" s="152"/>
      <c r="E17" s="153"/>
      <c r="F17" s="153"/>
      <c r="G17" s="153"/>
      <c r="H17" s="153"/>
      <c r="I17" s="153"/>
      <c r="J17" s="153"/>
      <c r="K17" s="153"/>
      <c r="L17" s="153"/>
      <c r="M17" s="153"/>
      <c r="N17" s="154"/>
      <c r="O17" s="75"/>
    </row>
    <row r="18" spans="1:15" ht="16.5">
      <c r="A18" s="72">
        <v>16</v>
      </c>
      <c r="B18" s="152"/>
      <c r="C18" s="73" t="s">
        <v>266</v>
      </c>
      <c r="D18" s="76"/>
      <c r="E18" s="151">
        <v>0</v>
      </c>
      <c r="F18" s="151">
        <v>1</v>
      </c>
      <c r="G18" s="151">
        <v>1</v>
      </c>
      <c r="H18" s="151">
        <v>1</v>
      </c>
      <c r="I18" s="151">
        <v>1</v>
      </c>
      <c r="J18" s="151">
        <v>1</v>
      </c>
      <c r="K18" s="151">
        <v>1</v>
      </c>
      <c r="L18" s="151">
        <v>1</v>
      </c>
      <c r="M18" s="151">
        <f>SUM(E18:L19)</f>
        <v>7</v>
      </c>
      <c r="N18" s="154"/>
      <c r="O18" s="75"/>
    </row>
    <row r="19" spans="1:15" ht="16.5">
      <c r="A19" s="72">
        <v>17</v>
      </c>
      <c r="B19" s="152"/>
      <c r="C19" s="73" t="s">
        <v>267</v>
      </c>
      <c r="D19" s="76"/>
      <c r="E19" s="153"/>
      <c r="F19" s="153"/>
      <c r="G19" s="153"/>
      <c r="H19" s="153"/>
      <c r="I19" s="153"/>
      <c r="J19" s="153"/>
      <c r="K19" s="153"/>
      <c r="L19" s="153"/>
      <c r="M19" s="153"/>
      <c r="N19" s="154"/>
      <c r="O19" s="75"/>
    </row>
    <row r="20" spans="1:15" ht="16.5">
      <c r="A20" s="72">
        <v>18</v>
      </c>
      <c r="B20" s="152"/>
      <c r="C20" s="73" t="s">
        <v>268</v>
      </c>
      <c r="D20" s="154" t="s">
        <v>269</v>
      </c>
      <c r="E20" s="72">
        <v>0</v>
      </c>
      <c r="F20" s="72">
        <v>1</v>
      </c>
      <c r="G20" s="72">
        <v>1</v>
      </c>
      <c r="H20" s="72">
        <v>1</v>
      </c>
      <c r="I20" s="72">
        <v>1</v>
      </c>
      <c r="J20" s="72">
        <v>1</v>
      </c>
      <c r="K20" s="72">
        <v>1</v>
      </c>
      <c r="L20" s="72">
        <v>1</v>
      </c>
      <c r="M20" s="72">
        <f t="shared" ref="M20:M26" si="0">SUM(E20:L20)</f>
        <v>7</v>
      </c>
      <c r="N20" s="154"/>
      <c r="O20" s="75"/>
    </row>
    <row r="21" spans="1:15" ht="16.5">
      <c r="A21" s="72">
        <v>19</v>
      </c>
      <c r="B21" s="152"/>
      <c r="C21" s="73" t="s">
        <v>270</v>
      </c>
      <c r="D21" s="154"/>
      <c r="E21" s="72">
        <v>0</v>
      </c>
      <c r="F21" s="72">
        <v>0</v>
      </c>
      <c r="G21" s="72">
        <v>1</v>
      </c>
      <c r="H21" s="72">
        <v>1</v>
      </c>
      <c r="I21" s="72">
        <v>1</v>
      </c>
      <c r="J21" s="72">
        <v>0</v>
      </c>
      <c r="K21" s="72">
        <v>1</v>
      </c>
      <c r="L21" s="72">
        <v>1</v>
      </c>
      <c r="M21" s="72">
        <f t="shared" si="0"/>
        <v>5</v>
      </c>
      <c r="N21" s="154"/>
      <c r="O21" s="75"/>
    </row>
    <row r="22" spans="1:15" ht="16.5">
      <c r="A22" s="72">
        <v>20</v>
      </c>
      <c r="B22" s="152"/>
      <c r="C22" s="73" t="s">
        <v>271</v>
      </c>
      <c r="D22" s="154"/>
      <c r="E22" s="72">
        <v>0</v>
      </c>
      <c r="F22" s="72">
        <v>0</v>
      </c>
      <c r="G22" s="72">
        <v>1</v>
      </c>
      <c r="H22" s="72">
        <v>1</v>
      </c>
      <c r="I22" s="72">
        <v>1</v>
      </c>
      <c r="J22" s="72">
        <v>0</v>
      </c>
      <c r="K22" s="72">
        <v>1</v>
      </c>
      <c r="L22" s="72">
        <v>1</v>
      </c>
      <c r="M22" s="72">
        <f t="shared" si="0"/>
        <v>5</v>
      </c>
      <c r="N22" s="154"/>
      <c r="O22" s="75"/>
    </row>
    <row r="23" spans="1:15" ht="16.5">
      <c r="A23" s="72">
        <v>21</v>
      </c>
      <c r="B23" s="152"/>
      <c r="C23" s="73" t="s">
        <v>272</v>
      </c>
      <c r="D23" s="154"/>
      <c r="E23" s="72">
        <v>0</v>
      </c>
      <c r="F23" s="72">
        <v>0</v>
      </c>
      <c r="G23" s="72">
        <v>1</v>
      </c>
      <c r="H23" s="72">
        <v>1</v>
      </c>
      <c r="I23" s="72">
        <v>1</v>
      </c>
      <c r="J23" s="72">
        <v>0</v>
      </c>
      <c r="K23" s="72">
        <v>1</v>
      </c>
      <c r="L23" s="72">
        <v>1</v>
      </c>
      <c r="M23" s="72">
        <f t="shared" si="0"/>
        <v>5</v>
      </c>
      <c r="N23" s="154"/>
      <c r="O23" s="75"/>
    </row>
    <row r="24" spans="1:15" ht="16.5">
      <c r="A24" s="72">
        <v>22</v>
      </c>
      <c r="B24" s="152"/>
      <c r="C24" s="73" t="s">
        <v>273</v>
      </c>
      <c r="D24" s="154"/>
      <c r="E24" s="72">
        <v>0</v>
      </c>
      <c r="F24" s="72">
        <v>0</v>
      </c>
      <c r="G24" s="72">
        <v>1</v>
      </c>
      <c r="H24" s="72">
        <v>1</v>
      </c>
      <c r="I24" s="72">
        <v>1</v>
      </c>
      <c r="J24" s="72">
        <v>0</v>
      </c>
      <c r="K24" s="72">
        <v>1</v>
      </c>
      <c r="L24" s="72">
        <v>1</v>
      </c>
      <c r="M24" s="72">
        <f t="shared" si="0"/>
        <v>5</v>
      </c>
      <c r="N24" s="154"/>
      <c r="O24" s="75"/>
    </row>
    <row r="25" spans="1:15" ht="16.5">
      <c r="A25" s="72">
        <v>23</v>
      </c>
      <c r="B25" s="152"/>
      <c r="C25" s="73" t="s">
        <v>274</v>
      </c>
      <c r="D25" s="154"/>
      <c r="E25" s="72">
        <v>0</v>
      </c>
      <c r="F25" s="72">
        <v>0</v>
      </c>
      <c r="G25" s="72">
        <v>1</v>
      </c>
      <c r="H25" s="72">
        <v>1</v>
      </c>
      <c r="I25" s="72">
        <v>1</v>
      </c>
      <c r="J25" s="72">
        <v>0</v>
      </c>
      <c r="K25" s="72">
        <v>1</v>
      </c>
      <c r="L25" s="72">
        <v>1</v>
      </c>
      <c r="M25" s="72">
        <f t="shared" si="0"/>
        <v>5</v>
      </c>
      <c r="N25" s="154"/>
      <c r="O25" s="75"/>
    </row>
    <row r="26" spans="1:15" ht="16.5">
      <c r="A26" s="72">
        <v>24</v>
      </c>
      <c r="B26" s="153"/>
      <c r="C26" s="73" t="s">
        <v>275</v>
      </c>
      <c r="D26" s="154"/>
      <c r="E26" s="72">
        <v>0</v>
      </c>
      <c r="F26" s="72">
        <v>0</v>
      </c>
      <c r="G26" s="72">
        <v>1</v>
      </c>
      <c r="H26" s="72">
        <v>1</v>
      </c>
      <c r="I26" s="72">
        <v>1</v>
      </c>
      <c r="J26" s="72">
        <v>0</v>
      </c>
      <c r="K26" s="72">
        <v>1</v>
      </c>
      <c r="L26" s="72">
        <v>1</v>
      </c>
      <c r="M26" s="72">
        <f t="shared" si="0"/>
        <v>5</v>
      </c>
      <c r="N26" s="154"/>
      <c r="O26" s="75"/>
    </row>
    <row r="27" spans="1:15" ht="15">
      <c r="A27" s="155" t="s">
        <v>245</v>
      </c>
      <c r="B27" s="155"/>
      <c r="C27" s="155"/>
      <c r="D27" s="155"/>
      <c r="E27" s="77">
        <f>SUM(E3:E26)</f>
        <v>1</v>
      </c>
      <c r="F27" s="77">
        <f t="shared" ref="F27:M27" si="1">SUM(F3:F26)</f>
        <v>6</v>
      </c>
      <c r="G27" s="77">
        <f t="shared" si="1"/>
        <v>14</v>
      </c>
      <c r="H27" s="77">
        <f t="shared" si="1"/>
        <v>15</v>
      </c>
      <c r="I27" s="77">
        <f t="shared" si="1"/>
        <v>15</v>
      </c>
      <c r="J27" s="77">
        <f t="shared" si="1"/>
        <v>6</v>
      </c>
      <c r="K27" s="77">
        <f t="shared" si="1"/>
        <v>13</v>
      </c>
      <c r="L27" s="77">
        <f t="shared" si="1"/>
        <v>13</v>
      </c>
      <c r="M27" s="77">
        <f t="shared" si="1"/>
        <v>83</v>
      </c>
      <c r="N27" s="77"/>
      <c r="O27" s="77"/>
    </row>
  </sheetData>
  <mergeCells count="78">
    <mergeCell ref="A27:D27"/>
    <mergeCell ref="B3:B26"/>
    <mergeCell ref="K16:K17"/>
    <mergeCell ref="L16:L17"/>
    <mergeCell ref="M16:M17"/>
    <mergeCell ref="E18:E19"/>
    <mergeCell ref="F18:F19"/>
    <mergeCell ref="G18:G19"/>
    <mergeCell ref="H18:H19"/>
    <mergeCell ref="I18:I19"/>
    <mergeCell ref="J18:J19"/>
    <mergeCell ref="K14:K15"/>
    <mergeCell ref="J16:J17"/>
    <mergeCell ref="K18:K19"/>
    <mergeCell ref="L18:L19"/>
    <mergeCell ref="M18:M19"/>
    <mergeCell ref="D20:D26"/>
    <mergeCell ref="E16:E17"/>
    <mergeCell ref="F16:F17"/>
    <mergeCell ref="G16:G17"/>
    <mergeCell ref="H16:H17"/>
    <mergeCell ref="I16:I17"/>
    <mergeCell ref="J11:J12"/>
    <mergeCell ref="K11:K12"/>
    <mergeCell ref="L11:L12"/>
    <mergeCell ref="M11:M12"/>
    <mergeCell ref="J14:J15"/>
    <mergeCell ref="L14:L15"/>
    <mergeCell ref="M14:M15"/>
    <mergeCell ref="E14:E15"/>
    <mergeCell ref="F14:F15"/>
    <mergeCell ref="G14:G15"/>
    <mergeCell ref="H14:H15"/>
    <mergeCell ref="I14:I15"/>
    <mergeCell ref="E11:E12"/>
    <mergeCell ref="F11:F12"/>
    <mergeCell ref="G11:G12"/>
    <mergeCell ref="H11:H12"/>
    <mergeCell ref="I11:I12"/>
    <mergeCell ref="J9:J10"/>
    <mergeCell ref="K9:K10"/>
    <mergeCell ref="L9:L10"/>
    <mergeCell ref="M9:M10"/>
    <mergeCell ref="E7:E8"/>
    <mergeCell ref="F7:F8"/>
    <mergeCell ref="G7:G8"/>
    <mergeCell ref="I7:I8"/>
    <mergeCell ref="E9:E10"/>
    <mergeCell ref="F9:F10"/>
    <mergeCell ref="G9:G10"/>
    <mergeCell ref="H9:H10"/>
    <mergeCell ref="I9:I10"/>
    <mergeCell ref="J7:J8"/>
    <mergeCell ref="K7:K8"/>
    <mergeCell ref="L7:L8"/>
    <mergeCell ref="L5:L6"/>
    <mergeCell ref="M7:M8"/>
    <mergeCell ref="G5:G6"/>
    <mergeCell ref="H5:H6"/>
    <mergeCell ref="J5:J6"/>
    <mergeCell ref="M5:M6"/>
    <mergeCell ref="K5:K6"/>
    <mergeCell ref="A1:O1"/>
    <mergeCell ref="D3:D17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26"/>
    <mergeCell ref="E5:E6"/>
    <mergeCell ref="F5:F6"/>
    <mergeCell ref="H7:H8"/>
    <mergeCell ref="I5:I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6" sqref="D6"/>
    </sheetView>
  </sheetViews>
  <sheetFormatPr defaultRowHeight="14.25"/>
  <cols>
    <col min="1" max="1" width="16" style="63" customWidth="1"/>
    <col min="2" max="4" width="9" style="63"/>
    <col min="5" max="5" width="30.5" style="63" customWidth="1"/>
  </cols>
  <sheetData>
    <row r="1" spans="1:5" ht="40.5" customHeight="1">
      <c r="A1" s="156" t="s">
        <v>192</v>
      </c>
      <c r="B1" s="156"/>
      <c r="C1" s="156"/>
      <c r="D1" s="156"/>
      <c r="E1" s="156"/>
    </row>
    <row r="2" spans="1:5" ht="24.75" customHeight="1">
      <c r="A2" s="64" t="s">
        <v>217</v>
      </c>
      <c r="B2" s="64">
        <v>112</v>
      </c>
      <c r="C2" s="64">
        <v>1</v>
      </c>
      <c r="D2" s="64">
        <f>B2*C2</f>
        <v>112</v>
      </c>
      <c r="E2" s="64" t="s">
        <v>193</v>
      </c>
    </row>
    <row r="3" spans="1:5" ht="24.75" customHeight="1">
      <c r="A3" s="64" t="s">
        <v>195</v>
      </c>
      <c r="B3" s="64">
        <v>2374</v>
      </c>
      <c r="C3" s="64">
        <v>1</v>
      </c>
      <c r="D3" s="64">
        <f t="shared" ref="D3:D8" si="0">B3*C3</f>
        <v>2374</v>
      </c>
      <c r="E3" s="64" t="s">
        <v>194</v>
      </c>
    </row>
    <row r="4" spans="1:5" ht="24.75" customHeight="1">
      <c r="A4" s="64" t="s">
        <v>195</v>
      </c>
      <c r="B4" s="64">
        <v>56</v>
      </c>
      <c r="C4" s="64">
        <v>1</v>
      </c>
      <c r="D4" s="64">
        <f t="shared" si="0"/>
        <v>56</v>
      </c>
      <c r="E4" s="64" t="s">
        <v>196</v>
      </c>
    </row>
    <row r="5" spans="1:5" ht="24.75" customHeight="1">
      <c r="A5" s="66" t="s">
        <v>218</v>
      </c>
      <c r="B5" s="64">
        <v>518</v>
      </c>
      <c r="C5" s="64">
        <v>1</v>
      </c>
      <c r="D5" s="64">
        <f t="shared" si="0"/>
        <v>518</v>
      </c>
      <c r="E5" s="64" t="s">
        <v>197</v>
      </c>
    </row>
    <row r="6" spans="1:5" ht="24.75" customHeight="1">
      <c r="A6" s="64" t="s">
        <v>198</v>
      </c>
      <c r="B6" s="64">
        <v>710</v>
      </c>
      <c r="C6" s="64">
        <v>1</v>
      </c>
      <c r="D6" s="64">
        <f t="shared" si="0"/>
        <v>710</v>
      </c>
      <c r="E6" s="64" t="s">
        <v>199</v>
      </c>
    </row>
    <row r="7" spans="1:5" ht="24.75" customHeight="1">
      <c r="A7" s="64" t="s">
        <v>200</v>
      </c>
      <c r="B7" s="64">
        <v>1637</v>
      </c>
      <c r="C7" s="64">
        <v>1</v>
      </c>
      <c r="D7" s="64">
        <f t="shared" si="0"/>
        <v>1637</v>
      </c>
      <c r="E7" s="64" t="s">
        <v>201</v>
      </c>
    </row>
    <row r="8" spans="1:5" ht="24.75" customHeight="1">
      <c r="A8" s="64" t="s">
        <v>202</v>
      </c>
      <c r="B8" s="64">
        <v>1081</v>
      </c>
      <c r="C8" s="64">
        <v>1</v>
      </c>
      <c r="D8" s="64">
        <f t="shared" si="0"/>
        <v>1081</v>
      </c>
      <c r="E8" s="64" t="s">
        <v>203</v>
      </c>
    </row>
    <row r="9" spans="1:5" ht="24.75" customHeight="1">
      <c r="A9" s="157" t="s">
        <v>25</v>
      </c>
      <c r="B9" s="158"/>
      <c r="C9" s="159"/>
      <c r="D9" s="78">
        <f>SUM(D2:D8)</f>
        <v>6488</v>
      </c>
      <c r="E9" s="78"/>
    </row>
  </sheetData>
  <mergeCells count="2">
    <mergeCell ref="A1:E1"/>
    <mergeCell ref="A9:C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I8" sqref="I8"/>
    </sheetView>
  </sheetViews>
  <sheetFormatPr defaultRowHeight="14.25"/>
  <cols>
    <col min="1" max="1" width="19" customWidth="1"/>
    <col min="4" max="4" width="9.375" customWidth="1"/>
    <col min="5" max="5" width="27.5" customWidth="1"/>
  </cols>
  <sheetData>
    <row r="1" spans="1:5" ht="36" customHeight="1">
      <c r="A1" s="156" t="s">
        <v>183</v>
      </c>
      <c r="B1" s="156"/>
      <c r="C1" s="156"/>
      <c r="D1" s="156"/>
      <c r="E1" s="156"/>
    </row>
    <row r="2" spans="1:5" ht="21" customHeight="1">
      <c r="A2" s="64" t="s">
        <v>214</v>
      </c>
      <c r="B2" s="64">
        <v>50</v>
      </c>
      <c r="C2" s="64">
        <v>1</v>
      </c>
      <c r="D2" s="64">
        <f>B2*C2</f>
        <v>50</v>
      </c>
      <c r="E2" s="64"/>
    </row>
    <row r="3" spans="1:5" ht="21" customHeight="1">
      <c r="A3" s="64" t="s">
        <v>184</v>
      </c>
      <c r="B3" s="64">
        <v>5</v>
      </c>
      <c r="C3" s="64">
        <v>20</v>
      </c>
      <c r="D3" s="64">
        <f t="shared" ref="D3:D8" si="0">B3*C3</f>
        <v>100</v>
      </c>
      <c r="E3" s="64"/>
    </row>
    <row r="4" spans="1:5" ht="21" customHeight="1">
      <c r="A4" s="64" t="s">
        <v>184</v>
      </c>
      <c r="B4" s="64">
        <v>5</v>
      </c>
      <c r="C4" s="64">
        <v>4</v>
      </c>
      <c r="D4" s="64">
        <f t="shared" si="0"/>
        <v>20</v>
      </c>
      <c r="E4" s="64" t="s">
        <v>216</v>
      </c>
    </row>
    <row r="5" spans="1:5" ht="21" customHeight="1">
      <c r="A5" s="64" t="s">
        <v>185</v>
      </c>
      <c r="B5" s="64">
        <v>5</v>
      </c>
      <c r="C5" s="64">
        <v>6</v>
      </c>
      <c r="D5" s="64">
        <f t="shared" si="0"/>
        <v>30</v>
      </c>
      <c r="E5" s="64" t="s">
        <v>186</v>
      </c>
    </row>
    <row r="6" spans="1:5" ht="36.75" customHeight="1">
      <c r="A6" s="64" t="s">
        <v>187</v>
      </c>
      <c r="B6" s="64">
        <v>58</v>
      </c>
      <c r="C6" s="64">
        <v>8</v>
      </c>
      <c r="D6" s="64">
        <f t="shared" si="0"/>
        <v>464</v>
      </c>
      <c r="E6" s="65" t="s">
        <v>188</v>
      </c>
    </row>
    <row r="7" spans="1:5" ht="21" customHeight="1">
      <c r="A7" s="64" t="s">
        <v>189</v>
      </c>
      <c r="B7" s="64">
        <v>50</v>
      </c>
      <c r="C7" s="64">
        <v>2</v>
      </c>
      <c r="D7" s="64">
        <f t="shared" si="0"/>
        <v>100</v>
      </c>
      <c r="E7" s="64" t="s">
        <v>215</v>
      </c>
    </row>
    <row r="8" spans="1:5" ht="21" customHeight="1">
      <c r="A8" s="64" t="s">
        <v>190</v>
      </c>
      <c r="B8" s="64">
        <v>70</v>
      </c>
      <c r="C8" s="64">
        <v>1</v>
      </c>
      <c r="D8" s="64">
        <f t="shared" si="0"/>
        <v>70</v>
      </c>
      <c r="E8" s="64" t="s">
        <v>191</v>
      </c>
    </row>
    <row r="9" spans="1:5" ht="21" customHeight="1">
      <c r="A9" s="157" t="s">
        <v>25</v>
      </c>
      <c r="B9" s="158"/>
      <c r="C9" s="159"/>
      <c r="D9" s="78">
        <f>SUM(D2:D8)</f>
        <v>834</v>
      </c>
      <c r="E9" s="78"/>
    </row>
  </sheetData>
  <mergeCells count="2">
    <mergeCell ref="A1:E1"/>
    <mergeCell ref="A9:C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I6" sqref="I6"/>
    </sheetView>
  </sheetViews>
  <sheetFormatPr defaultRowHeight="14.25"/>
  <cols>
    <col min="1" max="2" width="12.25" customWidth="1"/>
  </cols>
  <sheetData>
    <row r="1" spans="1:3" ht="33" customHeight="1">
      <c r="A1" s="82" t="s">
        <v>282</v>
      </c>
      <c r="B1" s="82" t="s">
        <v>283</v>
      </c>
      <c r="C1" s="82" t="s">
        <v>287</v>
      </c>
    </row>
    <row r="2" spans="1:3" ht="23.25" customHeight="1">
      <c r="A2" s="66">
        <v>43110</v>
      </c>
      <c r="B2" s="64">
        <v>179.73</v>
      </c>
      <c r="C2" s="64" t="s">
        <v>285</v>
      </c>
    </row>
    <row r="3" spans="1:3" ht="23.25" customHeight="1">
      <c r="A3" s="66">
        <v>43110</v>
      </c>
      <c r="B3" s="64">
        <v>180.63</v>
      </c>
      <c r="C3" s="64" t="s">
        <v>286</v>
      </c>
    </row>
    <row r="4" spans="1:3" ht="23.25" customHeight="1">
      <c r="A4" s="66">
        <v>43110</v>
      </c>
      <c r="B4" s="64">
        <v>178.18</v>
      </c>
      <c r="C4" s="64" t="s">
        <v>288</v>
      </c>
    </row>
    <row r="5" spans="1:3" ht="23.25" customHeight="1">
      <c r="A5" s="66">
        <v>43113</v>
      </c>
      <c r="B5" s="64">
        <v>179.06</v>
      </c>
      <c r="C5" s="64" t="s">
        <v>289</v>
      </c>
    </row>
    <row r="6" spans="1:3" ht="23.25" customHeight="1">
      <c r="A6" s="66">
        <v>43113</v>
      </c>
      <c r="B6" s="64">
        <v>180.95</v>
      </c>
      <c r="C6" s="64" t="s">
        <v>290</v>
      </c>
    </row>
    <row r="7" spans="1:3" ht="23.25" customHeight="1">
      <c r="A7" s="66">
        <v>43113</v>
      </c>
      <c r="B7" s="64">
        <v>182.25</v>
      </c>
      <c r="C7" s="64" t="s">
        <v>291</v>
      </c>
    </row>
    <row r="8" spans="1:3" ht="23.25" customHeight="1">
      <c r="A8" s="78" t="s">
        <v>25</v>
      </c>
      <c r="B8" s="78">
        <f>SUM(B2:B7)</f>
        <v>1080.8</v>
      </c>
      <c r="C8" s="78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F6" sqref="F6"/>
    </sheetView>
  </sheetViews>
  <sheetFormatPr defaultRowHeight="14.25"/>
  <cols>
    <col min="1" max="2" width="12.25" customWidth="1"/>
  </cols>
  <sheetData>
    <row r="1" spans="1:2" ht="33" customHeight="1">
      <c r="A1" s="82" t="s">
        <v>282</v>
      </c>
      <c r="B1" s="82" t="s">
        <v>284</v>
      </c>
    </row>
    <row r="2" spans="1:2" ht="23.25" customHeight="1">
      <c r="A2" s="66">
        <v>43111</v>
      </c>
      <c r="B2" s="64">
        <v>13</v>
      </c>
    </row>
    <row r="3" spans="1:2" ht="23.25" customHeight="1">
      <c r="A3" s="66">
        <v>43112</v>
      </c>
      <c r="B3" s="64">
        <v>16</v>
      </c>
    </row>
    <row r="4" spans="1:2" ht="23.25" customHeight="1">
      <c r="A4" s="66">
        <v>43113</v>
      </c>
      <c r="B4" s="64">
        <v>0</v>
      </c>
    </row>
    <row r="5" spans="1:2" ht="23.25" customHeight="1">
      <c r="A5" s="66">
        <v>43114</v>
      </c>
      <c r="B5" s="64">
        <v>23</v>
      </c>
    </row>
    <row r="6" spans="1:2" ht="23.25" customHeight="1">
      <c r="A6" s="66">
        <v>43115</v>
      </c>
      <c r="B6" s="64">
        <v>16</v>
      </c>
    </row>
    <row r="7" spans="1:2" ht="23.25" customHeight="1">
      <c r="A7" s="78" t="s">
        <v>25</v>
      </c>
      <c r="B7" s="78">
        <f>SUM(B2:B6)</f>
        <v>68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E12" sqref="E12"/>
    </sheetView>
  </sheetViews>
  <sheetFormatPr defaultRowHeight="14.25"/>
  <cols>
    <col min="1" max="2" width="12.5" customWidth="1"/>
  </cols>
  <sheetData>
    <row r="1" spans="1:2" ht="26.25" customHeight="1">
      <c r="A1" s="83" t="s">
        <v>287</v>
      </c>
      <c r="B1" s="83" t="s">
        <v>283</v>
      </c>
    </row>
    <row r="2" spans="1:2" ht="20.25" customHeight="1">
      <c r="A2" s="64" t="s">
        <v>311</v>
      </c>
      <c r="B2" s="64">
        <v>1224.68</v>
      </c>
    </row>
    <row r="3" spans="1:2" ht="20.25" customHeight="1">
      <c r="A3" s="64" t="s">
        <v>296</v>
      </c>
      <c r="B3" s="64">
        <v>653</v>
      </c>
    </row>
    <row r="4" spans="1:2" ht="20.25" customHeight="1">
      <c r="A4" s="64" t="s">
        <v>312</v>
      </c>
      <c r="B4" s="64">
        <v>694</v>
      </c>
    </row>
    <row r="5" spans="1:2" ht="20.25" customHeight="1">
      <c r="A5" s="64" t="s">
        <v>297</v>
      </c>
      <c r="B5" s="64">
        <v>859</v>
      </c>
    </row>
    <row r="6" spans="1:2" ht="20.25" customHeight="1">
      <c r="A6" s="64" t="s">
        <v>298</v>
      </c>
      <c r="B6" s="64">
        <v>1507</v>
      </c>
    </row>
    <row r="7" spans="1:2" ht="20.25" customHeight="1">
      <c r="A7" s="64" t="s">
        <v>299</v>
      </c>
      <c r="B7" s="64">
        <v>1124</v>
      </c>
    </row>
    <row r="8" spans="1:2" ht="20.25" customHeight="1">
      <c r="A8" s="64" t="s">
        <v>300</v>
      </c>
      <c r="B8" s="64">
        <v>245</v>
      </c>
    </row>
    <row r="9" spans="1:2" ht="20.25" customHeight="1">
      <c r="A9" s="64" t="s">
        <v>301</v>
      </c>
      <c r="B9" s="64">
        <v>518</v>
      </c>
    </row>
    <row r="10" spans="1:2" ht="20.25" customHeight="1">
      <c r="A10" s="64" t="s">
        <v>302</v>
      </c>
      <c r="B10" s="64">
        <v>5051.21</v>
      </c>
    </row>
    <row r="11" spans="1:2" ht="20.25" customHeight="1">
      <c r="A11" s="64" t="s">
        <v>308</v>
      </c>
      <c r="B11" s="64">
        <v>470</v>
      </c>
    </row>
    <row r="12" spans="1:2" ht="20.25" customHeight="1">
      <c r="A12" s="64" t="s">
        <v>309</v>
      </c>
      <c r="B12" s="64">
        <v>586.1</v>
      </c>
    </row>
    <row r="13" spans="1:2" ht="20.25" customHeight="1">
      <c r="A13" s="64" t="s">
        <v>310</v>
      </c>
      <c r="B13" s="64">
        <v>1299.81</v>
      </c>
    </row>
    <row r="14" spans="1:2" ht="20.25" customHeight="1">
      <c r="A14" s="78" t="s">
        <v>303</v>
      </c>
      <c r="B14" s="78">
        <f>SUM(B2:B13)</f>
        <v>14231.8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旅行社SOW</vt:lpstr>
      <vt:lpstr>希尔顿</vt:lpstr>
      <vt:lpstr>万豪名苑房间明细</vt:lpstr>
      <vt:lpstr>酒店点餐费用</vt:lpstr>
      <vt:lpstr>酒店杂费</vt:lpstr>
      <vt:lpstr>专车明细</vt:lpstr>
      <vt:lpstr>温泉明细</vt:lpstr>
      <vt:lpstr>工作人员报销费用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Adimn</cp:lastModifiedBy>
  <cp:revision/>
  <cp:lastPrinted>2017-11-29T05:07:16Z</cp:lastPrinted>
  <dcterms:created xsi:type="dcterms:W3CDTF">1996-12-17T01:32:42Z</dcterms:created>
  <dcterms:modified xsi:type="dcterms:W3CDTF">2018-01-26T02:08:28Z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