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报销付款凭证\"/>
    </mc:Choice>
  </mc:AlternateContent>
  <xr:revisionPtr revIDLastSave="0" documentId="13_ncr:1_{CF00A7B5-EDCF-4AAE-9B94-4696B872114A}" xr6:coauthVersionLast="45" xr6:coauthVersionMax="45" xr10:uidLastSave="{00000000-0000-0000-0000-000000000000}"/>
  <bookViews>
    <workbookView xWindow="-108" yWindow="-108" windowWidth="23256" windowHeight="1260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5" i="3" l="1"/>
  <c r="H44" i="3"/>
  <c r="H43" i="3"/>
  <c r="H64" i="3" l="1"/>
  <c r="H65" i="3"/>
  <c r="H66" i="3"/>
  <c r="H82" i="3" l="1"/>
  <c r="H9" i="3" l="1"/>
  <c r="H8" i="3"/>
  <c r="H31" i="3"/>
  <c r="H36" i="3"/>
  <c r="H24" i="3"/>
  <c r="H28" i="3"/>
  <c r="H25" i="3"/>
  <c r="H26" i="3"/>
  <c r="H29" i="3"/>
  <c r="H30" i="3"/>
  <c r="H27" i="3"/>
  <c r="H32" i="3"/>
  <c r="H33" i="3"/>
  <c r="H37" i="3"/>
  <c r="H34" i="3"/>
  <c r="H40" i="3"/>
  <c r="H38" i="3"/>
  <c r="H35" i="3"/>
  <c r="H39" i="3"/>
  <c r="H41" i="3"/>
  <c r="H23" i="3"/>
  <c r="H62" i="3"/>
  <c r="H61" i="3"/>
  <c r="H79" i="3"/>
  <c r="H80" i="3"/>
  <c r="H81" i="3"/>
  <c r="H83" i="3"/>
  <c r="H84" i="3"/>
  <c r="H86" i="3"/>
  <c r="H87" i="3"/>
  <c r="H88" i="3"/>
  <c r="H89" i="3"/>
  <c r="H46" i="3"/>
  <c r="H47" i="3"/>
  <c r="H48" i="3"/>
  <c r="H49" i="3"/>
  <c r="H50" i="3"/>
  <c r="H51" i="3"/>
  <c r="H52" i="3"/>
  <c r="H53" i="3"/>
  <c r="H37" i="2"/>
  <c r="I36" i="2"/>
  <c r="I35" i="2"/>
  <c r="I34" i="2"/>
  <c r="I37" i="2" s="1"/>
  <c r="I18" i="2"/>
  <c r="G21" i="2" s="1"/>
  <c r="H18" i="2"/>
  <c r="B21" i="2" s="1"/>
  <c r="K21" i="2" s="1"/>
  <c r="G18" i="2"/>
  <c r="G90" i="3" l="1"/>
  <c r="F90" i="3"/>
  <c r="E90" i="3"/>
  <c r="D90" i="3"/>
  <c r="C90" i="3"/>
  <c r="H78" i="3"/>
  <c r="H85" i="3"/>
  <c r="H77" i="3"/>
  <c r="H76" i="3"/>
  <c r="H75" i="3"/>
  <c r="H74" i="3"/>
  <c r="G74" i="3"/>
  <c r="F74" i="3"/>
  <c r="D74" i="3"/>
  <c r="C74" i="3"/>
  <c r="E71" i="3"/>
  <c r="E74" i="3" s="1"/>
  <c r="G70" i="3"/>
  <c r="F70" i="3"/>
  <c r="D70" i="3"/>
  <c r="C70" i="3"/>
  <c r="H69" i="3"/>
  <c r="H68" i="3"/>
  <c r="E68" i="3"/>
  <c r="E70" i="3" s="1"/>
  <c r="G67" i="3"/>
  <c r="F67" i="3"/>
  <c r="D67" i="3"/>
  <c r="C67" i="3"/>
  <c r="H63" i="3"/>
  <c r="H60" i="3"/>
  <c r="E60" i="3"/>
  <c r="E67" i="3" s="1"/>
  <c r="G59" i="3"/>
  <c r="F59" i="3"/>
  <c r="D59" i="3"/>
  <c r="C59" i="3"/>
  <c r="H58" i="3"/>
  <c r="H57" i="3"/>
  <c r="H56" i="3"/>
  <c r="H55" i="3"/>
  <c r="E55" i="3"/>
  <c r="E59" i="3" s="1"/>
  <c r="G54" i="3"/>
  <c r="F54" i="3"/>
  <c r="D54" i="3"/>
  <c r="C54" i="3"/>
  <c r="H54" i="3"/>
  <c r="E43" i="3"/>
  <c r="E54" i="3" s="1"/>
  <c r="H42" i="3"/>
  <c r="G42" i="3"/>
  <c r="F42" i="3"/>
  <c r="D42" i="3"/>
  <c r="C42" i="3"/>
  <c r="E22" i="3"/>
  <c r="E42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E8" i="3"/>
  <c r="E13" i="3" s="1"/>
  <c r="H16" i="3" l="1"/>
  <c r="H21" i="3"/>
  <c r="C91" i="3"/>
  <c r="D91" i="3"/>
  <c r="H13" i="3"/>
  <c r="G91" i="3"/>
  <c r="G96" i="3" s="1"/>
  <c r="H70" i="3"/>
  <c r="H90" i="3"/>
  <c r="H67" i="3"/>
  <c r="H59" i="3"/>
  <c r="F91" i="3"/>
  <c r="E96" i="3" s="1"/>
  <c r="E91" i="3"/>
  <c r="A96" i="3" s="1"/>
  <c r="H91" i="3" l="1"/>
  <c r="C96" i="3" s="1"/>
  <c r="I96" i="3" s="1"/>
</calcChain>
</file>

<file path=xl/sharedStrings.xml><?xml version="1.0" encoding="utf-8"?>
<sst xmlns="http://schemas.openxmlformats.org/spreadsheetml/2006/main" count="171" uniqueCount="142">
  <si>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</si>
  <si>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</si>
  <si>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</si>
  <si>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</si>
  <si>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</si>
  <si>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</si>
  <si>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</si>
  <si>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</si>
  <si>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</si>
  <si>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</si>
  <si>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</si>
  <si>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</si>
  <si>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</si>
  <si>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</si>
  <si>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</si>
  <si>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</si>
  <si>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</si>
  <si>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</si>
  <si>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</si>
  <si>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</si>
  <si>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</si>
  <si>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</si>
  <si>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</si>
  <si>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12.13 晚餐 毛家饭店</t>
  </si>
  <si>
    <t>需提供刷卡联、菜单（小票）</t>
  </si>
  <si>
    <t>活动餐费合计</t>
  </si>
  <si>
    <t>现地采买费用</t>
  </si>
  <si>
    <t>蛋糕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</si>
  <si>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</si>
  <si>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</si>
  <si>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</si>
  <si>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</si>
  <si>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</si>
  <si>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</si>
  <si>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</si>
  <si>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</si>
  <si>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</si>
  <si>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</si>
  <si>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</si>
  <si>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</si>
  <si>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</si>
  <si>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</si>
  <si>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保险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</si>
  <si>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</si>
  <si>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</si>
  <si>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</si>
  <si>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</si>
  <si>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</si>
  <si>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</si>
  <si>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</si>
  <si>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</si>
  <si>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</si>
  <si>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</si>
  <si>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</si>
  <si>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</si>
  <si>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</si>
  <si>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</si>
  <si>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</si>
  <si>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</si>
  <si>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</si>
  <si>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</si>
  <si>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</si>
  <si>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</si>
  <si>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</si>
  <si>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</si>
  <si>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</si>
  <si>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</si>
  <si>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</si>
  <si>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</si>
  <si>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</si>
  <si>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</si>
  <si>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</si>
  <si>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</si>
  <si>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</si>
  <si>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</si>
  <si>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</si>
  <si>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</si>
  <si>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</si>
  <si>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</si>
  <si>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</si>
  <si>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</si>
  <si>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胡金磊</t>
    <phoneticPr fontId="13" type="noConversion"/>
  </si>
  <si>
    <t>经理</t>
    <phoneticPr fontId="13" type="noConversion"/>
  </si>
  <si>
    <t>北京、广东、广西、贵州</t>
    <phoneticPr fontId="13" type="noConversion"/>
  </si>
  <si>
    <t>汽车</t>
    <phoneticPr fontId="13" type="noConversion"/>
  </si>
  <si>
    <t>12月9日-12月21日</t>
    <phoneticPr fontId="13" type="noConversion"/>
  </si>
  <si>
    <t>HMEA-200102-TLH200</t>
    <phoneticPr fontId="13" type="noConversion"/>
  </si>
  <si>
    <t>餐</t>
    <phoneticPr fontId="13" type="noConversion"/>
  </si>
  <si>
    <t>19月9-13日，16-20日</t>
    <phoneticPr fontId="13" type="noConversion"/>
  </si>
  <si>
    <t>12月14,15,21日</t>
    <phoneticPr fontId="13" type="noConversion"/>
  </si>
  <si>
    <t>团号：HMEA-200102-TLH200</t>
    <phoneticPr fontId="13" type="noConversion"/>
  </si>
  <si>
    <t>会议日期：12月9日-12月21日</t>
    <phoneticPr fontId="13" type="noConversion"/>
  </si>
  <si>
    <t>客户滴滴</t>
    <phoneticPr fontId="13" type="noConversion"/>
  </si>
  <si>
    <t>西安工作酒店定金</t>
    <phoneticPr fontId="13" type="noConversion"/>
  </si>
  <si>
    <t>岳阳嘉宾酒店尾款</t>
    <phoneticPr fontId="13" type="noConversion"/>
  </si>
  <si>
    <t>宜昌嘉宾酒店尾款</t>
    <phoneticPr fontId="13" type="noConversion"/>
  </si>
  <si>
    <t>武当山工作酒店</t>
    <phoneticPr fontId="13" type="noConversion"/>
  </si>
  <si>
    <t>常德工作酒店尾款</t>
    <phoneticPr fontId="13" type="noConversion"/>
  </si>
  <si>
    <t>宜昌工作酒店尾款</t>
    <phoneticPr fontId="13" type="noConversion"/>
  </si>
  <si>
    <t>西安工作酒店尾款</t>
    <phoneticPr fontId="13" type="noConversion"/>
  </si>
  <si>
    <t>武当山嘉宾酒店尾款</t>
    <phoneticPr fontId="13" type="noConversion"/>
  </si>
  <si>
    <t>张家界酒店尾款</t>
    <phoneticPr fontId="13" type="noConversion"/>
  </si>
  <si>
    <t>嘉宾生日蛋糕</t>
    <phoneticPr fontId="13" type="noConversion"/>
  </si>
  <si>
    <t>长沙酒水</t>
    <phoneticPr fontId="13" type="noConversion"/>
  </si>
  <si>
    <t>习酒</t>
    <phoneticPr fontId="13" type="noConversion"/>
  </si>
  <si>
    <t>酒鬼酒</t>
    <phoneticPr fontId="13" type="noConversion"/>
  </si>
  <si>
    <t>暖宝宝</t>
    <phoneticPr fontId="13" type="noConversion"/>
  </si>
  <si>
    <t>酒水</t>
    <phoneticPr fontId="13" type="noConversion"/>
  </si>
  <si>
    <t>张家界媒体外出用餐</t>
    <phoneticPr fontId="13" type="noConversion"/>
  </si>
  <si>
    <t>长沙晚餐</t>
    <phoneticPr fontId="13" type="noConversion"/>
  </si>
  <si>
    <t>三峡午餐定金</t>
    <phoneticPr fontId="13" type="noConversion"/>
  </si>
  <si>
    <t>15日晚餐</t>
    <phoneticPr fontId="13" type="noConversion"/>
  </si>
  <si>
    <t>18日晚餐</t>
    <phoneticPr fontId="13" type="noConversion"/>
  </si>
  <si>
    <t>17日午餐</t>
    <phoneticPr fontId="13" type="noConversion"/>
  </si>
  <si>
    <t>20日午餐尾款</t>
    <phoneticPr fontId="13" type="noConversion"/>
  </si>
  <si>
    <t>摄影师餐费</t>
    <phoneticPr fontId="13" type="noConversion"/>
  </si>
  <si>
    <t>芙蓉镇午餐定金</t>
    <phoneticPr fontId="13" type="noConversion"/>
  </si>
  <si>
    <t>海之鲜定金</t>
    <phoneticPr fontId="13" type="noConversion"/>
  </si>
  <si>
    <t>9日梵净山午餐定金</t>
    <phoneticPr fontId="13" type="noConversion"/>
  </si>
  <si>
    <t>11日芙蓉镇午餐尾款</t>
    <phoneticPr fontId="13" type="noConversion"/>
  </si>
  <si>
    <t>梵净山午餐尾款</t>
    <phoneticPr fontId="13" type="noConversion"/>
  </si>
  <si>
    <t>海之鲜尾款</t>
    <phoneticPr fontId="13" type="noConversion"/>
  </si>
  <si>
    <t>三线技师火车票</t>
    <phoneticPr fontId="13" type="noConversion"/>
  </si>
  <si>
    <t>三线劳务费</t>
    <phoneticPr fontId="13" type="noConversion"/>
  </si>
  <si>
    <t>四线技师火车票</t>
    <phoneticPr fontId="13" type="noConversion"/>
  </si>
  <si>
    <t>四线技师劳务费</t>
    <phoneticPr fontId="13" type="noConversion"/>
  </si>
  <si>
    <t>武当山门票+保险</t>
    <phoneticPr fontId="13" type="noConversion"/>
  </si>
  <si>
    <t>长沙搭建</t>
    <phoneticPr fontId="13" type="noConversion"/>
  </si>
  <si>
    <t>贵阳工作酒店尾款</t>
    <phoneticPr fontId="13" type="noConversion"/>
  </si>
  <si>
    <t>车队报销</t>
    <phoneticPr fontId="13" type="noConversion"/>
  </si>
  <si>
    <r>
      <t>岳阳工作酒店1</t>
    </r>
    <r>
      <rPr>
        <sz val="11"/>
        <color theme="1"/>
        <rFont val="宋体"/>
        <family val="3"/>
        <charset val="134"/>
        <scheme val="minor"/>
      </rPr>
      <t>000+3288</t>
    </r>
    <phoneticPr fontId="13" type="noConversion"/>
  </si>
  <si>
    <t>梵净山酒店尾款</t>
    <phoneticPr fontId="13" type="noConversion"/>
  </si>
  <si>
    <r>
      <t>13日</t>
    </r>
    <r>
      <rPr>
        <sz val="11"/>
        <color theme="1"/>
        <rFont val="宋体"/>
        <family val="3"/>
        <charset val="134"/>
        <scheme val="minor"/>
      </rPr>
      <t>巴陵</t>
    </r>
    <r>
      <rPr>
        <sz val="11"/>
        <color theme="1"/>
        <rFont val="宋体"/>
        <charset val="134"/>
        <scheme val="minor"/>
      </rPr>
      <t>午餐定金</t>
    </r>
    <phoneticPr fontId="13" type="noConversion"/>
  </si>
  <si>
    <t>13日巴陵午餐尾款</t>
    <phoneticPr fontId="13" type="noConversion"/>
  </si>
  <si>
    <r>
      <t>2</t>
    </r>
    <r>
      <rPr>
        <sz val="11"/>
        <color theme="1"/>
        <rFont val="宋体"/>
        <family val="3"/>
        <charset val="134"/>
        <scheme val="minor"/>
      </rPr>
      <t>0日</t>
    </r>
    <r>
      <rPr>
        <sz val="11"/>
        <color theme="1"/>
        <rFont val="宋体"/>
        <charset val="134"/>
        <scheme val="minor"/>
      </rPr>
      <t>西安午餐定金</t>
    </r>
    <phoneticPr fontId="13" type="noConversion"/>
  </si>
  <si>
    <t>18日三峡午餐尾款</t>
    <phoneticPr fontId="13" type="noConversion"/>
  </si>
  <si>
    <t>18日技师三峡午餐</t>
    <phoneticPr fontId="13" type="noConversion"/>
  </si>
  <si>
    <t>四线摄影师火车票报销</t>
    <phoneticPr fontId="13" type="noConversion"/>
  </si>
  <si>
    <t>常德酒水</t>
    <phoneticPr fontId="13" type="noConversion"/>
  </si>
  <si>
    <t>常德销售帮买酒水</t>
    <phoneticPr fontId="13" type="noConversion"/>
  </si>
  <si>
    <t>常德销售帮买雪碧果粒橙</t>
    <phoneticPr fontId="13" type="noConversion"/>
  </si>
  <si>
    <t>常德矿泉水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</si>
</sst>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14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19">
    <xf numFmtId="0" fontId="0" fillId="0" borderId="0" xfId="0">
      <alignment vertical="center"/>
    </xf>
    <xf numFmtId="0" fontId="12" fillId="0" borderId="0" xfId="2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178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179" fontId="3" fillId="3" borderId="6" xfId="2" applyNumberFormat="1" applyFont="1" applyFill="1" applyBorder="1" applyAlignment="1">
      <alignment horizontal="center" vertical="center"/>
    </xf>
    <xf numFmtId="179" fontId="3" fillId="3" borderId="7" xfId="2" applyNumberFormat="1" applyFont="1" applyFill="1" applyBorder="1" applyAlignment="1">
      <alignment horizontal="center" vertical="center"/>
    </xf>
    <xf numFmtId="180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2" fillId="0" borderId="0" xfId="2" applyFont="1" applyAlignment="1">
      <alignment vertical="center"/>
    </xf>
    <xf numFmtId="0" fontId="6" fillId="8" borderId="8" xfId="0" applyFont="1" applyFill="1" applyBorder="1">
      <alignment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  <xf numFmtId="0" fontId="1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0" fontId="0" fillId="0" borderId="8" xfId="0" applyBorder="1" applyAlignment="1"/>
    <xf numFmtId="177" fontId="10" fillId="0" borderId="8" xfId="0" applyNumberFormat="1" applyFont="1" applyBorder="1" applyAlignment="1">
      <alignment horizontal="right" vertical="center"/>
    </xf>
    <xf numFmtId="177" fontId="6" fillId="11" borderId="8" xfId="0" applyNumberFormat="1" applyFont="1" applyFill="1" applyBorder="1" applyAlignment="1">
      <alignment horizontal="right" vertical="center"/>
    </xf>
    <xf numFmtId="0" fontId="6" fillId="11" borderId="8" xfId="0" applyFont="1" applyFill="1" applyBorder="1">
      <alignment vertical="center"/>
    </xf>
    <xf numFmtId="0" fontId="10" fillId="0" borderId="8" xfId="0" applyFont="1" applyBorder="1">
      <alignment vertical="center"/>
    </xf>
    <xf numFmtId="0" fontId="10" fillId="10" borderId="8" xfId="0" applyFont="1" applyFill="1" applyBorder="1" applyAlignment="1"/>
    <xf numFmtId="0" fontId="0" fillId="10" borderId="8" xfId="0" applyFill="1" applyBorder="1" applyAlignment="1"/>
    <xf numFmtId="177" fontId="0" fillId="0" borderId="8" xfId="0" applyNumberForma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9" fontId="3" fillId="3" borderId="6" xfId="2" applyNumberFormat="1" applyFont="1" applyFill="1" applyBorder="1" applyAlignment="1">
      <alignment horizontal="center" vertical="center"/>
    </xf>
    <xf numFmtId="179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133350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152400</xdr:rowOff>
    </xdr:to>
    <xdr:pic>
      <xdr:nvPicPr>
        <xdr:cNvPr id="4" name="图片 3" descr="F:\ming\logo\集团\会展\jpg\康辉会展横板.jpg康辉会展横板">
          <a:extLst>
            <a:ext uri="{FF2B5EF4-FFF2-40B4-BE49-F238E27FC236}">
              <a16:creationId xmlns:a16="http://schemas.microsoft.com/office/drawing/2014/main" id="{C33D5F97-643D-4804-8547-6EED231B5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98"/>
  <sheetViews>
    <sheetView topLeftCell="A4" workbookViewId="0">
      <selection activeCell="I11" sqref="I11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4.109375" style="29" bestFit="1" customWidth="1"/>
    <col min="5" max="6" width="14.109375" bestFit="1" customWidth="1"/>
    <col min="7" max="7" width="11.6640625" customWidth="1"/>
    <col min="8" max="8" width="14.109375" bestFit="1" customWidth="1"/>
    <col min="9" max="9" width="27.44140625" customWidth="1"/>
    <col min="10" max="10" width="39.44140625" customWidth="1"/>
  </cols>
  <sheetData>
    <row r="2" spans="1:12" ht="21" customHeight="1" x14ac:dyDescent="0.25">
      <c r="C2" s="61" t="s">
        <v>0</v>
      </c>
      <c r="D2" s="61"/>
      <c r="E2" s="61"/>
      <c r="F2" s="61"/>
      <c r="G2" s="61"/>
      <c r="H2" s="61"/>
      <c r="I2" s="38"/>
      <c r="J2" s="38"/>
      <c r="K2" s="38"/>
      <c r="L2" s="38"/>
    </row>
    <row r="4" spans="1:12" ht="21" customHeight="1" x14ac:dyDescent="0.25">
      <c r="H4" s="90" t="s">
        <v>90</v>
      </c>
      <c r="I4" s="90"/>
      <c r="J4" s="90" t="s">
        <v>91</v>
      </c>
    </row>
    <row r="5" spans="1:12" ht="21" customHeight="1" x14ac:dyDescent="0.25">
      <c r="H5" s="91"/>
      <c r="I5" s="91"/>
      <c r="J5" s="91"/>
    </row>
    <row r="6" spans="1:12" ht="21" customHeight="1" x14ac:dyDescent="0.25">
      <c r="A6" s="73" t="s">
        <v>1</v>
      </c>
      <c r="B6" s="78" t="s">
        <v>2</v>
      </c>
      <c r="C6" s="62" t="s">
        <v>3</v>
      </c>
      <c r="D6" s="62"/>
      <c r="E6" s="62"/>
      <c r="F6" s="63" t="s">
        <v>4</v>
      </c>
      <c r="G6" s="63"/>
      <c r="H6" s="63"/>
      <c r="I6" s="63"/>
      <c r="J6" s="78" t="s">
        <v>5</v>
      </c>
    </row>
    <row r="7" spans="1:12" ht="21" customHeight="1" x14ac:dyDescent="0.25">
      <c r="A7" s="73"/>
      <c r="B7" s="78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78"/>
    </row>
    <row r="8" spans="1:12" ht="21" customHeight="1" x14ac:dyDescent="0.25">
      <c r="A8" s="74">
        <v>1</v>
      </c>
      <c r="B8" s="67" t="s">
        <v>13</v>
      </c>
      <c r="C8" s="79">
        <v>0</v>
      </c>
      <c r="D8" s="83"/>
      <c r="E8" s="79">
        <f>C8*D8</f>
        <v>0</v>
      </c>
      <c r="F8" s="34">
        <v>287.23</v>
      </c>
      <c r="G8" s="34">
        <v>0</v>
      </c>
      <c r="H8" s="34">
        <f t="shared" ref="H8:H9" si="0">F8+G8</f>
        <v>287.23</v>
      </c>
      <c r="I8" s="59" t="s">
        <v>92</v>
      </c>
      <c r="J8" s="84" t="s">
        <v>14</v>
      </c>
    </row>
    <row r="9" spans="1:12" ht="21" customHeight="1" x14ac:dyDescent="0.25">
      <c r="A9" s="74"/>
      <c r="B9" s="67"/>
      <c r="C9" s="79"/>
      <c r="D9" s="83"/>
      <c r="E9" s="79"/>
      <c r="F9" s="34">
        <v>319.01</v>
      </c>
      <c r="G9" s="34">
        <v>0</v>
      </c>
      <c r="H9" s="34">
        <f t="shared" si="0"/>
        <v>319.01</v>
      </c>
      <c r="I9" s="59" t="s">
        <v>92</v>
      </c>
      <c r="J9" s="85"/>
    </row>
    <row r="10" spans="1:12" ht="21" customHeight="1" x14ac:dyDescent="0.25">
      <c r="A10" s="74"/>
      <c r="B10" s="67"/>
      <c r="C10" s="79"/>
      <c r="D10" s="83"/>
      <c r="E10" s="79"/>
      <c r="F10" s="34">
        <v>16278.02</v>
      </c>
      <c r="G10" s="34">
        <v>0</v>
      </c>
      <c r="H10" s="34">
        <f>F10+G10</f>
        <v>16278.02</v>
      </c>
      <c r="I10" s="57" t="s">
        <v>129</v>
      </c>
      <c r="J10" s="85"/>
    </row>
    <row r="11" spans="1:12" ht="21" customHeight="1" x14ac:dyDescent="0.25">
      <c r="A11" s="74"/>
      <c r="B11" s="67"/>
      <c r="C11" s="79"/>
      <c r="D11" s="83"/>
      <c r="E11" s="79"/>
      <c r="F11" s="34">
        <v>0</v>
      </c>
      <c r="G11" s="34">
        <v>0</v>
      </c>
      <c r="H11" s="34">
        <f>F11+G11</f>
        <v>0</v>
      </c>
      <c r="I11" s="17"/>
      <c r="J11" s="85"/>
    </row>
    <row r="12" spans="1:12" ht="21" customHeight="1" x14ac:dyDescent="0.25">
      <c r="A12" s="74"/>
      <c r="B12" s="67"/>
      <c r="C12" s="79"/>
      <c r="D12" s="83"/>
      <c r="E12" s="79"/>
      <c r="F12" s="34">
        <v>0</v>
      </c>
      <c r="G12" s="34">
        <v>0</v>
      </c>
      <c r="H12" s="34">
        <f>F12+G12</f>
        <v>0</v>
      </c>
      <c r="I12" s="17"/>
      <c r="J12" s="85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16884.260000000002</v>
      </c>
      <c r="G13" s="37">
        <f t="shared" ref="G13:H13" si="1">SUM(G8:G12)</f>
        <v>0</v>
      </c>
      <c r="H13" s="37">
        <f t="shared" si="1"/>
        <v>16884.260000000002</v>
      </c>
      <c r="I13" s="39"/>
      <c r="J13" s="86"/>
    </row>
    <row r="14" spans="1:12" ht="21" customHeight="1" x14ac:dyDescent="0.25">
      <c r="A14" s="75">
        <v>2</v>
      </c>
      <c r="B14" s="68" t="s">
        <v>16</v>
      </c>
      <c r="C14" s="80">
        <v>0</v>
      </c>
      <c r="D14" s="75"/>
      <c r="E14" s="80">
        <f>C14*D14</f>
        <v>0</v>
      </c>
      <c r="F14" s="34">
        <v>0</v>
      </c>
      <c r="G14" s="34">
        <v>0</v>
      </c>
      <c r="H14" s="34">
        <f>F14+G14</f>
        <v>0</v>
      </c>
      <c r="I14" s="17"/>
      <c r="J14" s="84" t="s">
        <v>17</v>
      </c>
    </row>
    <row r="15" spans="1:12" ht="21" customHeight="1" x14ac:dyDescent="0.25">
      <c r="A15" s="76"/>
      <c r="B15" s="69"/>
      <c r="C15" s="81"/>
      <c r="D15" s="76"/>
      <c r="E15" s="81"/>
      <c r="F15" s="34">
        <v>0</v>
      </c>
      <c r="G15" s="34">
        <v>0</v>
      </c>
      <c r="H15" s="34">
        <f t="shared" ref="H15" si="2">F15+G15</f>
        <v>0</v>
      </c>
      <c r="I15" s="17"/>
      <c r="J15" s="85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9"/>
      <c r="J16" s="86"/>
    </row>
    <row r="17" spans="1:10" ht="21" customHeight="1" x14ac:dyDescent="0.25">
      <c r="A17" s="74">
        <v>3</v>
      </c>
      <c r="B17" s="67" t="s">
        <v>19</v>
      </c>
      <c r="C17" s="79">
        <v>0</v>
      </c>
      <c r="D17" s="83"/>
      <c r="E17" s="79">
        <f>C17*D17</f>
        <v>0</v>
      </c>
      <c r="F17" s="34">
        <v>0</v>
      </c>
      <c r="G17" s="34">
        <v>0</v>
      </c>
      <c r="H17" s="34">
        <f>F17+G17</f>
        <v>0</v>
      </c>
      <c r="I17" s="17"/>
      <c r="J17" s="92" t="s">
        <v>20</v>
      </c>
    </row>
    <row r="18" spans="1:10" ht="21" customHeight="1" x14ac:dyDescent="0.25">
      <c r="A18" s="74"/>
      <c r="B18" s="67"/>
      <c r="C18" s="79"/>
      <c r="D18" s="83"/>
      <c r="E18" s="79"/>
      <c r="F18" s="34">
        <v>0</v>
      </c>
      <c r="G18" s="34">
        <v>0</v>
      </c>
      <c r="H18" s="34">
        <f>F18+G18</f>
        <v>0</v>
      </c>
      <c r="I18" s="17"/>
      <c r="J18" s="93"/>
    </row>
    <row r="19" spans="1:10" ht="21" customHeight="1" x14ac:dyDescent="0.25">
      <c r="A19" s="74"/>
      <c r="B19" s="67"/>
      <c r="C19" s="79"/>
      <c r="D19" s="83"/>
      <c r="E19" s="79"/>
      <c r="F19" s="34">
        <v>0</v>
      </c>
      <c r="G19" s="34">
        <v>0</v>
      </c>
      <c r="H19" s="34">
        <f>F19+G19</f>
        <v>0</v>
      </c>
      <c r="I19" s="17"/>
      <c r="J19" s="93"/>
    </row>
    <row r="20" spans="1:10" ht="21" customHeight="1" x14ac:dyDescent="0.25">
      <c r="A20" s="74"/>
      <c r="B20" s="67"/>
      <c r="C20" s="79"/>
      <c r="D20" s="83"/>
      <c r="E20" s="79"/>
      <c r="F20" s="34">
        <v>0</v>
      </c>
      <c r="G20" s="34">
        <v>0</v>
      </c>
      <c r="H20" s="34">
        <f>F20+G20</f>
        <v>0</v>
      </c>
      <c r="I20" s="17"/>
      <c r="J20" s="93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39"/>
      <c r="J21" s="94"/>
    </row>
    <row r="22" spans="1:10" ht="21" customHeight="1" x14ac:dyDescent="0.25">
      <c r="A22" s="74">
        <v>4</v>
      </c>
      <c r="B22" s="67" t="s">
        <v>22</v>
      </c>
      <c r="C22" s="79">
        <v>0</v>
      </c>
      <c r="D22" s="83"/>
      <c r="E22" s="79">
        <f>C22*D22</f>
        <v>0</v>
      </c>
      <c r="F22" s="55">
        <v>8635</v>
      </c>
      <c r="G22" s="55">
        <v>0</v>
      </c>
      <c r="H22" s="55">
        <v>8635</v>
      </c>
      <c r="I22" s="56" t="s">
        <v>23</v>
      </c>
      <c r="J22" s="92" t="s">
        <v>24</v>
      </c>
    </row>
    <row r="23" spans="1:10" ht="21" customHeight="1" x14ac:dyDescent="0.25">
      <c r="A23" s="74"/>
      <c r="B23" s="67"/>
      <c r="C23" s="79"/>
      <c r="D23" s="83"/>
      <c r="E23" s="79"/>
      <c r="F23" s="34">
        <v>2045</v>
      </c>
      <c r="G23" s="34">
        <v>0</v>
      </c>
      <c r="H23" s="34">
        <f>F23+G23</f>
        <v>2045</v>
      </c>
      <c r="I23" s="59" t="s">
        <v>108</v>
      </c>
      <c r="J23" s="93"/>
    </row>
    <row r="24" spans="1:10" ht="21" customHeight="1" x14ac:dyDescent="0.25">
      <c r="A24" s="74"/>
      <c r="B24" s="67"/>
      <c r="C24" s="79"/>
      <c r="D24" s="83"/>
      <c r="E24" s="79"/>
      <c r="F24" s="34">
        <v>208</v>
      </c>
      <c r="G24" s="34">
        <v>0</v>
      </c>
      <c r="H24" s="34">
        <f t="shared" ref="H24:H41" si="5">F24+G24</f>
        <v>208</v>
      </c>
      <c r="I24" s="59" t="s">
        <v>109</v>
      </c>
      <c r="J24" s="93"/>
    </row>
    <row r="25" spans="1:10" ht="21" customHeight="1" x14ac:dyDescent="0.25">
      <c r="A25" s="74"/>
      <c r="B25" s="67"/>
      <c r="C25" s="79"/>
      <c r="D25" s="83"/>
      <c r="E25" s="79"/>
      <c r="F25" s="34">
        <v>391</v>
      </c>
      <c r="G25" s="34">
        <v>0</v>
      </c>
      <c r="H25" s="34">
        <f t="shared" si="5"/>
        <v>391</v>
      </c>
      <c r="I25" s="59" t="s">
        <v>111</v>
      </c>
      <c r="J25" s="93"/>
    </row>
    <row r="26" spans="1:10" ht="21" customHeight="1" x14ac:dyDescent="0.25">
      <c r="A26" s="74"/>
      <c r="B26" s="67"/>
      <c r="C26" s="79"/>
      <c r="D26" s="83"/>
      <c r="E26" s="79"/>
      <c r="F26" s="34">
        <v>237</v>
      </c>
      <c r="G26" s="34">
        <v>0</v>
      </c>
      <c r="H26" s="34">
        <f t="shared" si="5"/>
        <v>237</v>
      </c>
      <c r="I26" s="59" t="s">
        <v>112</v>
      </c>
      <c r="J26" s="93"/>
    </row>
    <row r="27" spans="1:10" ht="21" customHeight="1" x14ac:dyDescent="0.25">
      <c r="A27" s="74"/>
      <c r="B27" s="67"/>
      <c r="C27" s="79"/>
      <c r="D27" s="83"/>
      <c r="E27" s="79"/>
      <c r="F27" s="34">
        <v>50</v>
      </c>
      <c r="G27" s="34">
        <v>0</v>
      </c>
      <c r="H27" s="34">
        <f>F27+G27</f>
        <v>50</v>
      </c>
      <c r="I27" s="58" t="s">
        <v>136</v>
      </c>
      <c r="J27" s="93"/>
    </row>
    <row r="28" spans="1:10" ht="21" customHeight="1" x14ac:dyDescent="0.25">
      <c r="A28" s="74"/>
      <c r="B28" s="67"/>
      <c r="C28" s="79"/>
      <c r="D28" s="83"/>
      <c r="E28" s="79"/>
      <c r="F28" s="34">
        <v>1000</v>
      </c>
      <c r="G28" s="34">
        <v>0</v>
      </c>
      <c r="H28" s="34">
        <f>F28+G28</f>
        <v>1000</v>
      </c>
      <c r="I28" s="58" t="s">
        <v>110</v>
      </c>
      <c r="J28" s="93"/>
    </row>
    <row r="29" spans="1:10" ht="21" customHeight="1" x14ac:dyDescent="0.25">
      <c r="A29" s="74"/>
      <c r="B29" s="67"/>
      <c r="C29" s="79"/>
      <c r="D29" s="83"/>
      <c r="E29" s="79"/>
      <c r="F29" s="34">
        <v>2900</v>
      </c>
      <c r="G29" s="34">
        <v>0</v>
      </c>
      <c r="H29" s="34">
        <f t="shared" si="5"/>
        <v>2900</v>
      </c>
      <c r="I29" s="58" t="s">
        <v>135</v>
      </c>
      <c r="J29" s="93"/>
    </row>
    <row r="30" spans="1:10" ht="21" customHeight="1" x14ac:dyDescent="0.25">
      <c r="A30" s="74"/>
      <c r="B30" s="67"/>
      <c r="C30" s="79"/>
      <c r="D30" s="83"/>
      <c r="E30" s="79"/>
      <c r="F30" s="34">
        <v>6800</v>
      </c>
      <c r="G30" s="34">
        <v>0</v>
      </c>
      <c r="H30" s="34">
        <f t="shared" si="5"/>
        <v>6800</v>
      </c>
      <c r="I30" s="59" t="s">
        <v>113</v>
      </c>
      <c r="J30" s="93"/>
    </row>
    <row r="31" spans="1:10" ht="21" customHeight="1" x14ac:dyDescent="0.25">
      <c r="A31" s="74"/>
      <c r="B31" s="67"/>
      <c r="C31" s="79"/>
      <c r="D31" s="83"/>
      <c r="E31" s="79"/>
      <c r="F31" s="34">
        <v>500</v>
      </c>
      <c r="G31" s="34">
        <v>0</v>
      </c>
      <c r="H31" s="34">
        <f>F31+G31</f>
        <v>500</v>
      </c>
      <c r="I31" s="58" t="s">
        <v>134</v>
      </c>
      <c r="J31" s="93"/>
    </row>
    <row r="32" spans="1:10" ht="21" customHeight="1" x14ac:dyDescent="0.25">
      <c r="A32" s="74"/>
      <c r="B32" s="67"/>
      <c r="C32" s="79"/>
      <c r="D32" s="83"/>
      <c r="E32" s="79"/>
      <c r="F32" s="34">
        <v>4284</v>
      </c>
      <c r="G32" s="34">
        <v>0</v>
      </c>
      <c r="H32" s="34">
        <f t="shared" si="5"/>
        <v>4284</v>
      </c>
      <c r="I32" s="59" t="s">
        <v>114</v>
      </c>
      <c r="J32" s="93"/>
    </row>
    <row r="33" spans="1:10" ht="21" customHeight="1" x14ac:dyDescent="0.25">
      <c r="A33" s="74"/>
      <c r="B33" s="67"/>
      <c r="C33" s="79"/>
      <c r="D33" s="83"/>
      <c r="E33" s="79"/>
      <c r="F33" s="34">
        <v>2458.7600000000002</v>
      </c>
      <c r="G33" s="34">
        <v>0</v>
      </c>
      <c r="H33" s="34">
        <f t="shared" si="5"/>
        <v>2458.7600000000002</v>
      </c>
      <c r="I33" s="59" t="s">
        <v>115</v>
      </c>
      <c r="J33" s="93"/>
    </row>
    <row r="34" spans="1:10" ht="21" customHeight="1" x14ac:dyDescent="0.25">
      <c r="A34" s="74"/>
      <c r="B34" s="67"/>
      <c r="C34" s="79"/>
      <c r="D34" s="83"/>
      <c r="E34" s="79"/>
      <c r="F34" s="34">
        <v>2000</v>
      </c>
      <c r="G34" s="34">
        <v>0</v>
      </c>
      <c r="H34" s="34">
        <f t="shared" si="5"/>
        <v>2000</v>
      </c>
      <c r="I34" s="59" t="s">
        <v>116</v>
      </c>
      <c r="J34" s="93"/>
    </row>
    <row r="35" spans="1:10" ht="21" customHeight="1" x14ac:dyDescent="0.25">
      <c r="A35" s="74"/>
      <c r="B35" s="67"/>
      <c r="C35" s="79"/>
      <c r="D35" s="83"/>
      <c r="E35" s="79"/>
      <c r="F35" s="34">
        <v>3700</v>
      </c>
      <c r="G35" s="34">
        <v>0</v>
      </c>
      <c r="H35" s="34">
        <f t="shared" si="5"/>
        <v>3700</v>
      </c>
      <c r="I35" s="59" t="s">
        <v>119</v>
      </c>
      <c r="J35" s="93"/>
    </row>
    <row r="36" spans="1:10" ht="21" customHeight="1" x14ac:dyDescent="0.25">
      <c r="A36" s="74"/>
      <c r="B36" s="67"/>
      <c r="C36" s="79"/>
      <c r="D36" s="83"/>
      <c r="E36" s="79"/>
      <c r="F36" s="34">
        <v>500</v>
      </c>
      <c r="G36" s="34">
        <v>0</v>
      </c>
      <c r="H36" s="34">
        <f>F36+G36</f>
        <v>500</v>
      </c>
      <c r="I36" s="58" t="s">
        <v>132</v>
      </c>
      <c r="J36" s="93"/>
    </row>
    <row r="37" spans="1:10" ht="21" customHeight="1" x14ac:dyDescent="0.25">
      <c r="A37" s="74"/>
      <c r="B37" s="67"/>
      <c r="C37" s="79"/>
      <c r="D37" s="83"/>
      <c r="E37" s="79"/>
      <c r="F37" s="34">
        <v>8500</v>
      </c>
      <c r="G37" s="34">
        <v>0</v>
      </c>
      <c r="H37" s="34">
        <f>F37+G37</f>
        <v>8500</v>
      </c>
      <c r="I37" s="58" t="s">
        <v>133</v>
      </c>
      <c r="J37" s="93"/>
    </row>
    <row r="38" spans="1:10" ht="21" customHeight="1" x14ac:dyDescent="0.25">
      <c r="A38" s="74"/>
      <c r="B38" s="67"/>
      <c r="C38" s="79"/>
      <c r="D38" s="83"/>
      <c r="E38" s="79"/>
      <c r="F38" s="34">
        <v>2000</v>
      </c>
      <c r="G38" s="34">
        <v>0</v>
      </c>
      <c r="H38" s="34">
        <f>F38+G38</f>
        <v>2000</v>
      </c>
      <c r="I38" s="59" t="s">
        <v>118</v>
      </c>
      <c r="J38" s="93"/>
    </row>
    <row r="39" spans="1:10" ht="21" customHeight="1" x14ac:dyDescent="0.25">
      <c r="A39" s="74"/>
      <c r="B39" s="67"/>
      <c r="C39" s="79"/>
      <c r="D39" s="83"/>
      <c r="E39" s="79"/>
      <c r="F39" s="34">
        <v>6100</v>
      </c>
      <c r="G39" s="34">
        <v>0</v>
      </c>
      <c r="H39" s="34">
        <f t="shared" si="5"/>
        <v>6100</v>
      </c>
      <c r="I39" s="59" t="s">
        <v>120</v>
      </c>
      <c r="J39" s="93"/>
    </row>
    <row r="40" spans="1:10" ht="21" customHeight="1" x14ac:dyDescent="0.25">
      <c r="A40" s="74"/>
      <c r="B40" s="67"/>
      <c r="C40" s="79"/>
      <c r="D40" s="83"/>
      <c r="E40" s="79"/>
      <c r="F40" s="34">
        <v>1000</v>
      </c>
      <c r="G40" s="34">
        <v>0</v>
      </c>
      <c r="H40" s="34">
        <f>F40+G40</f>
        <v>1000</v>
      </c>
      <c r="I40" s="59" t="s">
        <v>117</v>
      </c>
      <c r="J40" s="93"/>
    </row>
    <row r="41" spans="1:10" ht="21" customHeight="1" x14ac:dyDescent="0.25">
      <c r="A41" s="74"/>
      <c r="B41" s="67"/>
      <c r="C41" s="79"/>
      <c r="D41" s="83"/>
      <c r="E41" s="79"/>
      <c r="F41" s="34">
        <v>13560</v>
      </c>
      <c r="G41" s="34">
        <v>0</v>
      </c>
      <c r="H41" s="34">
        <f t="shared" si="5"/>
        <v>13560</v>
      </c>
      <c r="I41" s="59" t="s">
        <v>121</v>
      </c>
      <c r="J41" s="93"/>
    </row>
    <row r="42" spans="1:10" s="27" customFormat="1" ht="21" customHeight="1" x14ac:dyDescent="0.25">
      <c r="A42" s="35"/>
      <c r="B42" s="36" t="s">
        <v>25</v>
      </c>
      <c r="C42" s="37">
        <f>SUM(C22)</f>
        <v>0</v>
      </c>
      <c r="D42" s="37">
        <f t="shared" ref="D42:E42" si="6">SUM(D22)</f>
        <v>0</v>
      </c>
      <c r="E42" s="37">
        <f t="shared" si="6"/>
        <v>0</v>
      </c>
      <c r="F42" s="37">
        <f>SUM(F22:F41)</f>
        <v>66868.760000000009</v>
      </c>
      <c r="G42" s="37">
        <f>SUM(G22:G41)</f>
        <v>0</v>
      </c>
      <c r="H42" s="37">
        <f>SUM(H22:H41)</f>
        <v>66868.760000000009</v>
      </c>
      <c r="I42" s="39"/>
      <c r="J42" s="94"/>
    </row>
    <row r="43" spans="1:10" ht="21" customHeight="1" x14ac:dyDescent="0.25">
      <c r="A43" s="75">
        <v>5</v>
      </c>
      <c r="B43" s="68" t="s">
        <v>26</v>
      </c>
      <c r="C43" s="80">
        <v>150000</v>
      </c>
      <c r="D43" s="75">
        <v>1</v>
      </c>
      <c r="E43" s="80">
        <f>C43*D43</f>
        <v>150000</v>
      </c>
      <c r="F43" s="55">
        <v>141</v>
      </c>
      <c r="G43" s="55">
        <v>0</v>
      </c>
      <c r="H43" s="55">
        <f t="shared" ref="H43:H89" si="7">F43+G43</f>
        <v>141</v>
      </c>
      <c r="I43" s="56" t="s">
        <v>27</v>
      </c>
      <c r="J43" s="84" t="s">
        <v>28</v>
      </c>
    </row>
    <row r="44" spans="1:10" ht="21" customHeight="1" x14ac:dyDescent="0.25">
      <c r="A44" s="77"/>
      <c r="B44" s="70"/>
      <c r="C44" s="82"/>
      <c r="D44" s="77"/>
      <c r="E44" s="82"/>
      <c r="F44" s="60">
        <v>255.3</v>
      </c>
      <c r="G44" s="54">
        <v>0</v>
      </c>
      <c r="H44" s="54">
        <f t="shared" ref="H44:H45" si="8">F44+G44</f>
        <v>255.3</v>
      </c>
      <c r="I44" s="58" t="s">
        <v>138</v>
      </c>
      <c r="J44" s="85"/>
    </row>
    <row r="45" spans="1:10" ht="21" customHeight="1" x14ac:dyDescent="0.25">
      <c r="A45" s="77"/>
      <c r="B45" s="70"/>
      <c r="C45" s="82"/>
      <c r="D45" s="77"/>
      <c r="E45" s="82"/>
      <c r="F45" s="60">
        <v>67.27</v>
      </c>
      <c r="G45" s="54"/>
      <c r="H45" s="54">
        <f t="shared" si="8"/>
        <v>67.27</v>
      </c>
      <c r="I45" s="58" t="s">
        <v>141</v>
      </c>
      <c r="J45" s="85"/>
    </row>
    <row r="46" spans="1:10" ht="21" customHeight="1" x14ac:dyDescent="0.25">
      <c r="A46" s="77"/>
      <c r="B46" s="70"/>
      <c r="C46" s="82"/>
      <c r="D46" s="77"/>
      <c r="E46" s="82"/>
      <c r="F46" s="34">
        <v>68</v>
      </c>
      <c r="G46" s="54">
        <v>0</v>
      </c>
      <c r="H46" s="54">
        <f t="shared" si="7"/>
        <v>68</v>
      </c>
      <c r="I46" s="58" t="s">
        <v>140</v>
      </c>
      <c r="J46" s="85"/>
    </row>
    <row r="47" spans="1:10" ht="21" customHeight="1" x14ac:dyDescent="0.25">
      <c r="A47" s="77"/>
      <c r="B47" s="70"/>
      <c r="C47" s="82"/>
      <c r="D47" s="77"/>
      <c r="E47" s="82"/>
      <c r="F47" s="34">
        <v>44.68</v>
      </c>
      <c r="G47" s="54">
        <v>0</v>
      </c>
      <c r="H47" s="54">
        <f t="shared" si="7"/>
        <v>44.68</v>
      </c>
      <c r="I47" s="58" t="s">
        <v>139</v>
      </c>
      <c r="J47" s="85"/>
    </row>
    <row r="48" spans="1:10" ht="21" customHeight="1" x14ac:dyDescent="0.25">
      <c r="A48" s="77"/>
      <c r="B48" s="70"/>
      <c r="C48" s="82"/>
      <c r="D48" s="77"/>
      <c r="E48" s="82"/>
      <c r="F48" s="34">
        <v>450</v>
      </c>
      <c r="G48" s="54">
        <v>0</v>
      </c>
      <c r="H48" s="54">
        <f t="shared" si="7"/>
        <v>450</v>
      </c>
      <c r="I48" s="59" t="s">
        <v>102</v>
      </c>
      <c r="J48" s="85"/>
    </row>
    <row r="49" spans="1:10" ht="21" customHeight="1" x14ac:dyDescent="0.25">
      <c r="A49" s="77"/>
      <c r="B49" s="70"/>
      <c r="C49" s="82"/>
      <c r="D49" s="77"/>
      <c r="E49" s="82"/>
      <c r="F49" s="34">
        <v>582.47</v>
      </c>
      <c r="G49" s="54">
        <v>0</v>
      </c>
      <c r="H49" s="54">
        <f t="shared" si="7"/>
        <v>582.47</v>
      </c>
      <c r="I49" s="59" t="s">
        <v>103</v>
      </c>
      <c r="J49" s="85"/>
    </row>
    <row r="50" spans="1:10" ht="21" customHeight="1" x14ac:dyDescent="0.25">
      <c r="A50" s="77"/>
      <c r="B50" s="70"/>
      <c r="C50" s="82"/>
      <c r="D50" s="77"/>
      <c r="E50" s="82"/>
      <c r="F50" s="34">
        <v>11952</v>
      </c>
      <c r="G50" s="54">
        <v>0</v>
      </c>
      <c r="H50" s="54">
        <f t="shared" si="7"/>
        <v>11952</v>
      </c>
      <c r="I50" s="53" t="s">
        <v>104</v>
      </c>
      <c r="J50" s="85"/>
    </row>
    <row r="51" spans="1:10" ht="21" customHeight="1" x14ac:dyDescent="0.25">
      <c r="A51" s="77"/>
      <c r="B51" s="70"/>
      <c r="C51" s="82"/>
      <c r="D51" s="77"/>
      <c r="E51" s="82"/>
      <c r="F51" s="34">
        <v>17840</v>
      </c>
      <c r="G51" s="54">
        <v>0</v>
      </c>
      <c r="H51" s="54">
        <f t="shared" si="7"/>
        <v>17840</v>
      </c>
      <c r="I51" s="59" t="s">
        <v>105</v>
      </c>
      <c r="J51" s="85"/>
    </row>
    <row r="52" spans="1:10" ht="21" customHeight="1" x14ac:dyDescent="0.25">
      <c r="A52" s="77"/>
      <c r="B52" s="70"/>
      <c r="C52" s="82"/>
      <c r="D52" s="77"/>
      <c r="E52" s="82"/>
      <c r="F52" s="34">
        <v>349.5</v>
      </c>
      <c r="G52" s="54">
        <v>0</v>
      </c>
      <c r="H52" s="54">
        <f t="shared" si="7"/>
        <v>349.5</v>
      </c>
      <c r="I52" s="59" t="s">
        <v>106</v>
      </c>
      <c r="J52" s="85"/>
    </row>
    <row r="53" spans="1:10" ht="21" customHeight="1" x14ac:dyDescent="0.25">
      <c r="A53" s="76"/>
      <c r="B53" s="69"/>
      <c r="C53" s="81"/>
      <c r="D53" s="76"/>
      <c r="E53" s="81"/>
      <c r="F53" s="34">
        <v>289.8</v>
      </c>
      <c r="G53" s="54">
        <v>0</v>
      </c>
      <c r="H53" s="54">
        <f t="shared" si="7"/>
        <v>289.8</v>
      </c>
      <c r="I53" s="59" t="s">
        <v>107</v>
      </c>
      <c r="J53" s="85"/>
    </row>
    <row r="54" spans="1:10" s="27" customFormat="1" ht="21" customHeight="1" x14ac:dyDescent="0.25">
      <c r="A54" s="35"/>
      <c r="B54" s="36" t="s">
        <v>29</v>
      </c>
      <c r="C54" s="37">
        <f>SUM(C43)</f>
        <v>150000</v>
      </c>
      <c r="D54" s="37">
        <f t="shared" ref="D54:E54" si="9">SUM(D43)</f>
        <v>1</v>
      </c>
      <c r="E54" s="37">
        <f t="shared" si="9"/>
        <v>150000</v>
      </c>
      <c r="F54" s="37">
        <f>SUM(F43:F53)</f>
        <v>32040.02</v>
      </c>
      <c r="G54" s="37">
        <f>SUM(G43:G53)</f>
        <v>0</v>
      </c>
      <c r="H54" s="37">
        <f t="shared" ref="H54" si="10">SUM(H43:H53)</f>
        <v>32040.02</v>
      </c>
      <c r="I54" s="39"/>
      <c r="J54" s="86"/>
    </row>
    <row r="55" spans="1:10" ht="21" customHeight="1" x14ac:dyDescent="0.25">
      <c r="A55" s="74">
        <v>6</v>
      </c>
      <c r="B55" s="67" t="s">
        <v>30</v>
      </c>
      <c r="C55" s="79">
        <v>0</v>
      </c>
      <c r="D55" s="83"/>
      <c r="E55" s="79">
        <f>C55*D55</f>
        <v>0</v>
      </c>
      <c r="F55" s="34">
        <v>0</v>
      </c>
      <c r="G55" s="34">
        <v>0</v>
      </c>
      <c r="H55" s="34">
        <f t="shared" si="7"/>
        <v>0</v>
      </c>
      <c r="I55" s="17"/>
      <c r="J55" s="84" t="s">
        <v>31</v>
      </c>
    </row>
    <row r="56" spans="1:10" ht="21" customHeight="1" x14ac:dyDescent="0.25">
      <c r="A56" s="74"/>
      <c r="B56" s="67"/>
      <c r="C56" s="79"/>
      <c r="D56" s="83"/>
      <c r="E56" s="79"/>
      <c r="F56" s="34">
        <v>0</v>
      </c>
      <c r="G56" s="34">
        <v>0</v>
      </c>
      <c r="H56" s="34">
        <f t="shared" si="7"/>
        <v>0</v>
      </c>
      <c r="I56" s="17"/>
      <c r="J56" s="93"/>
    </row>
    <row r="57" spans="1:10" ht="21" customHeight="1" x14ac:dyDescent="0.25">
      <c r="A57" s="74"/>
      <c r="B57" s="67"/>
      <c r="C57" s="79"/>
      <c r="D57" s="83"/>
      <c r="E57" s="79"/>
      <c r="F57" s="34">
        <v>0</v>
      </c>
      <c r="G57" s="34">
        <v>0</v>
      </c>
      <c r="H57" s="34">
        <f t="shared" si="7"/>
        <v>0</v>
      </c>
      <c r="I57" s="17"/>
      <c r="J57" s="93"/>
    </row>
    <row r="58" spans="1:10" ht="21" customHeight="1" x14ac:dyDescent="0.25">
      <c r="A58" s="74"/>
      <c r="B58" s="67"/>
      <c r="C58" s="79"/>
      <c r="D58" s="83"/>
      <c r="E58" s="79"/>
      <c r="F58" s="34">
        <v>0</v>
      </c>
      <c r="G58" s="34">
        <v>0</v>
      </c>
      <c r="H58" s="34">
        <f t="shared" si="7"/>
        <v>0</v>
      </c>
      <c r="I58" s="17"/>
      <c r="J58" s="93"/>
    </row>
    <row r="59" spans="1:10" s="27" customFormat="1" ht="21" customHeight="1" x14ac:dyDescent="0.25">
      <c r="A59" s="35"/>
      <c r="B59" s="36" t="s">
        <v>32</v>
      </c>
      <c r="C59" s="37">
        <f>SUM(C55)</f>
        <v>0</v>
      </c>
      <c r="D59" s="37">
        <f t="shared" ref="D59:E59" si="11">SUM(D55)</f>
        <v>0</v>
      </c>
      <c r="E59" s="37">
        <f t="shared" si="11"/>
        <v>0</v>
      </c>
      <c r="F59" s="37">
        <f>SUM(F55:F58)</f>
        <v>0</v>
      </c>
      <c r="G59" s="37">
        <f t="shared" ref="G59:H59" si="12">SUM(G55:G58)</f>
        <v>0</v>
      </c>
      <c r="H59" s="37">
        <f t="shared" si="12"/>
        <v>0</v>
      </c>
      <c r="I59" s="39"/>
      <c r="J59" s="94"/>
    </row>
    <row r="60" spans="1:10" ht="21" customHeight="1" x14ac:dyDescent="0.25">
      <c r="A60" s="74">
        <v>7</v>
      </c>
      <c r="B60" s="67" t="s">
        <v>33</v>
      </c>
      <c r="C60" s="79">
        <v>0</v>
      </c>
      <c r="D60" s="83"/>
      <c r="E60" s="79">
        <f>C60*D60</f>
        <v>0</v>
      </c>
      <c r="F60" s="34">
        <v>639</v>
      </c>
      <c r="G60" s="34">
        <v>0</v>
      </c>
      <c r="H60" s="34">
        <f t="shared" si="7"/>
        <v>639</v>
      </c>
      <c r="I60" s="59" t="s">
        <v>122</v>
      </c>
      <c r="J60" s="87"/>
    </row>
    <row r="61" spans="1:10" ht="21" customHeight="1" x14ac:dyDescent="0.25">
      <c r="A61" s="74"/>
      <c r="B61" s="67"/>
      <c r="C61" s="79"/>
      <c r="D61" s="83"/>
      <c r="E61" s="79"/>
      <c r="F61" s="34">
        <v>3000</v>
      </c>
      <c r="G61" s="34">
        <v>0</v>
      </c>
      <c r="H61" s="34">
        <f t="shared" ref="H61:H62" si="13">F61+G61</f>
        <v>3000</v>
      </c>
      <c r="I61" s="59" t="s">
        <v>123</v>
      </c>
      <c r="J61" s="88"/>
    </row>
    <row r="62" spans="1:10" ht="21" customHeight="1" x14ac:dyDescent="0.25">
      <c r="A62" s="74"/>
      <c r="B62" s="67"/>
      <c r="C62" s="79"/>
      <c r="D62" s="83"/>
      <c r="E62" s="79"/>
      <c r="F62" s="34">
        <v>1174</v>
      </c>
      <c r="G62" s="34">
        <v>0</v>
      </c>
      <c r="H62" s="34">
        <f t="shared" si="13"/>
        <v>1174</v>
      </c>
      <c r="I62" s="59" t="s">
        <v>124</v>
      </c>
      <c r="J62" s="88"/>
    </row>
    <row r="63" spans="1:10" ht="21" customHeight="1" x14ac:dyDescent="0.25">
      <c r="A63" s="74"/>
      <c r="B63" s="67"/>
      <c r="C63" s="79"/>
      <c r="D63" s="83"/>
      <c r="E63" s="79"/>
      <c r="F63" s="34">
        <v>2400</v>
      </c>
      <c r="G63" s="34">
        <v>0</v>
      </c>
      <c r="H63" s="34">
        <f t="shared" si="7"/>
        <v>2400</v>
      </c>
      <c r="I63" s="59" t="s">
        <v>125</v>
      </c>
      <c r="J63" s="88"/>
    </row>
    <row r="64" spans="1:10" ht="21" customHeight="1" x14ac:dyDescent="0.25">
      <c r="A64" s="74"/>
      <c r="B64" s="67"/>
      <c r="C64" s="79"/>
      <c r="D64" s="83"/>
      <c r="E64" s="79"/>
      <c r="F64" s="60">
        <v>299</v>
      </c>
      <c r="G64" s="60">
        <v>0</v>
      </c>
      <c r="H64" s="60">
        <f t="shared" si="7"/>
        <v>299</v>
      </c>
      <c r="I64" s="58" t="s">
        <v>137</v>
      </c>
      <c r="J64" s="88"/>
    </row>
    <row r="65" spans="1:10" ht="21" customHeight="1" x14ac:dyDescent="0.25">
      <c r="A65" s="74"/>
      <c r="B65" s="67"/>
      <c r="C65" s="79"/>
      <c r="D65" s="83"/>
      <c r="E65" s="79"/>
      <c r="F65" s="34">
        <v>9685</v>
      </c>
      <c r="G65" s="34">
        <v>0</v>
      </c>
      <c r="H65" s="60">
        <f t="shared" si="7"/>
        <v>9685</v>
      </c>
      <c r="I65" s="59" t="s">
        <v>126</v>
      </c>
      <c r="J65" s="88"/>
    </row>
    <row r="66" spans="1:10" ht="21" customHeight="1" x14ac:dyDescent="0.25">
      <c r="A66" s="74"/>
      <c r="B66" s="67"/>
      <c r="C66" s="79"/>
      <c r="D66" s="83"/>
      <c r="E66" s="79"/>
      <c r="F66" s="34">
        <v>2000</v>
      </c>
      <c r="G66" s="34">
        <v>0</v>
      </c>
      <c r="H66" s="60">
        <f t="shared" si="7"/>
        <v>2000</v>
      </c>
      <c r="I66" s="59" t="s">
        <v>127</v>
      </c>
      <c r="J66" s="88"/>
    </row>
    <row r="67" spans="1:10" s="27" customFormat="1" ht="21" customHeight="1" x14ac:dyDescent="0.25">
      <c r="A67" s="35"/>
      <c r="B67" s="36" t="s">
        <v>34</v>
      </c>
      <c r="C67" s="37">
        <f>SUM(C60)</f>
        <v>0</v>
      </c>
      <c r="D67" s="37">
        <f>SUM(D60)</f>
        <v>0</v>
      </c>
      <c r="E67" s="37">
        <f>SUM(E60)</f>
        <v>0</v>
      </c>
      <c r="F67" s="37">
        <f>SUM(F60:F66)</f>
        <v>19197</v>
      </c>
      <c r="G67" s="37">
        <f>SUM(G60:G66)</f>
        <v>0</v>
      </c>
      <c r="H67" s="37">
        <f>SUM(H60:H66)</f>
        <v>19197</v>
      </c>
      <c r="I67" s="39"/>
      <c r="J67" s="89"/>
    </row>
    <row r="68" spans="1:10" ht="21" customHeight="1" x14ac:dyDescent="0.25">
      <c r="A68" s="74">
        <v>8</v>
      </c>
      <c r="B68" s="67" t="s">
        <v>35</v>
      </c>
      <c r="C68" s="79">
        <v>0</v>
      </c>
      <c r="D68" s="83"/>
      <c r="E68" s="79">
        <f>C68*D68</f>
        <v>0</v>
      </c>
      <c r="F68" s="34">
        <v>0</v>
      </c>
      <c r="G68" s="34">
        <v>0</v>
      </c>
      <c r="H68" s="34">
        <f t="shared" si="7"/>
        <v>0</v>
      </c>
      <c r="I68" s="17"/>
      <c r="J68" s="92" t="s">
        <v>36</v>
      </c>
    </row>
    <row r="69" spans="1:10" ht="21" customHeight="1" x14ac:dyDescent="0.25">
      <c r="A69" s="74"/>
      <c r="B69" s="67"/>
      <c r="C69" s="79"/>
      <c r="D69" s="83"/>
      <c r="E69" s="79"/>
      <c r="F69" s="34">
        <v>0</v>
      </c>
      <c r="G69" s="34">
        <v>0</v>
      </c>
      <c r="H69" s="34">
        <f t="shared" si="7"/>
        <v>0</v>
      </c>
      <c r="I69" s="17"/>
      <c r="J69" s="93"/>
    </row>
    <row r="70" spans="1:10" s="27" customFormat="1" ht="21" customHeight="1" x14ac:dyDescent="0.25">
      <c r="A70" s="35"/>
      <c r="B70" s="36" t="s">
        <v>37</v>
      </c>
      <c r="C70" s="37">
        <f>SUM(C68)</f>
        <v>0</v>
      </c>
      <c r="D70" s="37">
        <f t="shared" ref="D70:E70" si="14">SUM(D68)</f>
        <v>0</v>
      </c>
      <c r="E70" s="37">
        <f t="shared" si="14"/>
        <v>0</v>
      </c>
      <c r="F70" s="37">
        <f>SUM(F68:F69)</f>
        <v>0</v>
      </c>
      <c r="G70" s="37">
        <f t="shared" ref="G70:H70" si="15">SUM(G68:G69)</f>
        <v>0</v>
      </c>
      <c r="H70" s="37">
        <f t="shared" si="15"/>
        <v>0</v>
      </c>
      <c r="I70" s="39"/>
      <c r="J70" s="94"/>
    </row>
    <row r="71" spans="1:10" ht="21" customHeight="1" x14ac:dyDescent="0.25">
      <c r="A71" s="74">
        <v>9</v>
      </c>
      <c r="B71" s="67" t="s">
        <v>38</v>
      </c>
      <c r="C71" s="79">
        <v>0</v>
      </c>
      <c r="D71" s="83"/>
      <c r="E71" s="79">
        <f>C71*D71</f>
        <v>0</v>
      </c>
      <c r="F71" s="34">
        <v>0</v>
      </c>
      <c r="G71" s="34">
        <v>0</v>
      </c>
      <c r="H71" s="34">
        <v>0</v>
      </c>
      <c r="I71" s="17"/>
      <c r="J71" s="84" t="s">
        <v>39</v>
      </c>
    </row>
    <row r="72" spans="1:10" ht="21" customHeight="1" x14ac:dyDescent="0.25">
      <c r="A72" s="74"/>
      <c r="B72" s="67"/>
      <c r="C72" s="79"/>
      <c r="D72" s="83"/>
      <c r="E72" s="79"/>
      <c r="F72" s="34">
        <v>0</v>
      </c>
      <c r="G72" s="34">
        <v>0</v>
      </c>
      <c r="H72" s="34">
        <v>0</v>
      </c>
      <c r="I72" s="17"/>
      <c r="J72" s="85"/>
    </row>
    <row r="73" spans="1:10" ht="21" customHeight="1" x14ac:dyDescent="0.25">
      <c r="A73" s="74"/>
      <c r="B73" s="67"/>
      <c r="C73" s="79"/>
      <c r="D73" s="83"/>
      <c r="E73" s="79"/>
      <c r="F73" s="34">
        <v>0</v>
      </c>
      <c r="G73" s="34">
        <v>0</v>
      </c>
      <c r="H73" s="34">
        <v>0</v>
      </c>
      <c r="I73" s="17"/>
      <c r="J73" s="85"/>
    </row>
    <row r="74" spans="1:10" s="27" customFormat="1" ht="21" customHeight="1" x14ac:dyDescent="0.25">
      <c r="A74" s="35"/>
      <c r="B74" s="36" t="s">
        <v>40</v>
      </c>
      <c r="C74" s="37">
        <f>SUM(C71)</f>
        <v>0</v>
      </c>
      <c r="D74" s="37">
        <f t="shared" ref="D74:E74" si="16">SUM(D71)</f>
        <v>0</v>
      </c>
      <c r="E74" s="37">
        <f t="shared" si="16"/>
        <v>0</v>
      </c>
      <c r="F74" s="37">
        <f>SUM(F71:F73)</f>
        <v>0</v>
      </c>
      <c r="G74" s="37">
        <f t="shared" ref="G74:H74" si="17">SUM(G71:G73)</f>
        <v>0</v>
      </c>
      <c r="H74" s="37">
        <f t="shared" si="17"/>
        <v>0</v>
      </c>
      <c r="I74" s="39"/>
      <c r="J74" s="86"/>
    </row>
    <row r="75" spans="1:10" ht="21" customHeight="1" x14ac:dyDescent="0.25">
      <c r="A75" s="75">
        <v>10</v>
      </c>
      <c r="B75" s="67" t="s">
        <v>41</v>
      </c>
      <c r="C75" s="79">
        <v>0</v>
      </c>
      <c r="D75" s="83"/>
      <c r="E75" s="79">
        <v>0</v>
      </c>
      <c r="F75" s="55">
        <v>1456</v>
      </c>
      <c r="G75" s="55">
        <v>0</v>
      </c>
      <c r="H75" s="55">
        <f t="shared" si="7"/>
        <v>1456</v>
      </c>
      <c r="I75" s="56" t="s">
        <v>42</v>
      </c>
      <c r="J75" s="87"/>
    </row>
    <row r="76" spans="1:10" ht="21" customHeight="1" x14ac:dyDescent="0.25">
      <c r="A76" s="77"/>
      <c r="B76" s="67"/>
      <c r="C76" s="79"/>
      <c r="D76" s="83"/>
      <c r="E76" s="79"/>
      <c r="F76" s="55">
        <v>20.9</v>
      </c>
      <c r="G76" s="55">
        <v>0</v>
      </c>
      <c r="H76" s="55">
        <f t="shared" si="7"/>
        <v>20.9</v>
      </c>
      <c r="I76" s="56" t="s">
        <v>42</v>
      </c>
      <c r="J76" s="88"/>
    </row>
    <row r="77" spans="1:10" ht="21" customHeight="1" x14ac:dyDescent="0.25">
      <c r="A77" s="77"/>
      <c r="B77" s="67"/>
      <c r="C77" s="79"/>
      <c r="D77" s="83"/>
      <c r="E77" s="79"/>
      <c r="F77" s="55">
        <v>1845</v>
      </c>
      <c r="G77" s="55">
        <v>0</v>
      </c>
      <c r="H77" s="55">
        <f t="shared" si="7"/>
        <v>1845</v>
      </c>
      <c r="I77" s="56" t="s">
        <v>42</v>
      </c>
      <c r="J77" s="88"/>
    </row>
    <row r="78" spans="1:10" ht="21" customHeight="1" x14ac:dyDescent="0.25">
      <c r="A78" s="77"/>
      <c r="B78" s="67"/>
      <c r="C78" s="79"/>
      <c r="D78" s="83"/>
      <c r="E78" s="79"/>
      <c r="F78" s="34">
        <v>4288</v>
      </c>
      <c r="G78" s="34">
        <v>0</v>
      </c>
      <c r="H78" s="34">
        <f t="shared" si="7"/>
        <v>4288</v>
      </c>
      <c r="I78" s="58" t="s">
        <v>130</v>
      </c>
      <c r="J78" s="88"/>
    </row>
    <row r="79" spans="1:10" ht="21" customHeight="1" x14ac:dyDescent="0.25">
      <c r="A79" s="77"/>
      <c r="B79" s="67"/>
      <c r="C79" s="79"/>
      <c r="D79" s="83"/>
      <c r="E79" s="79"/>
      <c r="F79" s="34">
        <v>550</v>
      </c>
      <c r="G79" s="34">
        <v>0</v>
      </c>
      <c r="H79" s="34">
        <f t="shared" si="7"/>
        <v>550</v>
      </c>
      <c r="I79" s="59" t="s">
        <v>94</v>
      </c>
      <c r="J79" s="88"/>
    </row>
    <row r="80" spans="1:10" ht="21" customHeight="1" x14ac:dyDescent="0.25">
      <c r="A80" s="77"/>
      <c r="B80" s="67"/>
      <c r="C80" s="79"/>
      <c r="D80" s="83"/>
      <c r="E80" s="79"/>
      <c r="F80" s="34">
        <v>1618</v>
      </c>
      <c r="G80" s="34">
        <v>0</v>
      </c>
      <c r="H80" s="34">
        <f t="shared" si="7"/>
        <v>1618</v>
      </c>
      <c r="I80" s="58" t="s">
        <v>95</v>
      </c>
      <c r="J80" s="88"/>
    </row>
    <row r="81" spans="1:10" ht="21" customHeight="1" x14ac:dyDescent="0.25">
      <c r="A81" s="77"/>
      <c r="B81" s="67"/>
      <c r="C81" s="79"/>
      <c r="D81" s="83"/>
      <c r="E81" s="79"/>
      <c r="F81" s="34">
        <v>3790</v>
      </c>
      <c r="G81" s="34">
        <v>0</v>
      </c>
      <c r="H81" s="34">
        <f t="shared" si="7"/>
        <v>3790</v>
      </c>
      <c r="I81" s="59" t="s">
        <v>96</v>
      </c>
      <c r="J81" s="88"/>
    </row>
    <row r="82" spans="1:10" ht="21" customHeight="1" x14ac:dyDescent="0.25">
      <c r="A82" s="77"/>
      <c r="B82" s="67"/>
      <c r="C82" s="79"/>
      <c r="D82" s="83"/>
      <c r="E82" s="79"/>
      <c r="F82" s="34">
        <v>6084</v>
      </c>
      <c r="G82" s="34">
        <v>0</v>
      </c>
      <c r="H82" s="34">
        <f t="shared" si="7"/>
        <v>6084</v>
      </c>
      <c r="I82" s="58" t="s">
        <v>131</v>
      </c>
      <c r="J82" s="88"/>
    </row>
    <row r="83" spans="1:10" ht="21" customHeight="1" x14ac:dyDescent="0.25">
      <c r="A83" s="77"/>
      <c r="B83" s="67"/>
      <c r="C83" s="79"/>
      <c r="D83" s="83"/>
      <c r="E83" s="79"/>
      <c r="F83" s="34">
        <v>5301</v>
      </c>
      <c r="G83" s="34">
        <v>0</v>
      </c>
      <c r="H83" s="34">
        <f t="shared" si="7"/>
        <v>5301</v>
      </c>
      <c r="I83" s="59" t="s">
        <v>97</v>
      </c>
      <c r="J83" s="88"/>
    </row>
    <row r="84" spans="1:10" ht="21" customHeight="1" x14ac:dyDescent="0.25">
      <c r="A84" s="77"/>
      <c r="B84" s="67"/>
      <c r="C84" s="79"/>
      <c r="D84" s="83"/>
      <c r="E84" s="79"/>
      <c r="F84" s="34">
        <v>3964</v>
      </c>
      <c r="G84" s="34">
        <v>0</v>
      </c>
      <c r="H84" s="34">
        <f t="shared" si="7"/>
        <v>3964</v>
      </c>
      <c r="I84" s="59" t="s">
        <v>98</v>
      </c>
      <c r="J84" s="88"/>
    </row>
    <row r="85" spans="1:10" ht="21" customHeight="1" x14ac:dyDescent="0.25">
      <c r="A85" s="77"/>
      <c r="B85" s="67"/>
      <c r="C85" s="79"/>
      <c r="D85" s="83"/>
      <c r="E85" s="79"/>
      <c r="F85" s="34">
        <v>1000</v>
      </c>
      <c r="G85" s="34">
        <v>0</v>
      </c>
      <c r="H85" s="34">
        <f>F85+G85</f>
        <v>1000</v>
      </c>
      <c r="I85" s="59" t="s">
        <v>93</v>
      </c>
      <c r="J85" s="88"/>
    </row>
    <row r="86" spans="1:10" ht="21" customHeight="1" x14ac:dyDescent="0.25">
      <c r="A86" s="77"/>
      <c r="B86" s="67"/>
      <c r="C86" s="79"/>
      <c r="D86" s="83"/>
      <c r="E86" s="79"/>
      <c r="F86" s="34">
        <v>3790</v>
      </c>
      <c r="G86" s="34">
        <v>0</v>
      </c>
      <c r="H86" s="34">
        <f t="shared" si="7"/>
        <v>3790</v>
      </c>
      <c r="I86" s="59" t="s">
        <v>99</v>
      </c>
      <c r="J86" s="88"/>
    </row>
    <row r="87" spans="1:10" ht="21" customHeight="1" x14ac:dyDescent="0.25">
      <c r="A87" s="77"/>
      <c r="B87" s="67"/>
      <c r="C87" s="79"/>
      <c r="D87" s="83"/>
      <c r="E87" s="79"/>
      <c r="F87" s="34">
        <v>3245</v>
      </c>
      <c r="G87" s="34">
        <v>0</v>
      </c>
      <c r="H87" s="34">
        <f t="shared" si="7"/>
        <v>3245</v>
      </c>
      <c r="I87" s="59" t="s">
        <v>100</v>
      </c>
      <c r="J87" s="88"/>
    </row>
    <row r="88" spans="1:10" ht="21" customHeight="1" x14ac:dyDescent="0.25">
      <c r="A88" s="77"/>
      <c r="B88" s="67"/>
      <c r="C88" s="79"/>
      <c r="D88" s="83"/>
      <c r="E88" s="79"/>
      <c r="F88" s="34">
        <v>3508</v>
      </c>
      <c r="G88" s="34">
        <v>0</v>
      </c>
      <c r="H88" s="34">
        <f t="shared" si="7"/>
        <v>3508</v>
      </c>
      <c r="I88" s="59" t="s">
        <v>101</v>
      </c>
      <c r="J88" s="88"/>
    </row>
    <row r="89" spans="1:10" ht="21" customHeight="1" x14ac:dyDescent="0.25">
      <c r="A89" s="76"/>
      <c r="B89" s="67"/>
      <c r="C89" s="79"/>
      <c r="D89" s="83"/>
      <c r="E89" s="79"/>
      <c r="F89" s="34">
        <v>3300</v>
      </c>
      <c r="G89" s="34">
        <v>0</v>
      </c>
      <c r="H89" s="34">
        <f t="shared" si="7"/>
        <v>3300</v>
      </c>
      <c r="I89" s="58" t="s">
        <v>128</v>
      </c>
      <c r="J89" s="88"/>
    </row>
    <row r="90" spans="1:10" s="27" customFormat="1" ht="21" customHeight="1" x14ac:dyDescent="0.25">
      <c r="A90" s="35"/>
      <c r="B90" s="36" t="s">
        <v>43</v>
      </c>
      <c r="C90" s="37">
        <f>SUM(C75)</f>
        <v>0</v>
      </c>
      <c r="D90" s="37">
        <f>SUM(D75)</f>
        <v>0</v>
      </c>
      <c r="E90" s="37">
        <f>SUM(E75)</f>
        <v>0</v>
      </c>
      <c r="F90" s="37">
        <f>SUM(F75:F89)</f>
        <v>43759.9</v>
      </c>
      <c r="G90" s="37">
        <f>SUM(G75:G89)</f>
        <v>0</v>
      </c>
      <c r="H90" s="37">
        <f>SUM(H75:H89)</f>
        <v>43759.9</v>
      </c>
      <c r="I90" s="39"/>
      <c r="J90" s="89"/>
    </row>
    <row r="91" spans="1:10" ht="21" customHeight="1" x14ac:dyDescent="0.25">
      <c r="A91" s="35"/>
      <c r="B91" s="36" t="s">
        <v>44</v>
      </c>
      <c r="C91" s="37">
        <f t="shared" ref="C91:H91" si="18">SUM(C90,C74,C70,C67,C59,C54,C42,C21,C16,C13)</f>
        <v>150000</v>
      </c>
      <c r="D91" s="37">
        <f t="shared" si="18"/>
        <v>1</v>
      </c>
      <c r="E91" s="37">
        <f t="shared" si="18"/>
        <v>150000</v>
      </c>
      <c r="F91" s="37">
        <f t="shared" si="18"/>
        <v>178749.94</v>
      </c>
      <c r="G91" s="37">
        <f t="shared" si="18"/>
        <v>0</v>
      </c>
      <c r="H91" s="37">
        <f t="shared" si="18"/>
        <v>178749.94</v>
      </c>
      <c r="I91" s="39"/>
      <c r="J91" s="45"/>
    </row>
    <row r="95" spans="1:10" ht="21" customHeight="1" x14ac:dyDescent="0.25">
      <c r="A95" s="64" t="s">
        <v>45</v>
      </c>
      <c r="B95" s="65"/>
      <c r="C95" s="66" t="s">
        <v>46</v>
      </c>
      <c r="D95" s="66"/>
      <c r="E95" s="40" t="s">
        <v>47</v>
      </c>
      <c r="F95" s="40"/>
      <c r="G95" s="66" t="s">
        <v>48</v>
      </c>
      <c r="H95" s="66"/>
      <c r="I95" s="46" t="s">
        <v>49</v>
      </c>
    </row>
    <row r="96" spans="1:10" ht="21" customHeight="1" x14ac:dyDescent="0.25">
      <c r="A96" s="71">
        <f>E91</f>
        <v>150000</v>
      </c>
      <c r="B96" s="72"/>
      <c r="C96" s="72">
        <f>H91</f>
        <v>178749.94</v>
      </c>
      <c r="D96" s="72"/>
      <c r="E96" s="41">
        <f>F91</f>
        <v>178749.94</v>
      </c>
      <c r="F96" s="41"/>
      <c r="G96" s="72">
        <f>G91</f>
        <v>0</v>
      </c>
      <c r="H96" s="72"/>
      <c r="I96" s="47">
        <f>A96-C96</f>
        <v>-28749.940000000002</v>
      </c>
    </row>
    <row r="98" spans="1:9" ht="21" customHeight="1" x14ac:dyDescent="0.25">
      <c r="A98" s="42" t="s">
        <v>50</v>
      </c>
      <c r="B98" s="43"/>
      <c r="C98" s="44" t="s">
        <v>51</v>
      </c>
      <c r="D98" s="42"/>
      <c r="E98" s="42" t="s">
        <v>52</v>
      </c>
      <c r="F98" s="42"/>
      <c r="G98" s="42" t="s">
        <v>53</v>
      </c>
      <c r="H98" s="42"/>
      <c r="I98" s="43"/>
    </row>
  </sheetData>
  <mergeCells count="74">
    <mergeCell ref="J71:J74"/>
    <mergeCell ref="J75:J90"/>
    <mergeCell ref="H4:I5"/>
    <mergeCell ref="J22:J42"/>
    <mergeCell ref="J43:J54"/>
    <mergeCell ref="J55:J59"/>
    <mergeCell ref="J60:J67"/>
    <mergeCell ref="J68:J70"/>
    <mergeCell ref="J4:J5"/>
    <mergeCell ref="J6:J7"/>
    <mergeCell ref="J8:J13"/>
    <mergeCell ref="J14:J16"/>
    <mergeCell ref="J17:J21"/>
    <mergeCell ref="E55:E58"/>
    <mergeCell ref="E60:E66"/>
    <mergeCell ref="E68:E69"/>
    <mergeCell ref="E71:E73"/>
    <mergeCell ref="E75:E89"/>
    <mergeCell ref="E8:E12"/>
    <mergeCell ref="E14:E15"/>
    <mergeCell ref="E17:E20"/>
    <mergeCell ref="E22:E41"/>
    <mergeCell ref="E43:E53"/>
    <mergeCell ref="C60:C66"/>
    <mergeCell ref="C68:C69"/>
    <mergeCell ref="C71:C73"/>
    <mergeCell ref="C75:C89"/>
    <mergeCell ref="D8:D12"/>
    <mergeCell ref="D14:D15"/>
    <mergeCell ref="D17:D20"/>
    <mergeCell ref="D22:D41"/>
    <mergeCell ref="D43:D53"/>
    <mergeCell ref="D55:D58"/>
    <mergeCell ref="D60:D66"/>
    <mergeCell ref="D68:D69"/>
    <mergeCell ref="D71:D73"/>
    <mergeCell ref="D75:D89"/>
    <mergeCell ref="C14:C15"/>
    <mergeCell ref="C17:C20"/>
    <mergeCell ref="C22:C41"/>
    <mergeCell ref="C43:C53"/>
    <mergeCell ref="C55:C58"/>
    <mergeCell ref="A96:B96"/>
    <mergeCell ref="C96:D96"/>
    <mergeCell ref="G96:H96"/>
    <mergeCell ref="A6:A7"/>
    <mergeCell ref="A8:A12"/>
    <mergeCell ref="A14:A15"/>
    <mergeCell ref="A17:A20"/>
    <mergeCell ref="A22:A41"/>
    <mergeCell ref="A43:A53"/>
    <mergeCell ref="A55:A58"/>
    <mergeCell ref="A60:A66"/>
    <mergeCell ref="A68:A69"/>
    <mergeCell ref="A71:A73"/>
    <mergeCell ref="A75:A89"/>
    <mergeCell ref="B6:B7"/>
    <mergeCell ref="B75:B89"/>
    <mergeCell ref="C2:H2"/>
    <mergeCell ref="C6:E6"/>
    <mergeCell ref="F6:I6"/>
    <mergeCell ref="A95:B95"/>
    <mergeCell ref="C95:D95"/>
    <mergeCell ref="G95:H95"/>
    <mergeCell ref="B8:B12"/>
    <mergeCell ref="B14:B15"/>
    <mergeCell ref="B17:B20"/>
    <mergeCell ref="B22:B41"/>
    <mergeCell ref="B43:B53"/>
    <mergeCell ref="B55:B58"/>
    <mergeCell ref="B60:B66"/>
    <mergeCell ref="B68:B69"/>
    <mergeCell ref="B71:B73"/>
    <mergeCell ref="C8:C12"/>
  </mergeCells>
  <phoneticPr fontId="13" type="noConversion"/>
  <pageMargins left="0.69930555555555596" right="0.69930555555555596" top="0.75" bottom="0.75" header="0.3" footer="0.3"/>
  <pageSetup paperSize="9" scale="4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7" workbookViewId="0">
      <selection activeCell="H14" sqref="H14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61" t="s">
        <v>54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100000000000001" customHeight="1" x14ac:dyDescent="0.25">
      <c r="B4" s="48"/>
      <c r="C4" s="48"/>
      <c r="D4" s="48"/>
      <c r="E4" s="48"/>
      <c r="F4" s="48"/>
      <c r="G4" s="48"/>
      <c r="H4" s="48"/>
      <c r="I4" s="48"/>
      <c r="J4" s="48"/>
      <c r="K4" s="21"/>
    </row>
    <row r="5" spans="2:11" ht="20.100000000000001" customHeight="1" x14ac:dyDescent="0.25">
      <c r="B5" s="2"/>
      <c r="C5" s="3"/>
      <c r="D5" s="4" t="s">
        <v>55</v>
      </c>
      <c r="E5" s="4"/>
      <c r="F5" s="95" t="s">
        <v>81</v>
      </c>
      <c r="G5" s="95"/>
      <c r="H5" s="4" t="s">
        <v>56</v>
      </c>
      <c r="I5" s="3"/>
      <c r="J5" s="95" t="s">
        <v>82</v>
      </c>
      <c r="K5" s="96"/>
    </row>
    <row r="6" spans="2:11" ht="20.100000000000001" customHeight="1" x14ac:dyDescent="0.25">
      <c r="B6" s="5"/>
      <c r="C6" s="10"/>
      <c r="D6" s="49" t="s">
        <v>57</v>
      </c>
      <c r="E6" s="49"/>
      <c r="F6" s="97" t="s">
        <v>83</v>
      </c>
      <c r="G6" s="97"/>
      <c r="H6" s="49" t="s">
        <v>58</v>
      </c>
      <c r="I6" s="10"/>
      <c r="J6" s="97" t="s">
        <v>84</v>
      </c>
      <c r="K6" s="98"/>
    </row>
    <row r="7" spans="2:11" ht="20.100000000000001" customHeight="1" x14ac:dyDescent="0.25">
      <c r="B7" s="5"/>
      <c r="C7" s="10"/>
      <c r="D7" s="49" t="s">
        <v>59</v>
      </c>
      <c r="E7" s="49"/>
      <c r="F7" s="99" t="s">
        <v>85</v>
      </c>
      <c r="G7" s="97"/>
      <c r="H7" s="49" t="s">
        <v>60</v>
      </c>
      <c r="I7" s="10"/>
      <c r="J7" s="97">
        <v>12.24</v>
      </c>
      <c r="K7" s="98"/>
    </row>
    <row r="8" spans="2:11" ht="20.100000000000001" customHeight="1" x14ac:dyDescent="0.25">
      <c r="B8" s="6"/>
      <c r="C8" s="7"/>
      <c r="D8" s="8"/>
      <c r="E8" s="8"/>
      <c r="F8" s="9"/>
      <c r="G8" s="9"/>
      <c r="H8" s="8" t="s">
        <v>61</v>
      </c>
      <c r="I8" s="7"/>
      <c r="J8" s="100" t="s">
        <v>86</v>
      </c>
      <c r="K8" s="101"/>
    </row>
    <row r="9" spans="2:11" ht="20.100000000000001" customHeight="1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25">
      <c r="B10" s="102" t="s">
        <v>1</v>
      </c>
      <c r="C10" s="103"/>
      <c r="D10" s="11" t="s">
        <v>62</v>
      </c>
      <c r="E10" s="102" t="s">
        <v>63</v>
      </c>
      <c r="F10" s="103"/>
      <c r="G10" s="13" t="s">
        <v>64</v>
      </c>
      <c r="H10" s="12" t="s">
        <v>65</v>
      </c>
      <c r="I10" s="102" t="s">
        <v>66</v>
      </c>
      <c r="J10" s="103"/>
      <c r="K10" s="13" t="s">
        <v>67</v>
      </c>
    </row>
    <row r="11" spans="2:11" ht="20.100000000000001" customHeight="1" x14ac:dyDescent="0.25">
      <c r="B11" s="107">
        <v>1</v>
      </c>
      <c r="C11" s="108"/>
      <c r="D11" s="113" t="s">
        <v>68</v>
      </c>
      <c r="E11" s="107" t="s">
        <v>69</v>
      </c>
      <c r="F11" s="108"/>
      <c r="G11" s="16">
        <v>0</v>
      </c>
      <c r="H11" s="16"/>
      <c r="I11" s="109"/>
      <c r="J11" s="110"/>
      <c r="K11" s="50" t="s">
        <v>70</v>
      </c>
    </row>
    <row r="12" spans="2:11" ht="20.100000000000001" customHeight="1" x14ac:dyDescent="0.25">
      <c r="B12" s="107">
        <v>2</v>
      </c>
      <c r="C12" s="108"/>
      <c r="D12" s="114"/>
      <c r="E12" s="111" t="s">
        <v>71</v>
      </c>
      <c r="F12" s="111"/>
      <c r="G12" s="16">
        <v>30.07</v>
      </c>
      <c r="H12" s="16"/>
      <c r="I12" s="109"/>
      <c r="J12" s="110"/>
      <c r="K12" s="50"/>
    </row>
    <row r="13" spans="2:11" ht="20.100000000000001" customHeight="1" x14ac:dyDescent="0.25">
      <c r="B13" s="14"/>
      <c r="C13" s="15"/>
      <c r="D13" s="114"/>
      <c r="E13" s="14"/>
      <c r="F13" s="15" t="s">
        <v>87</v>
      </c>
      <c r="G13" s="16">
        <v>689.32</v>
      </c>
      <c r="H13" s="16"/>
      <c r="I13" s="22"/>
      <c r="J13" s="23"/>
      <c r="K13" s="50"/>
    </row>
    <row r="14" spans="2:11" ht="20.100000000000001" customHeight="1" x14ac:dyDescent="0.25">
      <c r="B14" s="14"/>
      <c r="C14" s="15"/>
      <c r="D14" s="114"/>
      <c r="E14" s="14"/>
      <c r="F14" s="15"/>
      <c r="G14" s="16"/>
      <c r="H14" s="16"/>
      <c r="I14" s="22"/>
      <c r="J14" s="23"/>
      <c r="K14" s="50"/>
    </row>
    <row r="15" spans="2:11" ht="20.100000000000001" customHeight="1" x14ac:dyDescent="0.25">
      <c r="B15" s="107">
        <v>5</v>
      </c>
      <c r="C15" s="108"/>
      <c r="D15" s="113" t="s">
        <v>41</v>
      </c>
      <c r="E15" s="111"/>
      <c r="F15" s="111"/>
      <c r="G15" s="16"/>
      <c r="H15" s="16"/>
      <c r="I15" s="109"/>
      <c r="J15" s="110"/>
      <c r="K15" s="50"/>
    </row>
    <row r="16" spans="2:11" ht="20.100000000000001" customHeight="1" x14ac:dyDescent="0.25">
      <c r="B16" s="107">
        <v>6</v>
      </c>
      <c r="C16" s="108"/>
      <c r="D16" s="114"/>
      <c r="E16" s="111"/>
      <c r="F16" s="111"/>
      <c r="G16" s="16"/>
      <c r="H16" s="16"/>
      <c r="I16" s="109"/>
      <c r="J16" s="110"/>
      <c r="K16" s="50"/>
    </row>
    <row r="17" spans="1:11" ht="20.100000000000001" customHeight="1" x14ac:dyDescent="0.25">
      <c r="B17" s="107">
        <v>7</v>
      </c>
      <c r="C17" s="108"/>
      <c r="D17" s="115"/>
      <c r="E17" s="111"/>
      <c r="F17" s="111"/>
      <c r="G17" s="16">
        <v>0</v>
      </c>
      <c r="H17" s="16"/>
      <c r="I17" s="109"/>
      <c r="J17" s="110"/>
      <c r="K17" s="50"/>
    </row>
    <row r="18" spans="1:11" ht="20.100000000000001" customHeight="1" x14ac:dyDescent="0.25">
      <c r="B18" s="102" t="s">
        <v>44</v>
      </c>
      <c r="C18" s="104"/>
      <c r="D18" s="104"/>
      <c r="E18" s="104"/>
      <c r="F18" s="103"/>
      <c r="G18" s="18">
        <f>SUM(G11:G17)</f>
        <v>719.3900000000001</v>
      </c>
      <c r="H18" s="18">
        <f>SUM(H11:H17)</f>
        <v>0</v>
      </c>
      <c r="I18" s="105">
        <f>SUM(I11:J17)</f>
        <v>0</v>
      </c>
      <c r="J18" s="106"/>
      <c r="K18" s="51"/>
    </row>
    <row r="19" spans="1:11" ht="20.100000000000001" customHeight="1" x14ac:dyDescent="0.25">
      <c r="B19" s="10"/>
      <c r="C19" s="10"/>
      <c r="D19" s="10"/>
      <c r="E19" s="10"/>
      <c r="F19" s="10"/>
      <c r="G19" s="10"/>
      <c r="H19" s="10"/>
      <c r="I19" s="10"/>
      <c r="J19" s="52"/>
      <c r="K19" s="10"/>
    </row>
    <row r="20" spans="1:11" ht="20.100000000000001" customHeight="1" x14ac:dyDescent="0.25">
      <c r="B20" s="116" t="s">
        <v>65</v>
      </c>
      <c r="C20" s="116"/>
      <c r="D20" s="116"/>
      <c r="E20" s="116"/>
      <c r="F20" s="116"/>
      <c r="G20" s="116" t="s">
        <v>72</v>
      </c>
      <c r="H20" s="116"/>
      <c r="I20" s="116"/>
      <c r="J20" s="116"/>
      <c r="K20" s="13" t="s">
        <v>73</v>
      </c>
    </row>
    <row r="21" spans="1:11" ht="20.100000000000001" customHeight="1" x14ac:dyDescent="0.25">
      <c r="B21" s="117">
        <f>H18</f>
        <v>0</v>
      </c>
      <c r="C21" s="117"/>
      <c r="D21" s="117"/>
      <c r="E21" s="117"/>
      <c r="F21" s="117"/>
      <c r="G21" s="117">
        <f>I18</f>
        <v>0</v>
      </c>
      <c r="H21" s="117"/>
      <c r="I21" s="117"/>
      <c r="J21" s="117"/>
      <c r="K21" s="24">
        <f>SUM(B21:J21)</f>
        <v>0</v>
      </c>
    </row>
    <row r="22" spans="1:11" ht="20.100000000000001" customHeight="1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25">
      <c r="B23" s="10" t="s">
        <v>74</v>
      </c>
      <c r="C23" s="10"/>
      <c r="D23" s="10"/>
      <c r="E23" s="10"/>
      <c r="F23" s="10" t="s">
        <v>51</v>
      </c>
      <c r="G23" s="10" t="s">
        <v>75</v>
      </c>
      <c r="H23" s="10"/>
      <c r="I23" s="10"/>
      <c r="J23" s="10" t="s">
        <v>53</v>
      </c>
      <c r="K23" s="10"/>
    </row>
    <row r="26" spans="1:11" ht="17.399999999999999" x14ac:dyDescent="0.25">
      <c r="A26" s="61" t="s">
        <v>76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8" spans="1:11" ht="20.100000000000001" customHeight="1" x14ac:dyDescent="0.25">
      <c r="B28" s="2"/>
      <c r="C28" s="3"/>
      <c r="D28" s="4" t="s">
        <v>55</v>
      </c>
      <c r="E28" s="4"/>
      <c r="F28" s="95" t="s">
        <v>81</v>
      </c>
      <c r="G28" s="95"/>
      <c r="H28" s="4" t="s">
        <v>56</v>
      </c>
      <c r="I28" s="3"/>
      <c r="J28" s="95" t="s">
        <v>82</v>
      </c>
      <c r="K28" s="96"/>
    </row>
    <row r="29" spans="1:11" ht="20.100000000000001" customHeight="1" x14ac:dyDescent="0.25">
      <c r="B29" s="5"/>
      <c r="C29" s="10"/>
      <c r="D29" s="49" t="s">
        <v>57</v>
      </c>
      <c r="E29" s="49"/>
      <c r="F29" s="97" t="s">
        <v>83</v>
      </c>
      <c r="G29" s="97"/>
      <c r="H29" s="49" t="s">
        <v>58</v>
      </c>
      <c r="I29" s="10"/>
      <c r="J29" s="97" t="s">
        <v>84</v>
      </c>
      <c r="K29" s="98"/>
    </row>
    <row r="30" spans="1:11" ht="20.100000000000001" customHeight="1" x14ac:dyDescent="0.25">
      <c r="B30" s="5"/>
      <c r="C30" s="10"/>
      <c r="D30" s="49" t="s">
        <v>59</v>
      </c>
      <c r="E30" s="49"/>
      <c r="F30" s="99" t="s">
        <v>85</v>
      </c>
      <c r="G30" s="97"/>
      <c r="H30" s="49" t="s">
        <v>60</v>
      </c>
      <c r="I30" s="10"/>
      <c r="J30" s="97">
        <v>12.24</v>
      </c>
      <c r="K30" s="98"/>
    </row>
    <row r="31" spans="1:11" ht="20.100000000000001" customHeight="1" x14ac:dyDescent="0.25">
      <c r="B31" s="6"/>
      <c r="C31" s="7"/>
      <c r="D31" s="8"/>
      <c r="E31" s="8"/>
      <c r="F31" s="9"/>
      <c r="G31" s="9"/>
      <c r="H31" s="8" t="s">
        <v>61</v>
      </c>
      <c r="I31" s="7"/>
      <c r="J31" s="100" t="s">
        <v>86</v>
      </c>
      <c r="K31" s="101"/>
    </row>
    <row r="32" spans="1:11" ht="20.100000000000001" customHeight="1" x14ac:dyDescent="0.25"/>
    <row r="33" spans="2:11" ht="20.100000000000001" customHeight="1" x14ac:dyDescent="0.25">
      <c r="B33" s="111"/>
      <c r="C33" s="111"/>
      <c r="D33" s="19" t="s">
        <v>77</v>
      </c>
      <c r="E33" s="111" t="s">
        <v>78</v>
      </c>
      <c r="F33" s="111"/>
      <c r="G33" s="16" t="s">
        <v>79</v>
      </c>
      <c r="H33" s="16" t="s">
        <v>80</v>
      </c>
      <c r="I33" s="118" t="s">
        <v>44</v>
      </c>
      <c r="J33" s="118"/>
      <c r="K33" s="25" t="s">
        <v>67</v>
      </c>
    </row>
    <row r="34" spans="2:11" ht="27" customHeight="1" x14ac:dyDescent="0.25">
      <c r="B34" s="111">
        <v>1</v>
      </c>
      <c r="C34" s="111"/>
      <c r="D34" s="20"/>
      <c r="E34" s="112" t="s">
        <v>88</v>
      </c>
      <c r="F34" s="112"/>
      <c r="G34" s="16">
        <v>100</v>
      </c>
      <c r="H34" s="16">
        <v>10</v>
      </c>
      <c r="I34" s="109">
        <f>G34*H34</f>
        <v>1000</v>
      </c>
      <c r="J34" s="110"/>
      <c r="K34" s="26"/>
    </row>
    <row r="35" spans="2:11" ht="31.8" customHeight="1" x14ac:dyDescent="0.25">
      <c r="B35" s="111">
        <v>2</v>
      </c>
      <c r="C35" s="111"/>
      <c r="D35" s="20"/>
      <c r="E35" s="112" t="s">
        <v>89</v>
      </c>
      <c r="F35" s="112"/>
      <c r="G35" s="16">
        <v>200</v>
      </c>
      <c r="H35" s="16">
        <v>3</v>
      </c>
      <c r="I35" s="109">
        <f t="shared" ref="I35:I36" si="0">G35*H35</f>
        <v>600</v>
      </c>
      <c r="J35" s="110"/>
      <c r="K35" s="26"/>
    </row>
    <row r="36" spans="2:11" ht="20.100000000000001" customHeight="1" x14ac:dyDescent="0.25">
      <c r="B36" s="111">
        <v>3</v>
      </c>
      <c r="C36" s="111"/>
      <c r="D36" s="20"/>
      <c r="E36" s="111"/>
      <c r="F36" s="111"/>
      <c r="G36" s="16">
        <v>0</v>
      </c>
      <c r="H36" s="16">
        <v>2</v>
      </c>
      <c r="I36" s="109">
        <f t="shared" si="0"/>
        <v>0</v>
      </c>
      <c r="J36" s="110"/>
      <c r="K36" s="26"/>
    </row>
    <row r="37" spans="2:11" ht="20.100000000000001" customHeight="1" x14ac:dyDescent="0.25">
      <c r="B37" s="102" t="s">
        <v>44</v>
      </c>
      <c r="C37" s="104"/>
      <c r="D37" s="104"/>
      <c r="E37" s="104"/>
      <c r="F37" s="103"/>
      <c r="G37" s="18"/>
      <c r="H37" s="18">
        <f>SUM(H19:H36)</f>
        <v>15</v>
      </c>
      <c r="I37" s="105">
        <f>SUM(I34:J36)</f>
        <v>1600</v>
      </c>
      <c r="J37" s="106"/>
      <c r="K37" s="51"/>
    </row>
    <row r="38" spans="2:11" ht="20.100000000000001" customHeight="1" x14ac:dyDescent="0.25">
      <c r="B38" s="10" t="s">
        <v>74</v>
      </c>
      <c r="C38" s="10"/>
      <c r="D38" s="10"/>
      <c r="E38" s="10"/>
      <c r="F38" s="10" t="s">
        <v>51</v>
      </c>
      <c r="G38" s="10" t="s">
        <v>75</v>
      </c>
      <c r="H38" s="10"/>
      <c r="I38" s="10"/>
      <c r="J38" s="10" t="s">
        <v>53</v>
      </c>
      <c r="K38" s="10"/>
    </row>
  </sheetData>
  <mergeCells count="56">
    <mergeCell ref="J31:K31"/>
    <mergeCell ref="B33:C33"/>
    <mergeCell ref="E33:F33"/>
    <mergeCell ref="I33:J33"/>
    <mergeCell ref="B34:C34"/>
    <mergeCell ref="E34:F34"/>
    <mergeCell ref="I34:J34"/>
    <mergeCell ref="A26:K26"/>
    <mergeCell ref="F28:G28"/>
    <mergeCell ref="J28:K28"/>
    <mergeCell ref="F29:G29"/>
    <mergeCell ref="J29:K29"/>
    <mergeCell ref="I18:J18"/>
    <mergeCell ref="B20:F20"/>
    <mergeCell ref="G20:J20"/>
    <mergeCell ref="B21:F21"/>
    <mergeCell ref="G21:J21"/>
    <mergeCell ref="B18:F18"/>
    <mergeCell ref="D11:D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B37:F37"/>
    <mergeCell ref="I37:J37"/>
    <mergeCell ref="F30:G30"/>
    <mergeCell ref="J30:K30"/>
    <mergeCell ref="B11:C11"/>
    <mergeCell ref="E11:F11"/>
    <mergeCell ref="I11:J11"/>
    <mergeCell ref="B12:C12"/>
    <mergeCell ref="E12:F12"/>
    <mergeCell ref="I12:J12"/>
    <mergeCell ref="B35:C35"/>
    <mergeCell ref="E35:F35"/>
    <mergeCell ref="I35:J35"/>
    <mergeCell ref="B36:C36"/>
    <mergeCell ref="E36:F36"/>
    <mergeCell ref="I36:J36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Hujinlei</cp:lastModifiedBy>
  <cp:lastPrinted>2019-12-25T05:52:32Z</cp:lastPrinted>
  <dcterms:created xsi:type="dcterms:W3CDTF">2014-04-15T08:52:00Z</dcterms:created>
  <dcterms:modified xsi:type="dcterms:W3CDTF">2019-12-25T05:54:59Z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