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840" yWindow="600" windowWidth="19425" windowHeight="11025" tabRatio="500"/>
  </bookViews>
  <sheets>
    <sheet name="清澳旅澳团" sheetId="1" r:id="rId1"/>
    <sheet name="Sheet1" sheetId="3" r:id="rId2"/>
  </sheets>
  <definedNames>
    <definedName name="_xlnm.Print_Area" localSheetId="0">清澳旅澳团!$A$1:$K$83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6" i="1" l="1"/>
  <c r="J61" i="1"/>
  <c r="J59" i="1"/>
  <c r="F18" i="1"/>
  <c r="J18" i="1"/>
  <c r="F19" i="1"/>
  <c r="J19" i="1"/>
  <c r="F20" i="1"/>
  <c r="J20" i="1"/>
  <c r="J21" i="1"/>
  <c r="J4" i="1"/>
  <c r="J6" i="1"/>
  <c r="J7" i="1"/>
  <c r="J8" i="1"/>
  <c r="J9" i="1"/>
  <c r="J10" i="1"/>
  <c r="J11" i="1"/>
  <c r="J12" i="1"/>
  <c r="F13" i="1"/>
  <c r="J13" i="1"/>
  <c r="F14" i="1"/>
  <c r="J14" i="1"/>
  <c r="F15" i="1"/>
  <c r="J15" i="1"/>
  <c r="F16" i="1"/>
  <c r="J16" i="1"/>
  <c r="J17" i="1"/>
  <c r="F22" i="1"/>
  <c r="J22" i="1"/>
  <c r="J23" i="1"/>
  <c r="F24" i="1"/>
  <c r="J24" i="1"/>
  <c r="F25" i="1"/>
  <c r="J25" i="1"/>
  <c r="F26" i="1"/>
  <c r="J26" i="1"/>
  <c r="F27" i="1"/>
  <c r="J27" i="1"/>
  <c r="F31" i="1"/>
  <c r="J31" i="1"/>
  <c r="F32" i="1"/>
  <c r="J32" i="1"/>
  <c r="F33" i="1"/>
  <c r="J33" i="1"/>
  <c r="F34" i="1"/>
  <c r="J34" i="1"/>
  <c r="J37" i="1"/>
  <c r="F38" i="1"/>
  <c r="J38" i="1"/>
  <c r="F39" i="1"/>
  <c r="J39" i="1"/>
  <c r="F40" i="1"/>
  <c r="J40" i="1"/>
  <c r="F41" i="1"/>
  <c r="J41" i="1"/>
  <c r="F42" i="1"/>
  <c r="J42" i="1"/>
  <c r="F43" i="1"/>
  <c r="J43" i="1"/>
  <c r="J44" i="1"/>
  <c r="F45" i="1"/>
  <c r="J45" i="1"/>
  <c r="F46" i="1"/>
  <c r="J46" i="1"/>
  <c r="F47" i="1"/>
  <c r="J47" i="1"/>
  <c r="F48" i="1"/>
  <c r="J48" i="1"/>
  <c r="F49" i="1"/>
  <c r="J49" i="1"/>
  <c r="F50" i="1"/>
  <c r="J50" i="1"/>
  <c r="J51" i="1"/>
  <c r="F52" i="1"/>
  <c r="J52" i="1"/>
  <c r="F53" i="1"/>
  <c r="J53" i="1"/>
  <c r="F54" i="1"/>
  <c r="J54" i="1"/>
  <c r="J55" i="1"/>
  <c r="F56" i="1"/>
  <c r="J56" i="1"/>
  <c r="J57" i="1"/>
  <c r="J58" i="1"/>
  <c r="J60" i="1"/>
  <c r="J63" i="1"/>
  <c r="J65" i="1"/>
  <c r="J66" i="1"/>
  <c r="J67" i="1"/>
  <c r="J69" i="1"/>
  <c r="J70" i="1"/>
  <c r="J71" i="1"/>
  <c r="J73" i="1"/>
  <c r="J74" i="1"/>
</calcChain>
</file>

<file path=xl/sharedStrings.xml><?xml version="1.0" encoding="utf-8"?>
<sst xmlns="http://schemas.openxmlformats.org/spreadsheetml/2006/main" count="208" uniqueCount="131">
  <si>
    <t xml:space="preserve">报价书  </t>
    <phoneticPr fontId="3"/>
  </si>
  <si>
    <t>通用货币＝人民币</t>
    <phoneticPr fontId="4" type="noConversion"/>
  </si>
  <si>
    <t>项目</t>
  </si>
  <si>
    <t>内容</t>
  </si>
  <si>
    <t>澳元单价</t>
    <phoneticPr fontId="4" type="noConversion"/>
  </si>
  <si>
    <t>人民币单价</t>
  </si>
  <si>
    <t>单位</t>
  </si>
  <si>
    <t>人数</t>
    <phoneticPr fontId="4" type="noConversion"/>
  </si>
  <si>
    <t>次数</t>
    <phoneticPr fontId="4" type="noConversion"/>
  </si>
  <si>
    <t>小计</t>
  </si>
  <si>
    <t>描述</t>
  </si>
  <si>
    <t>机票</t>
  </si>
  <si>
    <t>国际段</t>
    <rPh sb="0" eb="3">
      <t>2017/10/11</t>
    </rPh>
    <phoneticPr fontId="4" type="noConversion"/>
  </si>
  <si>
    <t>元/人</t>
  </si>
  <si>
    <t>境内段</t>
    <phoneticPr fontId="4" type="noConversion"/>
  </si>
  <si>
    <t>Total小计</t>
  </si>
  <si>
    <t>元/人</t>
    <phoneticPr fontId="4" type="noConversion"/>
  </si>
  <si>
    <t>酒店</t>
  </si>
  <si>
    <t>用餐</t>
    <phoneticPr fontId="4" type="noConversion"/>
  </si>
  <si>
    <t>元/人/次</t>
    <phoneticPr fontId="4" type="noConversion"/>
  </si>
  <si>
    <t>Total小计</t>
    <phoneticPr fontId="4" type="noConversion"/>
  </si>
  <si>
    <t>用车</t>
  </si>
  <si>
    <t>境外</t>
    <phoneticPr fontId="4" type="noConversion"/>
  </si>
  <si>
    <t>元/天</t>
  </si>
  <si>
    <t>含每人每日两瓶矿泉水</t>
    <phoneticPr fontId="4" type="noConversion"/>
  </si>
  <si>
    <t>景点</t>
    <phoneticPr fontId="4" type="noConversion"/>
  </si>
  <si>
    <t>门票</t>
    <phoneticPr fontId="4" type="noConversion"/>
  </si>
  <si>
    <t>其他</t>
  </si>
  <si>
    <t>签证</t>
    <phoneticPr fontId="4" type="noConversion"/>
  </si>
  <si>
    <t>个人旅游签证单次</t>
    <phoneticPr fontId="4" type="noConversion"/>
  </si>
  <si>
    <t>合计</t>
  </si>
  <si>
    <t>服务费</t>
    <phoneticPr fontId="4" type="noConversion"/>
  </si>
  <si>
    <t>黄金海岸</t>
    <phoneticPr fontId="4" type="noConversion"/>
  </si>
  <si>
    <t>悉尼</t>
    <phoneticPr fontId="4" type="noConversion"/>
  </si>
  <si>
    <t>堪培拉</t>
    <phoneticPr fontId="4" type="noConversion"/>
  </si>
  <si>
    <t>澳洲个人签证费</t>
    <phoneticPr fontId="4" type="noConversion"/>
  </si>
  <si>
    <t>住宿</t>
    <phoneticPr fontId="4" type="noConversion"/>
  </si>
  <si>
    <t>3.  CA796    MO18DEC  BNEPEK   布里斯班-北京 1930 0445+1</t>
    <phoneticPr fontId="4" type="noConversion"/>
  </si>
  <si>
    <t>2.  VA1217   FR15DEC  CBRBNE    堪培拉-布里斯班    1220 1305</t>
    <phoneticPr fontId="4" type="noConversion"/>
  </si>
  <si>
    <t>1.  CA173    SA09DEC  PEKSYD    北京-悉尼   0145 1530 </t>
    <phoneticPr fontId="4" type="noConversion"/>
  </si>
  <si>
    <t>预计，按实际发生</t>
    <phoneticPr fontId="4" type="noConversion"/>
  </si>
  <si>
    <t>司机，导游，领队</t>
    <phoneticPr fontId="4" type="noConversion"/>
  </si>
  <si>
    <t>餐补</t>
    <phoneticPr fontId="4" type="noConversion"/>
  </si>
  <si>
    <t>悉尼接机-晚餐后送酒店(不超过4小时用车)</t>
    <phoneticPr fontId="4" type="noConversion"/>
  </si>
  <si>
    <t>悉尼全天市区10小时用车</t>
    <phoneticPr fontId="4" type="noConversion"/>
  </si>
  <si>
    <t>悉尼-蓝山-悉尼全天10小时用车</t>
    <phoneticPr fontId="4" type="noConversion"/>
  </si>
  <si>
    <t>悉尼-堪培拉全天10小时用车</t>
    <phoneticPr fontId="4" type="noConversion"/>
  </si>
  <si>
    <t>堪培拉全天市区10小时用车</t>
    <phoneticPr fontId="4" type="noConversion"/>
  </si>
  <si>
    <t>堪培拉送机后-空车返回悉尼全天共10小时用车</t>
    <phoneticPr fontId="4" type="noConversion"/>
  </si>
  <si>
    <t>黄金海岸接机+市区观光-晚餐后送酒店共不超过5小时用车</t>
    <phoneticPr fontId="4" type="noConversion"/>
  </si>
  <si>
    <t>黄金海岸全天市区10小时用车</t>
    <phoneticPr fontId="4" type="noConversion"/>
  </si>
  <si>
    <t>黄金海岸全天市区13小时用车</t>
    <phoneticPr fontId="4" type="noConversion"/>
  </si>
  <si>
    <t>黄金海岸-布里斯班送机全天共10小时用车</t>
    <phoneticPr fontId="4" type="noConversion"/>
  </si>
  <si>
    <t>蓝山链缆车三段</t>
    <phoneticPr fontId="4" type="noConversion"/>
  </si>
  <si>
    <t>悉尼歌剧院入内参观30分钟</t>
    <phoneticPr fontId="4" type="noConversion"/>
  </si>
  <si>
    <t>以上用车为每天正常0900-1900或1000-2000时间此时间段内用车，不含超时，超公里用车费用；如超出此时间段,则需另行报价</t>
    <phoneticPr fontId="4" type="noConversion"/>
  </si>
  <si>
    <t>工作人员</t>
    <phoneticPr fontId="4" type="noConversion"/>
  </si>
  <si>
    <t>同客人同航班</t>
    <phoneticPr fontId="4" type="noConversion"/>
  </si>
  <si>
    <t>领队，导游，司机</t>
    <phoneticPr fontId="4" type="noConversion"/>
  </si>
  <si>
    <t>领队工资</t>
    <phoneticPr fontId="4" type="noConversion"/>
  </si>
  <si>
    <t>导游工资，含小费</t>
    <phoneticPr fontId="4" type="noConversion"/>
  </si>
  <si>
    <t>免</t>
    <phoneticPr fontId="4" type="noConversion"/>
  </si>
  <si>
    <t>价格时时浮动</t>
    <phoneticPr fontId="4" type="noConversion"/>
  </si>
  <si>
    <t>报价日期</t>
    <phoneticPr fontId="4" type="noConversion"/>
  </si>
  <si>
    <t>机票</t>
    <phoneticPr fontId="4" type="noConversion"/>
  </si>
  <si>
    <t>元/间</t>
    <phoneticPr fontId="4" type="noConversion"/>
  </si>
  <si>
    <t>10人/桌，不足10人按10人计</t>
    <phoneticPr fontId="4" type="noConversion"/>
  </si>
  <si>
    <t>领队机票</t>
    <phoneticPr fontId="4" type="noConversion"/>
  </si>
  <si>
    <t>合计</t>
    <phoneticPr fontId="4" type="noConversion"/>
  </si>
  <si>
    <t>用车：2辆（40座）</t>
    <phoneticPr fontId="4" type="noConversion"/>
  </si>
  <si>
    <t xml:space="preserve">境外
</t>
    <phoneticPr fontId="4" type="noConversion"/>
  </si>
  <si>
    <t>经济舱</t>
    <phoneticPr fontId="4" type="noConversion"/>
  </si>
  <si>
    <t>以上用车均为不含额外超时超公里差价，如产生请另付;超时费用AUD150每小时，导游加班费AUD50每小时（40座巴士）x2</t>
    <phoneticPr fontId="4" type="noConversion"/>
  </si>
  <si>
    <t>Sky point 观景台</t>
    <phoneticPr fontId="4" type="noConversion"/>
  </si>
  <si>
    <t>天堂农庄门票</t>
    <phoneticPr fontId="4" type="noConversion"/>
  </si>
  <si>
    <t>澳野奇观含晚餐</t>
    <phoneticPr fontId="4" type="noConversion"/>
  </si>
  <si>
    <t>萤火虫洞夜游</t>
    <phoneticPr fontId="4" type="noConversion"/>
  </si>
  <si>
    <t>机票</t>
    <phoneticPr fontId="4" type="noConversion"/>
  </si>
  <si>
    <t>1.  CA173    SA09DEC  PEKSYD    北京-悉尼   0145 1530 </t>
    <phoneticPr fontId="4" type="noConversion"/>
  </si>
  <si>
    <t>元/人</t>
    <phoneticPr fontId="4" type="noConversion"/>
  </si>
  <si>
    <t>3.  CA796    MO18DEC  BNEPEK   布里斯班-北京 1930 0445+1</t>
    <phoneticPr fontId="4" type="noConversion"/>
  </si>
  <si>
    <t>境内段</t>
    <phoneticPr fontId="4" type="noConversion"/>
  </si>
  <si>
    <t>2.  VA1217   FR15DEC  CBRBNE    堪培拉-布里斯班    1220 1305</t>
    <phoneticPr fontId="4" type="noConversion"/>
  </si>
  <si>
    <t>经济舱</t>
    <phoneticPr fontId="4" type="noConversion"/>
  </si>
  <si>
    <t>价格时时浮动</t>
    <phoneticPr fontId="4" type="noConversion"/>
  </si>
  <si>
    <t>用房</t>
    <phoneticPr fontId="4" type="noConversion"/>
  </si>
  <si>
    <t>用房：15双床，8大床，（堪培拉段增加2间大床2晚住宿）</t>
    <phoneticPr fontId="4" type="noConversion"/>
  </si>
  <si>
    <t>备注</t>
    <phoneticPr fontId="4" type="noConversion"/>
  </si>
  <si>
    <t>全程52人，15间双床房，8间大床房</t>
    <phoneticPr fontId="4" type="noConversion"/>
  </si>
  <si>
    <t>Hyatt Regency Sydney</t>
    <phoneticPr fontId="4" type="noConversion"/>
  </si>
  <si>
    <t>Hyatt Hotel Canberra</t>
    <phoneticPr fontId="4" type="noConversion"/>
  </si>
  <si>
    <t>凯悦，City View King/Twin</t>
    <phoneticPr fontId="4" type="noConversion"/>
  </si>
  <si>
    <t>凯悦，Park Room King/Twin</t>
    <phoneticPr fontId="4" type="noConversion"/>
  </si>
  <si>
    <t>Sheraton Grand Mirage Resort Gold Coast</t>
    <phoneticPr fontId="4" type="noConversion"/>
  </si>
  <si>
    <t>喜来登，King/Twin</t>
    <phoneticPr fontId="4" type="noConversion"/>
  </si>
  <si>
    <t>凯悦，Park Room King</t>
    <phoneticPr fontId="4" type="noConversion"/>
  </si>
  <si>
    <t>单独堪培拉段2间2晚住宿</t>
    <phoneticPr fontId="4" type="noConversion"/>
  </si>
  <si>
    <t>元/人</t>
    <phoneticPr fontId="4" type="noConversion"/>
  </si>
  <si>
    <t>蓝山链缆车三段</t>
    <phoneticPr fontId="4" type="noConversion"/>
  </si>
  <si>
    <t>元/人</t>
    <phoneticPr fontId="4" type="noConversion"/>
  </si>
  <si>
    <t>Sky point 观景台</t>
    <phoneticPr fontId="4" type="noConversion"/>
  </si>
  <si>
    <t>儿童门票
（2-12岁）</t>
    <phoneticPr fontId="4" type="noConversion"/>
  </si>
  <si>
    <t>经济舱，40人</t>
    <phoneticPr fontId="4" type="noConversion"/>
  </si>
  <si>
    <t xml:space="preserve">CA4111  FR08DEC  成都-北京     19:30-22:15
CA173    SA09DEC  北京-悉尼     01:45-15:30
CA796    MO18DEC  布里斯班-北京 19:30-04:45+1
CA4194  TU19DEC  北京-成都     07:00-10:10 
</t>
    <phoneticPr fontId="4" type="noConversion"/>
  </si>
  <si>
    <t>潘志成，邱小丽</t>
    <phoneticPr fontId="4" type="noConversion"/>
  </si>
  <si>
    <t xml:space="preserve">CA4111  FR08DEC  成都-北京     19:30-22:15
CA173    SA09DEC  北京-悉尼     01:45-15:30
CA796    MO18DEC  布里斯班-北京 19:30-04:45+1
CA4194  TU19DEC  北京-成都     07:00-10:10 </t>
    <phoneticPr fontId="4" type="noConversion"/>
  </si>
  <si>
    <t xml:space="preserve">1.  CA173    12月09日  北京-悉尼     01:45-15:30
2.  CZ382    12月16日  布里斯班-广州 09:55-16:50
3.  CZ3245  12月17日  广州-西宁     11:40-16:20
</t>
    <phoneticPr fontId="4" type="noConversion"/>
  </si>
  <si>
    <t>国际段 - 单独行程</t>
    <phoneticPr fontId="4" type="noConversion"/>
  </si>
  <si>
    <t>潘邱柏溪</t>
    <phoneticPr fontId="4" type="noConversion"/>
  </si>
  <si>
    <t>刘静</t>
    <phoneticPr fontId="4" type="noConversion"/>
  </si>
  <si>
    <t>金奕诚 - 待定</t>
    <phoneticPr fontId="4" type="noConversion"/>
  </si>
  <si>
    <t>2.  VA1217   FR15DEC  CBRBNE    堪培拉-布里斯班    1220 1305</t>
    <phoneticPr fontId="4" type="noConversion"/>
  </si>
  <si>
    <t>经济舱，47人</t>
    <phoneticPr fontId="4" type="noConversion"/>
  </si>
  <si>
    <t>经济舱，王琳，孙雅莉，潘志成x3</t>
    <phoneticPr fontId="4" type="noConversion"/>
  </si>
  <si>
    <t>公务舱，安冬然，刘秀玲，李林瑜</t>
    <phoneticPr fontId="4" type="noConversion"/>
  </si>
  <si>
    <t>公务舱，黄韬硕</t>
    <phoneticPr fontId="4" type="noConversion"/>
  </si>
  <si>
    <t>公务舱，刘建英，武文艳</t>
    <phoneticPr fontId="4" type="noConversion"/>
  </si>
  <si>
    <t>共计</t>
    <phoneticPr fontId="4" type="noConversion"/>
  </si>
  <si>
    <t>堪培拉段，仅增订2间大床服务，13-15两晚住宿</t>
    <phoneticPr fontId="4" type="noConversion"/>
  </si>
  <si>
    <t>10月19日</t>
    <phoneticPr fontId="4" type="noConversion"/>
  </si>
  <si>
    <t>金奕诚国际段待定</t>
    <phoneticPr fontId="4" type="noConversion"/>
  </si>
  <si>
    <t>王琳国际段自订公务</t>
    <phoneticPr fontId="4" type="noConversion"/>
  </si>
  <si>
    <t>境外</t>
    <phoneticPr fontId="4" type="noConversion"/>
  </si>
  <si>
    <t>悉尼</t>
    <phoneticPr fontId="4" type="noConversion"/>
  </si>
  <si>
    <t>凯悦，加一份儿童早餐，不占床</t>
    <phoneticPr fontId="4" type="noConversion"/>
  </si>
  <si>
    <t>凯悦，加一份儿童早餐，不占床</t>
    <phoneticPr fontId="4" type="noConversion"/>
  </si>
  <si>
    <t>元/份</t>
    <phoneticPr fontId="4" type="noConversion"/>
  </si>
  <si>
    <t>堪培拉</t>
    <phoneticPr fontId="4" type="noConversion"/>
  </si>
  <si>
    <t>元/份</t>
    <phoneticPr fontId="4" type="noConversion"/>
  </si>
  <si>
    <t>喜来登，加一份儿童早餐，不占床</t>
    <phoneticPr fontId="4" type="noConversion"/>
  </si>
  <si>
    <t>3岁以下儿童不占床无费用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</si>
</sst>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[$-409]d/mmm;@"/>
  </numFmts>
  <fonts count="17">
    <font>
      <sz val="12"/>
      <color theme="1"/>
      <name val="DengXian"/>
      <family val="2"/>
      <charset val="134"/>
      <scheme val="minor"/>
    </font>
    <font>
      <sz val="12"/>
      <color theme="1"/>
      <name val="DengXian"/>
      <family val="2"/>
      <charset val="134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宋体"/>
      <family val="3"/>
      <charset val="134"/>
    </font>
    <font>
      <sz val="16"/>
      <name val="STXihei"/>
    </font>
    <font>
      <sz val="11"/>
      <name val="STXihei"/>
    </font>
    <font>
      <sz val="11"/>
      <color indexed="9"/>
      <name val="STXihei"/>
    </font>
    <font>
      <b/>
      <sz val="11"/>
      <color indexed="9"/>
      <name val="STXihei"/>
    </font>
    <font>
      <sz val="11"/>
      <color indexed="8"/>
      <name val="STXihei"/>
    </font>
    <font>
      <b/>
      <sz val="14"/>
      <color rgb="FFFF0000"/>
      <name val="STXihei"/>
    </font>
    <font>
      <sz val="11"/>
      <color theme="1"/>
      <name val="STXihei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2"/>
      <color theme="1"/>
      <name val="华文细黑"/>
      <family val="3"/>
      <charset val="134"/>
    </font>
    <font>
      <b/>
      <sz val="11"/>
      <name val="STXihei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76" fontId="1" fillId="0" borderId="0" applyFont="0" applyFill="0" applyBorder="0" applyAlignment="0" applyProtection="0"/>
    <xf numFmtId="0" fontId="2" fillId="0" borderId="0">
      <alignment horizontal="justify" vertical="justify" textRotation="127" wrapText="1"/>
      <protection hidden="1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8">
    <xf numFmtId="0" fontId="0" fillId="0" borderId="0" xfId="0"/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3" xfId="0" applyFont="1" applyFill="1" applyBorder="1" applyAlignment="1" applyProtection="1">
      <alignment vertical="center" wrapText="1"/>
      <protection hidden="1"/>
    </xf>
    <xf numFmtId="0" fontId="8" fillId="2" borderId="4" xfId="0" applyFont="1" applyFill="1" applyBorder="1" applyAlignment="1" applyProtection="1">
      <alignment vertical="center" wrapText="1"/>
      <protection hidden="1"/>
    </xf>
    <xf numFmtId="40" fontId="8" fillId="2" borderId="4" xfId="0" applyNumberFormat="1" applyFont="1" applyFill="1" applyBorder="1" applyAlignment="1" applyProtection="1">
      <alignment horizontal="center" vertical="center" wrapText="1"/>
      <protection hidden="1"/>
    </xf>
    <xf numFmtId="40" fontId="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40" fontId="8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>
      <alignment vertical="center"/>
    </xf>
    <xf numFmtId="0" fontId="6" fillId="0" borderId="0" xfId="2" applyFont="1" applyBorder="1" applyAlignment="1" applyProtection="1">
      <alignment vertical="center"/>
    </xf>
    <xf numFmtId="40" fontId="6" fillId="0" borderId="0" xfId="2" applyNumberFormat="1" applyFont="1" applyBorder="1" applyAlignment="1" applyProtection="1">
      <alignment vertical="center"/>
    </xf>
    <xf numFmtId="38" fontId="6" fillId="0" borderId="0" xfId="1" applyNumberFormat="1" applyFont="1" applyAlignment="1">
      <alignment horizontal="right" vertical="center"/>
    </xf>
    <xf numFmtId="40" fontId="9" fillId="4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hidden="1"/>
    </xf>
    <xf numFmtId="40" fontId="6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6" fillId="5" borderId="5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40" fontId="9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40" fontId="9" fillId="4" borderId="9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9" xfId="0" applyFont="1" applyFill="1" applyBorder="1" applyAlignment="1" applyProtection="1">
      <alignment horizontal="left" vertical="center" wrapText="1"/>
      <protection hidden="1"/>
    </xf>
    <xf numFmtId="40" fontId="9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0" applyFont="1" applyFill="1" applyBorder="1" applyAlignment="1" applyProtection="1">
      <alignment horizontal="left" vertical="center" wrapText="1"/>
      <protection hidden="1"/>
    </xf>
    <xf numFmtId="40" fontId="6" fillId="7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7" borderId="5" xfId="0" applyFont="1" applyFill="1" applyBorder="1" applyAlignment="1" applyProtection="1">
      <alignment horizontal="left" vertical="center" wrapText="1"/>
      <protection hidden="1"/>
    </xf>
    <xf numFmtId="40" fontId="6" fillId="6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left" vertical="center" wrapText="1"/>
      <protection hidden="1"/>
    </xf>
    <xf numFmtId="0" fontId="6" fillId="7" borderId="5" xfId="0" applyFont="1" applyFill="1" applyBorder="1" applyAlignment="1" applyProtection="1">
      <alignment horizontal="left" vertical="center" wrapText="1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9" fillId="6" borderId="5" xfId="0" applyFont="1" applyFill="1" applyBorder="1" applyAlignment="1" applyProtection="1">
      <alignment horizontal="left" vertical="center" wrapText="1"/>
      <protection hidden="1"/>
    </xf>
    <xf numFmtId="4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vertical="center" wrapText="1"/>
      <protection hidden="1"/>
    </xf>
    <xf numFmtId="0" fontId="7" fillId="2" borderId="5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40" fontId="9" fillId="3" borderId="1" xfId="0" applyNumberFormat="1" applyFont="1" applyFill="1" applyBorder="1" applyAlignment="1" applyProtection="1">
      <alignment horizontal="right" vertical="center" wrapText="1"/>
      <protection hidden="1"/>
    </xf>
    <xf numFmtId="40" fontId="6" fillId="3" borderId="5" xfId="0" applyNumberFormat="1" applyFont="1" applyFill="1" applyBorder="1" applyAlignment="1" applyProtection="1">
      <alignment horizontal="right" vertical="center" wrapText="1"/>
      <protection hidden="1"/>
    </xf>
    <xf numFmtId="177" fontId="6" fillId="0" borderId="5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right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40" fontId="10" fillId="6" borderId="5" xfId="0" applyNumberFormat="1" applyFont="1" applyFill="1" applyBorder="1" applyAlignment="1" applyProtection="1">
      <alignment horizontal="right" vertical="center" wrapText="1"/>
      <protection hidden="1"/>
    </xf>
    <xf numFmtId="40" fontId="9" fillId="4" borderId="5" xfId="0" applyNumberFormat="1" applyFont="1" applyFill="1" applyBorder="1" applyAlignment="1" applyProtection="1">
      <alignment horizontal="right" vertical="center" wrapText="1"/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6" borderId="9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40" fontId="9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hidden="1"/>
    </xf>
    <xf numFmtId="17" fontId="0" fillId="0" borderId="0" xfId="0" applyNumberFormat="1" applyAlignment="1">
      <alignment vertical="center"/>
    </xf>
    <xf numFmtId="0" fontId="0" fillId="0" borderId="5" xfId="0" applyBorder="1"/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40" fontId="9" fillId="4" borderId="5" xfId="0" applyNumberFormat="1" applyFont="1" applyFill="1" applyBorder="1" applyAlignment="1" applyProtection="1">
      <alignment horizontal="right" vertical="center" wrapText="1"/>
      <protection hidden="1"/>
    </xf>
    <xf numFmtId="40" fontId="9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40" fontId="9" fillId="4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right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4" xfId="0" applyFont="1" applyFill="1" applyBorder="1" applyAlignment="1" applyProtection="1">
      <alignment horizontal="left" vertical="center" wrapText="1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right" vertical="center" wrapText="1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9" fillId="7" borderId="5" xfId="0" applyFont="1" applyFill="1" applyBorder="1" applyAlignment="1" applyProtection="1">
      <alignment horizontal="right" vertical="center" wrapText="1"/>
      <protection hidden="1"/>
    </xf>
    <xf numFmtId="0" fontId="9" fillId="6" borderId="9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6" borderId="5" xfId="0" applyFont="1" applyFill="1" applyBorder="1" applyAlignment="1" applyProtection="1">
      <alignment horizontal="left" vertical="center" wrapText="1"/>
      <protection hidden="1"/>
    </xf>
    <xf numFmtId="40" fontId="6" fillId="3" borderId="9" xfId="0" applyNumberFormat="1" applyFont="1" applyFill="1" applyBorder="1" applyAlignment="1" applyProtection="1">
      <alignment horizontal="right" vertical="center" wrapText="1"/>
      <protection hidden="1"/>
    </xf>
    <xf numFmtId="40" fontId="6" fillId="3" borderId="6" xfId="0" applyNumberFormat="1" applyFont="1" applyFill="1" applyBorder="1" applyAlignment="1" applyProtection="1">
      <alignment horizontal="right" vertical="center" wrapText="1"/>
      <protection hidden="1"/>
    </xf>
    <xf numFmtId="40" fontId="6" fillId="3" borderId="1" xfId="0" applyNumberFormat="1" applyFont="1" applyFill="1" applyBorder="1" applyAlignment="1" applyProtection="1">
      <alignment horizontal="right" vertical="center" wrapText="1"/>
      <protection hidden="1"/>
    </xf>
    <xf numFmtId="40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0" fontId="9" fillId="3" borderId="6" xfId="0" applyNumberFormat="1" applyFont="1" applyFill="1" applyBorder="1" applyAlignment="1" applyProtection="1">
      <alignment horizontal="right" vertical="center" wrapText="1"/>
      <protection hidden="1"/>
    </xf>
    <xf numFmtId="40" fontId="9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14" fontId="5" fillId="0" borderId="0" xfId="1" applyNumberFormat="1" applyFont="1" applyAlignment="1">
      <alignment horizontal="center" vertical="center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4" borderId="11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40" fontId="9" fillId="4" borderId="9" xfId="0" applyNumberFormat="1" applyFont="1" applyFill="1" applyBorder="1" applyAlignment="1" applyProtection="1">
      <alignment horizontal="right" vertical="center" wrapText="1"/>
      <protection hidden="1"/>
    </xf>
    <xf numFmtId="40" fontId="9" fillId="4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9" xfId="0" applyFont="1" applyFill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40" fontId="6" fillId="5" borderId="2" xfId="0" applyNumberFormat="1" applyFont="1" applyFill="1" applyBorder="1" applyAlignment="1" applyProtection="1">
      <alignment horizontal="center" vertical="center" wrapText="1"/>
      <protection hidden="1"/>
    </xf>
    <xf numFmtId="40" fontId="6" fillId="5" borderId="3" xfId="0" applyNumberFormat="1" applyFont="1" applyFill="1" applyBorder="1" applyAlignment="1" applyProtection="1">
      <alignment horizontal="center" vertical="center" wrapText="1"/>
      <protection hidden="1"/>
    </xf>
    <xf numFmtId="40" fontId="6" fillId="5" borderId="4" xfId="0" applyNumberFormat="1" applyFont="1" applyFill="1" applyBorder="1" applyAlignment="1" applyProtection="1">
      <alignment horizontal="center" vertical="center" wrapText="1"/>
      <protection hidden="1"/>
    </xf>
    <xf numFmtId="40" fontId="9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12" xfId="2" applyFont="1" applyBorder="1" applyAlignment="1" applyProtection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8" borderId="3" xfId="0" applyFont="1" applyFill="1" applyBorder="1" applyAlignment="1" applyProtection="1">
      <alignment horizontal="center" vertical="center" wrapText="1"/>
      <protection hidden="1"/>
    </xf>
    <xf numFmtId="0" fontId="9" fillId="8" borderId="4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left" vertical="top" wrapText="1"/>
      <protection hidden="1"/>
    </xf>
    <xf numFmtId="0" fontId="9" fillId="3" borderId="4" xfId="0" applyFont="1" applyFill="1" applyBorder="1" applyAlignment="1" applyProtection="1">
      <alignment horizontal="left" vertical="top" wrapText="1"/>
      <protection hidden="1"/>
    </xf>
    <xf numFmtId="0" fontId="9" fillId="3" borderId="2" xfId="0" applyFont="1" applyFill="1" applyBorder="1" applyAlignment="1" applyProtection="1">
      <alignment horizontal="center" vertical="top" wrapText="1"/>
      <protection hidden="1"/>
    </xf>
    <xf numFmtId="0" fontId="9" fillId="3" borderId="4" xfId="0" applyFont="1" applyFill="1" applyBorder="1" applyAlignment="1" applyProtection="1">
      <alignment horizontal="center" vertical="top" wrapText="1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40" fontId="6" fillId="9" borderId="0" xfId="0" applyNumberFormat="1" applyFont="1" applyFill="1" applyBorder="1" applyAlignment="1" applyProtection="1">
      <alignment horizontal="center" vertical="center" wrapText="1"/>
      <protection hidden="1"/>
    </xf>
    <xf numFmtId="40" fontId="6" fillId="9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9" borderId="0" xfId="0" applyFont="1" applyFill="1" applyBorder="1" applyAlignment="1" applyProtection="1">
      <alignment horizontal="left" vertical="center" wrapText="1"/>
      <protection hidden="1"/>
    </xf>
    <xf numFmtId="0" fontId="6" fillId="0" borderId="5" xfId="0" applyFont="1" applyFill="1" applyBorder="1" applyAlignment="1" applyProtection="1">
      <alignment horizontal="left" vertical="center" wrapText="1"/>
      <protection hidden="1"/>
    </xf>
    <xf numFmtId="40" fontId="16" fillId="0" borderId="2" xfId="0" applyNumberFormat="1" applyFont="1" applyFill="1" applyBorder="1" applyAlignment="1" applyProtection="1">
      <alignment horizontal="center" vertical="center" wrapText="1"/>
      <protection hidden="1"/>
    </xf>
    <xf numFmtId="40" fontId="16" fillId="0" borderId="3" xfId="0" applyNumberFormat="1" applyFont="1" applyFill="1" applyBorder="1" applyAlignment="1" applyProtection="1">
      <alignment horizontal="center" vertical="center" wrapText="1"/>
      <protection hidden="1"/>
    </xf>
    <xf numFmtId="40" fontId="1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10" borderId="1" xfId="0" applyFont="1" applyFill="1" applyBorder="1" applyAlignment="1" applyProtection="1">
      <alignment horizontal="left" vertical="center" wrapText="1"/>
      <protection hidden="1"/>
    </xf>
    <xf numFmtId="40" fontId="9" fillId="10" borderId="5" xfId="0" applyNumberFormat="1" applyFont="1" applyFill="1" applyBorder="1" applyAlignment="1" applyProtection="1">
      <alignment horizontal="right" vertical="center" wrapText="1"/>
      <protection hidden="1"/>
    </xf>
    <xf numFmtId="40" fontId="9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10" borderId="5" xfId="0" applyFont="1" applyFill="1" applyBorder="1" applyAlignment="1" applyProtection="1">
      <alignment horizontal="center" vertical="center" wrapText="1"/>
      <protection hidden="1"/>
    </xf>
    <xf numFmtId="0" fontId="9" fillId="10" borderId="1" xfId="0" applyFont="1" applyFill="1" applyBorder="1" applyAlignment="1" applyProtection="1">
      <alignment horizontal="center" vertical="center" wrapText="1"/>
      <protection hidden="1"/>
    </xf>
    <xf numFmtId="40" fontId="9" fillId="10" borderId="9" xfId="0" applyNumberFormat="1" applyFont="1" applyFill="1" applyBorder="1" applyAlignment="1" applyProtection="1">
      <alignment horizontal="right" vertical="center" wrapText="1"/>
      <protection hidden="1"/>
    </xf>
    <xf numFmtId="0" fontId="6" fillId="10" borderId="9" xfId="0" applyFont="1" applyFill="1" applyBorder="1" applyAlignment="1" applyProtection="1">
      <alignment horizontal="left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left" vertical="center" wrapText="1"/>
      <protection hidden="1"/>
    </xf>
  </cellXfs>
  <cellStyles count="7">
    <cellStyle name="0,0_x000d__x000d_NA_x000d__x000d_" xfId="2"/>
    <cellStyle name="常规" xfId="0" builtinId="0"/>
    <cellStyle name="超链接" xfId="3" builtinId="8" hidden="1"/>
    <cellStyle name="超链接" xfId="5" builtinId="8" hidden="1"/>
    <cellStyle name="千位分隔" xfId="1" builtinId="3"/>
    <cellStyle name="已访问的超链接" xfId="4" builtinId="9" hidden="1"/>
    <cellStyle name="已访问的超链接" xfId="6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" name="Text Box 11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3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0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1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2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3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4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5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6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7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8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9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8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9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30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31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32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33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34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35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36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37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38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39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0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1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2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3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4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5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6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7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8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9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0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1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2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3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4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5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6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7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8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9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0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1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2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3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4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5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6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7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8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9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0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1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2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3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4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5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6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7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8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9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0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1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2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3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4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5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6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7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8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9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0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1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2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3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4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5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6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7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8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9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00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01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02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03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04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05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06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07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08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09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10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11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12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13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14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15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16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17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18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19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20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21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22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23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24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25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26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27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28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29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30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31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32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33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34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35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36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37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38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39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40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41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42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43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44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45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46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47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48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49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50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51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52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53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54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55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56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57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58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59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60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61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62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63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64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65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66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67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68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69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70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71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72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73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74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75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76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77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78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79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80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81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82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83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84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85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86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87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88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89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90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9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9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9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9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9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9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9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19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19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5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6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7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8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9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0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1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2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3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4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5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6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7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8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9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0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5" name="Text Box 11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6" name="Text Box 113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7" name="Text Box 11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38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39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0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1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2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3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4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5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6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7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48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49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0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1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2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3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4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5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6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7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58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59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0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1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2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3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4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5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6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7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68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69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0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1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2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3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4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5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6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7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78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79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80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81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82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83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84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85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86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87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88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89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90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91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92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93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94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95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96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97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98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99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00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01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02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03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04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05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06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07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08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09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10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11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12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13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14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15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16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17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18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19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20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21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22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23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24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25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26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27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28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29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30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31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32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33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34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35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36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37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38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39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40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41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42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43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44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45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46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47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48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49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50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51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52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53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54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55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56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57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5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5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6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6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6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6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6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6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6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6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6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6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7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7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7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73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74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75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76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77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78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79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80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81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82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83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84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85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86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87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88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89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90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91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92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93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94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95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96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97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398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399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00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01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02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03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04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05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06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07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08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09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10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11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12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13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14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15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16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17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18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19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20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21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22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23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24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25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26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27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28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29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30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31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32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33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34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35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36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37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38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39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40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41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42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43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44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45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46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47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48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49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50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51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52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53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54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55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56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57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58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59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60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61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62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63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64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65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466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467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68" name="Text Box 11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69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70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71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72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73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74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75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76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77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78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79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80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81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82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83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84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85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86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87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88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89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90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91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92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93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94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95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96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97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498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499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00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01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02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03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04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05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06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07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08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09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10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11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12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13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14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15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16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17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18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19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20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21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22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23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24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25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26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27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28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29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30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31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32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33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34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35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36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37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38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39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40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41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42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43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44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45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46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47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48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49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50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51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52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53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54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55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56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57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58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59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60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61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62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63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64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65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66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67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68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69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70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71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72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73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74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75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76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77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78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79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80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81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82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83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84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85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86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87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88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89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90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9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9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9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9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9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9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9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59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59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0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0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0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0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0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05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06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07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08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09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10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11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12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13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14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15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16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17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18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19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20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21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22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23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24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25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26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27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28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29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30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31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32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33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34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35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36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37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38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39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40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41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42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43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44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45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46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47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48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49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50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51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52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53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54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55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56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57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58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59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60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61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62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63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64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65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66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67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68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69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70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71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72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73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74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75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76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77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78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79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80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81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82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83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84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85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86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87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88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89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90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91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92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93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94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95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96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97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698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699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00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01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02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03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04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05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06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07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08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09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10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11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12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13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14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15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16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17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18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19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20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21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22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23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24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25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26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27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28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29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30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31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32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33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34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35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36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37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38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39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40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41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42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43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44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45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46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47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48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49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50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51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52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53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54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55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56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57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58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59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60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61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62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63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64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65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66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67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68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69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70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71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72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73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74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75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76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77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78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79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80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81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82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83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84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85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86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87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88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89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90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91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92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93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94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95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96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97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798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799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00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01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02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03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04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05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06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07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08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09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10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11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12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13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14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15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16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17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18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19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20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21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22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23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24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25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26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27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28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29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30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31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32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33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34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35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36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37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38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39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40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41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42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43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44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45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46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47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48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49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50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51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52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53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54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55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56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57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58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59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60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61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62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63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64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65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66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67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68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69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70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71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72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73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74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75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76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77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78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79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80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81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82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83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84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85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86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87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88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89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90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91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92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93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94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95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96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97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898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899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00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01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02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03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04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05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06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07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08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09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10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11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12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13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14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15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16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17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18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19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20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21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22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23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24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25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26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927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28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558800</xdr:colOff>
      <xdr:row>56</xdr:row>
      <xdr:rowOff>0</xdr:rowOff>
    </xdr:from>
    <xdr:to>
      <xdr:col>10</xdr:col>
      <xdr:colOff>647700</xdr:colOff>
      <xdr:row>56</xdr:row>
      <xdr:rowOff>139700</xdr:rowOff>
    </xdr:to>
    <xdr:sp macro="" textlink="">
      <xdr:nvSpPr>
        <xdr:cNvPr id="929" name="Text Box 1305"/>
        <xdr:cNvSpPr txBox="1">
          <a:spLocks noChangeArrowheads="1"/>
        </xdr:cNvSpPr>
      </xdr:nvSpPr>
      <xdr:spPr bwMode="auto">
        <a:xfrm>
          <a:off x="12636500" y="116205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930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31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32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33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34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35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36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37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38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39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40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41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42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43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44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45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46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47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48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49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50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51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52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53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54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55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56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57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58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59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60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61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62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63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64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65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66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67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68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69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70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71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72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73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74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75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76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77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78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79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80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81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82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83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84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85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86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87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88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89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90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91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92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93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94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95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96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97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998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999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00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01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02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03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04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05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06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07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08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09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10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11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12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13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14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15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16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17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18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19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20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21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22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23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24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25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26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27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28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29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30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31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32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33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34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35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36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37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38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39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40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41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42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43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44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45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46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47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48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49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50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51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52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53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54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55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56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57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58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59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60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61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62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63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64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65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66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67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68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69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70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71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72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73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74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75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76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77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78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79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80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81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82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83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84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85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86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87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88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89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90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91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92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93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94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95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96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97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098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099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00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01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02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03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04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05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06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07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08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09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10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11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12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13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14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15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16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1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1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1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2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2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2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2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2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2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2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2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2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2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3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3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32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33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34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35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36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37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38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39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40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41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42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43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44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45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46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4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4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4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5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5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5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5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5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5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5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5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5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5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6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61" name="Text Box 11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62" name="Text Box 113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63" name="Text Box 11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64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65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66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67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68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69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70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71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72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73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74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75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76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77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78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79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80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81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82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83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84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85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86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87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88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89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90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91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92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93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94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95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96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97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198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199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00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01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02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03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04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05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06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07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08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09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10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11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12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13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14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15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16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17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18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19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20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21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22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23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24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25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26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27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28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29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30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31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32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33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34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35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36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37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38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39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40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41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42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43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44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45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46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47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48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49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50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51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52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53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54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55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56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57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58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59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60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61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62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63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64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65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66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67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68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69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70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71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72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73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74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75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76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77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78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79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80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81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82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83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84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85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86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87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88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89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90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91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92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93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94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95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96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297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98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299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00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01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02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03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04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05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06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07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08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09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10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11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12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13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14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15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16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17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18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19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20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21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22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23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24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25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26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27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28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29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30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31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32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33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34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35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36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37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38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39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40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41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42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43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44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45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46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47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48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49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50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51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52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53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54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55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56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57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58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59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60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61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62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63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64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65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66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67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68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69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70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71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72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73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74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75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76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77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78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79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80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81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82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83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84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85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86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87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88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89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90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91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92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93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94" name="Text Box 11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95" name="Text Box 113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96" name="Text Box 11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97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398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399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00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01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02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03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04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05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06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07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08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09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10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11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12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13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14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15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16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17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18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19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20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21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22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23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24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25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26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27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28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29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30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31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32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33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34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35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36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37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38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39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40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41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42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43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44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45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46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47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48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49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50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51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52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53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54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55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56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57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58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59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60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61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62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63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64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65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66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67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68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69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70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71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72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73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74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75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76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77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78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79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80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81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82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83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84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85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86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87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88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89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90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91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92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93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94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95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96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97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498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499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00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01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02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03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04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05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06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07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08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09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10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11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12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13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14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15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16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1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1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1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2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2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2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2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2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2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2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2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2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2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3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3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32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33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34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35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36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37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38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39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40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41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42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43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44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45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46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47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48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49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50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51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52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53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54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55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56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57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58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59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60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61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62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63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64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65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66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67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68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69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70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71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72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73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74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75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76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77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78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79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80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81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82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8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8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8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8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8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8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8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9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9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9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9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9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9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9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97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59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59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0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0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0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0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0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0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0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0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0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0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1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1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1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1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1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1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1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1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1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1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2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2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2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2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2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2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2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27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28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29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30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31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32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33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34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35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36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37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38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39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40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41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42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43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44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45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46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47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48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49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50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51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52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53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54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55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56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57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58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59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60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61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62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63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64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65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66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67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68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69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70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71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72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73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74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75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76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77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78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79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80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81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82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83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84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85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86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87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88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89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90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91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92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93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94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95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96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97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698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699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00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01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02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03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04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05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06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07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08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09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10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11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12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13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14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15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16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17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18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19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20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21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22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23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24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25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26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27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28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29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30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31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32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33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34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35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36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37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38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39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40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41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42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43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44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45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46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4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4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4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5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5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5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5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5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5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5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5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5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5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6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6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62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63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64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65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66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67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68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69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70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71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72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73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74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75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76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77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78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79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80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81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82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83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84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85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86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87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88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89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90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91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92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93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94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95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96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97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798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799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00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01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02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03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04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05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06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07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08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09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10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11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12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1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1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1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1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1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1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1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2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2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2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2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2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2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2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27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2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2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3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3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3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3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3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3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3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3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3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3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4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4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4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4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4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4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4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4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4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4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5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5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5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5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5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5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5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57" name="Text Box 113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58" name="Text Box 113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59" name="Text Box 114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60" name="Text Box 114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61" name="Text Box 11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62" name="Text Box 11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63" name="Text Box 11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64" name="Text Box 11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65" name="Text Box 11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66" name="Text Box 11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67" name="Text Box 11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68" name="Text Box 11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69" name="Text Box 11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70" name="Text Box 11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71" name="Text Box 11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72" name="Text Box 11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73" name="Text Box 11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74" name="Text Box 11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75" name="Text Box 11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76" name="Text Box 11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77" name="Text Box 11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78" name="Text Box 118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79" name="Text Box 118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80" name="Text Box 118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81" name="Text Box 118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82" name="Text Box 118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83" name="Text Box 11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84" name="Text Box 11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85" name="Text Box 118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86" name="Text Box 118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87" name="Text Box 119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88" name="Text Box 119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89" name="Text Box 119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90" name="Text Box 119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91" name="Text Box 119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92" name="Text Box 119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93" name="Text Box 119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94" name="Text Box 119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95" name="Text Box 119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96" name="Text Box 119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97" name="Text Box 12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898" name="Text Box 12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899" name="Text Box 120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00" name="Text Box 120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01" name="Text Box 12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02" name="Text Box 12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03" name="Text Box 12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04" name="Text Box 12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05" name="Text Box 12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06" name="Text Box 120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07" name="Text Box 121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08" name="Text Box 121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09" name="Text Box 121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10" name="Text Box 121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11" name="Text Box 121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12" name="Text Box 121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13" name="Text Box 121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14" name="Text Box 121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15" name="Text Box 121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16" name="Text Box 121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17" name="Text Box 122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18" name="Text Box 122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19" name="Text Box 122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20" name="Text Box 122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21" name="Text Box 122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22" name="Text Box 122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23" name="Text Box 122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24" name="Text Box 122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25" name="Text Box 122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26" name="Text Box 122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27" name="Text Box 123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28" name="Text Box 123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29" name="Text Box 123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30" name="Text Box 123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31" name="Text Box 123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32" name="Text Box 123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33" name="Text Box 12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34" name="Text Box 12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35" name="Text Box 123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36" name="Text Box 123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37" name="Text Box 12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38" name="Text Box 12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39" name="Text Box 124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40" name="Text Box 124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41" name="Text Box 12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42" name="Text Box 124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43" name="Text Box 124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44" name="Text Box 12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45" name="Text Box 12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46" name="Text Box 124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47" name="Text Box 125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48" name="Text Box 12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49" name="Text Box 12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50" name="Text Box 12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51" name="Text Box 12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52" name="Text Box 12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53" name="Text Box 125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54" name="Text Box 125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55" name="Text Box 12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56" name="Text Box 126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57" name="Text Box 126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58" name="Text Box 12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59" name="Text Box 12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60" name="Text Box 126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61" name="Text Box 126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62" name="Text Box 12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63" name="Text Box 12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64" name="Text Box 126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65" name="Text Box 126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66" name="Text Box 12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67" name="Text Box 12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68" name="Text Box 127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69" name="Text Box 127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70" name="Text Box 127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71" name="Text Box 127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72" name="Text Box 127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73" name="Text Box 127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74" name="Text Box 127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75" name="Text Box 1279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76" name="Text Box 128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77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78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79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80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81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82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83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84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85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86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87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88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89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90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91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92" name="Text Box 130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93" name="Text Box 131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94" name="Text Box 131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95" name="Text Box 131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96" name="Text Box 131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97" name="Text Box 131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1998" name="Text Box 131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1999" name="Text Box 131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00" name="Text Box 131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01" name="Text Box 131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02" name="Text Box 131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03" name="Text Box 132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04" name="Text Box 132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05" name="Text Box 132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06" name="Text Box 132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07" name="Text Box 132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08" name="Text Box 132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09" name="Text Box 1326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10" name="Text Box 132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11" name="Text Box 132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12" name="Text Box 132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13" name="Text Box 133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14" name="Text Box 133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15" name="Text Box 133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16" name="Text Box 133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17" name="Text Box 134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18" name="Text Box 134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19" name="Text Box 134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20" name="Text Box 134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21" name="Text Box 134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22" name="Text Box 134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23" name="Text Box 135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24" name="Text Box 1352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25" name="Text Box 135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26" name="Text Box 135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27" name="Text Box 1355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28" name="Text Box 135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29" name="Text Box 136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30" name="Text Box 1362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31" name="Text Box 1363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32" name="Text Box 136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33" name="Text Box 136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34" name="Text Box 137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35" name="Text Box 137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36" name="Text Box 137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37" name="Text Box 137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38" name="Text Box 137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39" name="Text Box 137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40" name="Text Box 137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41" name="Text Box 138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42" name="Text Box 1381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4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4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4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4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4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4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4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5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5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5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5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5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5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5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57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58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59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60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61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62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63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64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65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66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67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68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69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70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71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72" name="Text Box 1308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73" name="Text Box 128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74" name="Text Box 128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75" name="Text Box 1289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76" name="Text Box 1290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77" name="Text Box 1293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78" name="Text Box 1294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79" name="Text Box 1297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80" name="Text Box 1298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81" name="Text Box 1300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82" name="Text Box 1301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83" name="Text Box 1304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84" name="Text Box 1305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57</xdr:row>
      <xdr:rowOff>0</xdr:rowOff>
    </xdr:from>
    <xdr:to>
      <xdr:col>10</xdr:col>
      <xdr:colOff>203200</xdr:colOff>
      <xdr:row>57</xdr:row>
      <xdr:rowOff>165100</xdr:rowOff>
    </xdr:to>
    <xdr:sp macro="" textlink="">
      <xdr:nvSpPr>
        <xdr:cNvPr id="2085" name="Text Box 1306"/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584200</xdr:colOff>
      <xdr:row>57</xdr:row>
      <xdr:rowOff>165100</xdr:rowOff>
    </xdr:to>
    <xdr:sp macro="" textlink="">
      <xdr:nvSpPr>
        <xdr:cNvPr id="2086" name="Text Box 1307"/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87" name="Text Box 11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88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89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90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91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92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93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94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95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096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97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98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099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00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01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02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03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04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05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06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07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08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09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10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11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12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13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14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15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16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17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18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19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20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21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22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23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24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25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26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27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28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29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30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31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32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33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34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35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36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37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38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39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40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41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42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43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44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45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46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47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48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49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50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51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52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53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54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55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56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57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58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59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60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61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62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63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64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65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66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67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68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69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70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71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72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73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74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75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76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77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78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79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80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81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82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83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84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85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86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87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88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89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90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91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92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93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94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95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96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97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198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199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00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01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02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03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04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05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06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07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08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09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10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11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12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13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14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15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16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17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18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19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20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21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22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23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24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25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26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27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28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29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30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31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32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33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34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35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36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37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38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39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40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41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42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43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44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45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46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47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48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49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50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51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52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53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54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55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56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57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58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59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60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61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62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63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64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65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66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67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68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69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70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71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72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73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74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75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76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77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78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79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80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81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82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83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84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85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86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87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88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89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90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91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92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93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94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95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96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97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298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299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00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01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02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03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04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05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06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07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08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09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10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11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12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13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14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15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16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17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18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19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0" name="Text Box 11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1" name="Text Box 113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2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23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4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25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6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27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8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29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0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1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2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3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34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5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36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7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38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39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40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41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42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43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44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45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46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47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48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49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50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51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52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53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54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55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56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57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58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59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60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61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62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63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64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65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66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67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68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69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70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71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72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73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74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75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76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77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78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79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80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81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82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83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84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85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86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87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88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89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90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91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92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93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94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95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96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97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398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399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00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01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02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03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04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05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06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07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08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09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10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11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12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13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14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15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16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17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18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19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20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21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22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23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24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25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26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27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28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29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30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31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32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33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34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35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36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37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38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39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40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41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42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43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44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45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46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47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48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49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50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51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52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53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54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55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56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57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58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59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60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61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62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63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64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65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66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67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68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69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70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71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72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73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74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75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76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77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78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79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80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81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82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83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84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85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86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87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88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89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90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91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92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93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94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95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96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97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498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499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00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01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02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03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04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05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06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07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08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09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10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11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12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13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14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15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16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17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18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19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20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21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22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23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24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25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26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27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28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29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30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31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32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33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34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35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36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37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38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39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40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41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42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43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44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45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46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47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48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49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50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51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52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53" name="Text Box 11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54" name="Text Box 113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55" name="Text Box 113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56" name="Text Box 114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57" name="Text Box 114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58" name="Text Box 11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59" name="Text Box 11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60" name="Text Box 11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61" name="Text Box 11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62" name="Text Box 11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63" name="Text Box 11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64" name="Text Box 11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65" name="Text Box 11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66" name="Text Box 11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67" name="Text Box 11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68" name="Text Box 11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69" name="Text Box 11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70" name="Text Box 11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71" name="Text Box 11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72" name="Text Box 11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73" name="Text Box 11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74" name="Text Box 11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75" name="Text Box 118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76" name="Text Box 118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77" name="Text Box 118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78" name="Text Box 118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79" name="Text Box 118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80" name="Text Box 11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81" name="Text Box 11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82" name="Text Box 118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83" name="Text Box 118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84" name="Text Box 119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85" name="Text Box 119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86" name="Text Box 119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87" name="Text Box 119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88" name="Text Box 119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89" name="Text Box 119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90" name="Text Box 119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91" name="Text Box 119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92" name="Text Box 119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93" name="Text Box 119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94" name="Text Box 12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95" name="Text Box 12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96" name="Text Box 120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97" name="Text Box 120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598" name="Text Box 12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599" name="Text Box 12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00" name="Text Box 12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01" name="Text Box 12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02" name="Text Box 12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03" name="Text Box 120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04" name="Text Box 121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05" name="Text Box 121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06" name="Text Box 121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07" name="Text Box 121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08" name="Text Box 121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09" name="Text Box 121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10" name="Text Box 121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11" name="Text Box 121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12" name="Text Box 121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13" name="Text Box 121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14" name="Text Box 122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15" name="Text Box 122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16" name="Text Box 122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17" name="Text Box 122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18" name="Text Box 122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19" name="Text Box 122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20" name="Text Box 122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21" name="Text Box 122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22" name="Text Box 122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23" name="Text Box 122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24" name="Text Box 123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25" name="Text Box 123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26" name="Text Box 123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27" name="Text Box 123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28" name="Text Box 123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29" name="Text Box 123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30" name="Text Box 12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31" name="Text Box 12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32" name="Text Box 123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33" name="Text Box 123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34" name="Text Box 12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35" name="Text Box 12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36" name="Text Box 124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37" name="Text Box 124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38" name="Text Box 12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39" name="Text Box 124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40" name="Text Box 124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41" name="Text Box 12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42" name="Text Box 12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43" name="Text Box 124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44" name="Text Box 125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45" name="Text Box 12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46" name="Text Box 12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47" name="Text Box 12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48" name="Text Box 12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49" name="Text Box 12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50" name="Text Box 125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51" name="Text Box 125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52" name="Text Box 12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53" name="Text Box 126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54" name="Text Box 126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55" name="Text Box 12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56" name="Text Box 12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57" name="Text Box 126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58" name="Text Box 126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59" name="Text Box 12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60" name="Text Box 12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61" name="Text Box 126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62" name="Text Box 126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63" name="Text Box 12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64" name="Text Box 12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65" name="Text Box 127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66" name="Text Box 127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67" name="Text Box 127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68" name="Text Box 127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69" name="Text Box 127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70" name="Text Box 127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71" name="Text Box 127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72" name="Text Box 1279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73" name="Text Box 128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74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75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76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77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78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79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80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81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82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83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84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85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86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87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88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89" name="Text Box 130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90" name="Text Box 131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91" name="Text Box 131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92" name="Text Box 131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93" name="Text Box 131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94" name="Text Box 131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95" name="Text Box 131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96" name="Text Box 131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97" name="Text Box 131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698" name="Text Box 131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699" name="Text Box 131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00" name="Text Box 132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01" name="Text Box 132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02" name="Text Box 132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03" name="Text Box 132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04" name="Text Box 132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05" name="Text Box 132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06" name="Text Box 1326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07" name="Text Box 132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08" name="Text Box 132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09" name="Text Box 132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10" name="Text Box 133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11" name="Text Box 133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12" name="Text Box 133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13" name="Text Box 133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14" name="Text Box 134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15" name="Text Box 134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16" name="Text Box 134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17" name="Text Box 134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18" name="Text Box 134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19" name="Text Box 134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20" name="Text Box 135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21" name="Text Box 1352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22" name="Text Box 135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23" name="Text Box 135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24" name="Text Box 1355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25" name="Text Box 135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26" name="Text Box 136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27" name="Text Box 1362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28" name="Text Box 1363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29" name="Text Box 136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30" name="Text Box 136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31" name="Text Box 137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32" name="Text Box 137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33" name="Text Box 137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34" name="Text Box 137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35" name="Text Box 137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36" name="Text Box 137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37" name="Text Box 137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38" name="Text Box 138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39" name="Text Box 1381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40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41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42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43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44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45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46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47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48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49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50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51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52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53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54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55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56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57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58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59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60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61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62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63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64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65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66" name="Text Box 1305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67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68" name="Text Box 130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69" name="Text Box 1308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495300</xdr:colOff>
      <xdr:row>56</xdr:row>
      <xdr:rowOff>0</xdr:rowOff>
    </xdr:from>
    <xdr:to>
      <xdr:col>10</xdr:col>
      <xdr:colOff>584200</xdr:colOff>
      <xdr:row>56</xdr:row>
      <xdr:rowOff>165100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520700</xdr:colOff>
      <xdr:row>57</xdr:row>
      <xdr:rowOff>0</xdr:rowOff>
    </xdr:from>
    <xdr:to>
      <xdr:col>10</xdr:col>
      <xdr:colOff>609600</xdr:colOff>
      <xdr:row>57</xdr:row>
      <xdr:rowOff>139700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12598400" y="124333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114300</xdr:colOff>
      <xdr:row>56</xdr:row>
      <xdr:rowOff>0</xdr:rowOff>
    </xdr:from>
    <xdr:to>
      <xdr:col>10</xdr:col>
      <xdr:colOff>203200</xdr:colOff>
      <xdr:row>56</xdr:row>
      <xdr:rowOff>165100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10</xdr:col>
      <xdr:colOff>520700</xdr:colOff>
      <xdr:row>57</xdr:row>
      <xdr:rowOff>0</xdr:rowOff>
    </xdr:from>
    <xdr:to>
      <xdr:col>10</xdr:col>
      <xdr:colOff>609600</xdr:colOff>
      <xdr:row>57</xdr:row>
      <xdr:rowOff>139700</xdr:rowOff>
    </xdr:to>
    <xdr:sp macro="" textlink="">
      <xdr:nvSpPr>
        <xdr:cNvPr id="2783" name="Text Box 1305"/>
        <xdr:cNvSpPr txBox="1">
          <a:spLocks noChangeArrowheads="1"/>
        </xdr:cNvSpPr>
      </xdr:nvSpPr>
      <xdr:spPr bwMode="auto">
        <a:xfrm>
          <a:off x="12598400" y="124333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topLeftCell="B1" zoomScale="86" zoomScaleSheetLayoutView="86" workbookViewId="0">
      <selection activeCell="I20" sqref="I20"/>
    </sheetView>
  </sheetViews>
  <sheetFormatPr defaultColWidth="11" defaultRowHeight="14.25"/>
  <cols>
    <col min="2" max="2" width="11.125" customWidth="1"/>
    <col min="3" max="3" width="11.5" customWidth="1"/>
    <col min="4" max="4" width="35.25" customWidth="1"/>
    <col min="5" max="5" width="22" customWidth="1"/>
    <col min="6" max="6" width="12.25" customWidth="1"/>
    <col min="7" max="7" width="14.75" customWidth="1"/>
    <col min="10" max="10" width="19.875" customWidth="1"/>
    <col min="11" max="11" width="26.5" customWidth="1"/>
  </cols>
  <sheetData>
    <row r="1" spans="1:11" s="9" customFormat="1" ht="27.95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s="9" customFormat="1" ht="27.95" customHeight="1">
      <c r="A2" s="10"/>
      <c r="B2" s="10" t="s">
        <v>85</v>
      </c>
      <c r="C2" s="122" t="s">
        <v>86</v>
      </c>
      <c r="D2" s="122"/>
      <c r="E2" s="11" t="s">
        <v>69</v>
      </c>
      <c r="F2" s="11" t="s">
        <v>7</v>
      </c>
      <c r="G2" s="47">
        <v>52</v>
      </c>
      <c r="H2" s="116" t="s">
        <v>63</v>
      </c>
      <c r="I2" s="116"/>
      <c r="J2" s="46" t="s">
        <v>119</v>
      </c>
      <c r="K2" s="12" t="s">
        <v>1</v>
      </c>
    </row>
    <row r="3" spans="1:11" s="9" customFormat="1" ht="27.95" customHeight="1">
      <c r="A3" s="1" t="s">
        <v>2</v>
      </c>
      <c r="B3" s="2" t="s">
        <v>3</v>
      </c>
      <c r="C3" s="3"/>
      <c r="D3" s="4"/>
      <c r="E3" s="5" t="s">
        <v>4</v>
      </c>
      <c r="F3" s="6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7" t="s">
        <v>10</v>
      </c>
    </row>
    <row r="4" spans="1:11" s="9" customFormat="1" ht="27.95" customHeight="1">
      <c r="A4" s="81" t="s">
        <v>11</v>
      </c>
      <c r="B4" s="106" t="s">
        <v>12</v>
      </c>
      <c r="C4" s="107"/>
      <c r="D4" s="110" t="s">
        <v>39</v>
      </c>
      <c r="E4" s="111"/>
      <c r="F4" s="112">
        <v>4983</v>
      </c>
      <c r="G4" s="80" t="s">
        <v>16</v>
      </c>
      <c r="H4" s="80">
        <v>40</v>
      </c>
      <c r="I4" s="80">
        <v>1</v>
      </c>
      <c r="J4" s="112">
        <f>F4*H4*I4</f>
        <v>199320</v>
      </c>
      <c r="K4" s="114" t="s">
        <v>102</v>
      </c>
    </row>
    <row r="5" spans="1:11" s="9" customFormat="1" ht="27.95" customHeight="1">
      <c r="A5" s="81"/>
      <c r="B5" s="108"/>
      <c r="C5" s="109"/>
      <c r="D5" s="110" t="s">
        <v>37</v>
      </c>
      <c r="E5" s="111"/>
      <c r="F5" s="113"/>
      <c r="G5" s="82"/>
      <c r="H5" s="82"/>
      <c r="I5" s="82"/>
      <c r="J5" s="113"/>
      <c r="K5" s="115"/>
    </row>
    <row r="6" spans="1:11" s="9" customFormat="1" ht="35.25" customHeight="1">
      <c r="A6" s="81"/>
      <c r="B6" s="100" t="s">
        <v>14</v>
      </c>
      <c r="C6" s="102"/>
      <c r="D6" s="110" t="s">
        <v>38</v>
      </c>
      <c r="E6" s="111"/>
      <c r="F6" s="13">
        <v>1060</v>
      </c>
      <c r="G6" s="14" t="s">
        <v>16</v>
      </c>
      <c r="H6" s="14">
        <v>42</v>
      </c>
      <c r="I6" s="14">
        <v>1</v>
      </c>
      <c r="J6" s="13">
        <f>F6*H6*I6</f>
        <v>44520</v>
      </c>
      <c r="K6" s="15" t="s">
        <v>112</v>
      </c>
    </row>
    <row r="7" spans="1:11" s="9" customFormat="1" ht="35.25" customHeight="1">
      <c r="A7" s="81"/>
      <c r="B7" s="100" t="s">
        <v>14</v>
      </c>
      <c r="C7" s="102"/>
      <c r="D7" s="100" t="s">
        <v>111</v>
      </c>
      <c r="E7" s="102"/>
      <c r="F7" s="67">
        <v>1400</v>
      </c>
      <c r="G7" s="66" t="s">
        <v>16</v>
      </c>
      <c r="H7" s="66">
        <v>5</v>
      </c>
      <c r="I7" s="66">
        <v>1</v>
      </c>
      <c r="J7" s="67">
        <f>F7*H7*I7</f>
        <v>7000</v>
      </c>
      <c r="K7" s="68" t="s">
        <v>113</v>
      </c>
    </row>
    <row r="8" spans="1:11" s="9" customFormat="1" ht="66.75" customHeight="1">
      <c r="A8" s="81"/>
      <c r="B8" s="100" t="s">
        <v>107</v>
      </c>
      <c r="C8" s="102"/>
      <c r="D8" s="127" t="s">
        <v>103</v>
      </c>
      <c r="E8" s="128"/>
      <c r="F8" s="67">
        <v>4589</v>
      </c>
      <c r="G8" s="66" t="s">
        <v>16</v>
      </c>
      <c r="H8" s="66">
        <v>2</v>
      </c>
      <c r="I8" s="66">
        <v>1</v>
      </c>
      <c r="J8" s="67">
        <f>F8*H8*I8</f>
        <v>9178</v>
      </c>
      <c r="K8" s="68" t="s">
        <v>104</v>
      </c>
    </row>
    <row r="9" spans="1:11" s="9" customFormat="1" ht="66.75" customHeight="1">
      <c r="A9" s="81"/>
      <c r="B9" s="100" t="s">
        <v>107</v>
      </c>
      <c r="C9" s="102"/>
      <c r="D9" s="127" t="s">
        <v>105</v>
      </c>
      <c r="E9" s="128"/>
      <c r="F9" s="67">
        <v>3377</v>
      </c>
      <c r="G9" s="66" t="s">
        <v>16</v>
      </c>
      <c r="H9" s="66">
        <v>1</v>
      </c>
      <c r="I9" s="66">
        <v>1</v>
      </c>
      <c r="J9" s="67">
        <f>F9*H9*I9</f>
        <v>3377</v>
      </c>
      <c r="K9" s="68" t="s">
        <v>108</v>
      </c>
    </row>
    <row r="10" spans="1:11" s="9" customFormat="1" ht="54" customHeight="1">
      <c r="A10" s="81"/>
      <c r="B10" s="100" t="s">
        <v>107</v>
      </c>
      <c r="C10" s="102"/>
      <c r="D10" s="127" t="s">
        <v>106</v>
      </c>
      <c r="E10" s="128"/>
      <c r="F10" s="67">
        <v>9055</v>
      </c>
      <c r="G10" s="66" t="s">
        <v>16</v>
      </c>
      <c r="H10" s="66">
        <v>1</v>
      </c>
      <c r="I10" s="66">
        <v>1</v>
      </c>
      <c r="J10" s="67">
        <f>F10*H10*I10</f>
        <v>9055</v>
      </c>
      <c r="K10" s="68" t="s">
        <v>109</v>
      </c>
    </row>
    <row r="11" spans="1:11" s="9" customFormat="1" ht="54" customHeight="1">
      <c r="A11" s="81"/>
      <c r="B11" s="100" t="s">
        <v>107</v>
      </c>
      <c r="C11" s="102"/>
      <c r="D11" s="129"/>
      <c r="E11" s="130"/>
      <c r="F11" s="67">
        <v>0</v>
      </c>
      <c r="G11" s="66" t="s">
        <v>16</v>
      </c>
      <c r="H11" s="66">
        <v>1</v>
      </c>
      <c r="I11" s="66">
        <v>1</v>
      </c>
      <c r="J11" s="67">
        <f>F11*H11*I11</f>
        <v>0</v>
      </c>
      <c r="K11" s="68" t="s">
        <v>110</v>
      </c>
    </row>
    <row r="12" spans="1:11" s="9" customFormat="1" ht="27.95" customHeight="1">
      <c r="A12" s="82"/>
      <c r="B12" s="83" t="s">
        <v>15</v>
      </c>
      <c r="C12" s="83"/>
      <c r="D12" s="83"/>
      <c r="E12" s="83"/>
      <c r="F12" s="83"/>
      <c r="G12" s="83"/>
      <c r="H12" s="83"/>
      <c r="I12" s="83"/>
      <c r="J12" s="16">
        <f>SUM(J4:J11)</f>
        <v>272450</v>
      </c>
      <c r="K12" s="17"/>
    </row>
    <row r="13" spans="1:11" s="9" customFormat="1" ht="27.95" customHeight="1">
      <c r="A13" s="18"/>
      <c r="B13" s="80" t="s">
        <v>22</v>
      </c>
      <c r="C13" s="48" t="s">
        <v>33</v>
      </c>
      <c r="D13" s="51" t="s">
        <v>91</v>
      </c>
      <c r="E13" s="52">
        <v>385</v>
      </c>
      <c r="F13" s="13">
        <f>E13*5.3</f>
        <v>2040.5</v>
      </c>
      <c r="G13" s="20" t="s">
        <v>65</v>
      </c>
      <c r="H13" s="14">
        <v>23</v>
      </c>
      <c r="I13" s="21">
        <v>3</v>
      </c>
      <c r="J13" s="22">
        <f t="shared" ref="J13:J16" si="0">F13*H13*I13</f>
        <v>140794.5</v>
      </c>
      <c r="K13" s="23" t="s">
        <v>89</v>
      </c>
    </row>
    <row r="14" spans="1:11" s="9" customFormat="1" ht="27.95" customHeight="1">
      <c r="A14" s="18"/>
      <c r="B14" s="81"/>
      <c r="C14" s="48" t="s">
        <v>34</v>
      </c>
      <c r="D14" s="51" t="s">
        <v>92</v>
      </c>
      <c r="E14" s="52">
        <v>330</v>
      </c>
      <c r="F14" s="13">
        <f t="shared" ref="F14:F16" si="1">E14*5.3</f>
        <v>1749</v>
      </c>
      <c r="G14" s="20" t="s">
        <v>65</v>
      </c>
      <c r="H14" s="54">
        <v>23</v>
      </c>
      <c r="I14" s="21">
        <v>3</v>
      </c>
      <c r="J14" s="22">
        <f t="shared" si="0"/>
        <v>120681</v>
      </c>
      <c r="K14" s="23" t="s">
        <v>90</v>
      </c>
    </row>
    <row r="15" spans="1:11" s="9" customFormat="1" ht="27.95" customHeight="1">
      <c r="A15" s="65"/>
      <c r="B15" s="81"/>
      <c r="C15" s="70" t="s">
        <v>34</v>
      </c>
      <c r="D15" s="139" t="s">
        <v>95</v>
      </c>
      <c r="E15" s="140">
        <v>330</v>
      </c>
      <c r="F15" s="141">
        <f>E15*5.3</f>
        <v>1749</v>
      </c>
      <c r="G15" s="142" t="s">
        <v>65</v>
      </c>
      <c r="H15" s="143">
        <v>2</v>
      </c>
      <c r="I15" s="143">
        <v>2</v>
      </c>
      <c r="J15" s="144">
        <f>F15*H15*I15</f>
        <v>6996</v>
      </c>
      <c r="K15" s="145" t="s">
        <v>96</v>
      </c>
    </row>
    <row r="16" spans="1:11" s="9" customFormat="1" ht="27.95" customHeight="1">
      <c r="A16" s="81" t="s">
        <v>17</v>
      </c>
      <c r="B16" s="82"/>
      <c r="C16" s="48" t="s">
        <v>32</v>
      </c>
      <c r="D16" s="51" t="s">
        <v>94</v>
      </c>
      <c r="E16" s="52">
        <v>330</v>
      </c>
      <c r="F16" s="13">
        <f t="shared" si="1"/>
        <v>1749</v>
      </c>
      <c r="G16" s="20" t="s">
        <v>65</v>
      </c>
      <c r="H16" s="54">
        <v>23</v>
      </c>
      <c r="I16" s="21">
        <v>3</v>
      </c>
      <c r="J16" s="22">
        <f t="shared" si="0"/>
        <v>120681</v>
      </c>
      <c r="K16" s="23" t="s">
        <v>93</v>
      </c>
    </row>
    <row r="17" spans="1:13" s="9" customFormat="1" ht="27.95" customHeight="1">
      <c r="A17" s="82"/>
      <c r="B17" s="83" t="s">
        <v>15</v>
      </c>
      <c r="C17" s="83"/>
      <c r="D17" s="83"/>
      <c r="E17" s="83"/>
      <c r="F17" s="83"/>
      <c r="G17" s="83"/>
      <c r="H17" s="83"/>
      <c r="I17" s="83"/>
      <c r="J17" s="24">
        <f>SUM(J13:J16)</f>
        <v>389152.5</v>
      </c>
      <c r="K17" s="25"/>
    </row>
    <row r="18" spans="1:13" s="9" customFormat="1" ht="27.95" customHeight="1">
      <c r="A18" s="80" t="s">
        <v>17</v>
      </c>
      <c r="B18" s="71" t="s">
        <v>122</v>
      </c>
      <c r="C18" s="146" t="s">
        <v>123</v>
      </c>
      <c r="D18" s="147" t="s">
        <v>125</v>
      </c>
      <c r="E18" s="52">
        <v>13</v>
      </c>
      <c r="F18" s="61">
        <f>E18*5.3</f>
        <v>68.899999999999991</v>
      </c>
      <c r="G18" s="64" t="s">
        <v>126</v>
      </c>
      <c r="H18" s="63">
        <v>5</v>
      </c>
      <c r="I18" s="146">
        <v>3</v>
      </c>
      <c r="J18" s="61">
        <f t="shared" ref="J18:J20" si="2">F18*H18*I18</f>
        <v>1033.4999999999998</v>
      </c>
      <c r="K18" s="135" t="s">
        <v>130</v>
      </c>
    </row>
    <row r="19" spans="1:13" s="9" customFormat="1" ht="27.95" customHeight="1">
      <c r="A19" s="81"/>
      <c r="B19" s="71"/>
      <c r="C19" s="146" t="s">
        <v>127</v>
      </c>
      <c r="D19" s="147" t="s">
        <v>124</v>
      </c>
      <c r="E19" s="52">
        <v>20</v>
      </c>
      <c r="F19" s="61">
        <f t="shared" ref="F19:F20" si="3">E19*5.3</f>
        <v>106</v>
      </c>
      <c r="G19" s="64" t="s">
        <v>128</v>
      </c>
      <c r="H19" s="63">
        <v>5</v>
      </c>
      <c r="I19" s="146">
        <v>3</v>
      </c>
      <c r="J19" s="61">
        <f t="shared" si="2"/>
        <v>1590</v>
      </c>
      <c r="K19" s="135" t="s">
        <v>130</v>
      </c>
    </row>
    <row r="20" spans="1:13" s="9" customFormat="1" ht="27.95" customHeight="1">
      <c r="A20" s="81"/>
      <c r="B20" s="71"/>
      <c r="C20" s="146" t="s">
        <v>32</v>
      </c>
      <c r="D20" s="147" t="s">
        <v>129</v>
      </c>
      <c r="E20" s="52">
        <v>20</v>
      </c>
      <c r="F20" s="61">
        <f t="shared" si="3"/>
        <v>106</v>
      </c>
      <c r="G20" s="64" t="s">
        <v>126</v>
      </c>
      <c r="H20" s="63">
        <v>5</v>
      </c>
      <c r="I20" s="146">
        <v>3</v>
      </c>
      <c r="J20" s="61">
        <f t="shared" si="2"/>
        <v>1590</v>
      </c>
      <c r="K20" s="135" t="s">
        <v>130</v>
      </c>
    </row>
    <row r="21" spans="1:13" s="9" customFormat="1" ht="27.95" customHeight="1">
      <c r="A21" s="82"/>
      <c r="B21" s="83" t="s">
        <v>15</v>
      </c>
      <c r="C21" s="83"/>
      <c r="D21" s="83"/>
      <c r="E21" s="83"/>
      <c r="F21" s="83"/>
      <c r="G21" s="83"/>
      <c r="H21" s="83"/>
      <c r="I21" s="83"/>
      <c r="J21" s="24">
        <f>SUM(J18:J20)</f>
        <v>4213.5</v>
      </c>
      <c r="K21" s="25"/>
      <c r="M21" s="56"/>
    </row>
    <row r="22" spans="1:13" s="9" customFormat="1" ht="27.95" customHeight="1">
      <c r="A22" s="84" t="s">
        <v>18</v>
      </c>
      <c r="B22" s="86" t="s">
        <v>18</v>
      </c>
      <c r="C22" s="87"/>
      <c r="D22" s="38" t="s">
        <v>40</v>
      </c>
      <c r="E22" s="19">
        <v>30</v>
      </c>
      <c r="F22" s="39">
        <f>E22*5.3</f>
        <v>159</v>
      </c>
      <c r="G22" s="29" t="s">
        <v>19</v>
      </c>
      <c r="H22" s="29">
        <v>50</v>
      </c>
      <c r="I22" s="29">
        <v>16</v>
      </c>
      <c r="J22" s="40">
        <f>F22*H22*I22</f>
        <v>127200</v>
      </c>
      <c r="K22" s="50" t="s">
        <v>66</v>
      </c>
    </row>
    <row r="23" spans="1:13" s="9" customFormat="1" ht="27.95" customHeight="1">
      <c r="A23" s="85"/>
      <c r="B23" s="88" t="s">
        <v>20</v>
      </c>
      <c r="C23" s="88"/>
      <c r="D23" s="88"/>
      <c r="E23" s="88"/>
      <c r="F23" s="88"/>
      <c r="G23" s="88"/>
      <c r="H23" s="88"/>
      <c r="I23" s="88"/>
      <c r="J23" s="26">
        <f>SUM(J22:J22)</f>
        <v>127200</v>
      </c>
      <c r="K23" s="27"/>
    </row>
    <row r="24" spans="1:13" s="9" customFormat="1" ht="27.95" customHeight="1">
      <c r="A24" s="103" t="s">
        <v>21</v>
      </c>
      <c r="B24" s="71" t="s">
        <v>70</v>
      </c>
      <c r="C24" s="41">
        <v>43078</v>
      </c>
      <c r="D24" s="15" t="s">
        <v>43</v>
      </c>
      <c r="E24" s="19">
        <v>600</v>
      </c>
      <c r="F24" s="39">
        <f>E24*5.3</f>
        <v>3180</v>
      </c>
      <c r="G24" s="29" t="s">
        <v>23</v>
      </c>
      <c r="H24" s="29">
        <v>2</v>
      </c>
      <c r="I24" s="29">
        <v>1</v>
      </c>
      <c r="J24" s="40">
        <f>F24*I24*H24</f>
        <v>6360</v>
      </c>
      <c r="K24" s="38" t="s">
        <v>24</v>
      </c>
    </row>
    <row r="25" spans="1:13" s="9" customFormat="1" ht="27.95" customHeight="1">
      <c r="A25" s="103"/>
      <c r="B25" s="71"/>
      <c r="C25" s="41">
        <v>43079</v>
      </c>
      <c r="D25" s="15" t="s">
        <v>44</v>
      </c>
      <c r="E25" s="19">
        <v>750</v>
      </c>
      <c r="F25" s="39">
        <f t="shared" ref="F25:F34" si="4">E25*5.3</f>
        <v>3975</v>
      </c>
      <c r="G25" s="29" t="s">
        <v>23</v>
      </c>
      <c r="H25" s="29">
        <v>2</v>
      </c>
      <c r="I25" s="29">
        <v>1</v>
      </c>
      <c r="J25" s="40">
        <f t="shared" ref="J25:J34" si="5">F25*I25*H25</f>
        <v>7950</v>
      </c>
      <c r="K25" s="38"/>
    </row>
    <row r="26" spans="1:13" s="9" customFormat="1" ht="27.95" customHeight="1">
      <c r="A26" s="103"/>
      <c r="B26" s="71"/>
      <c r="C26" s="41">
        <v>43080</v>
      </c>
      <c r="D26" s="15" t="s">
        <v>45</v>
      </c>
      <c r="E26" s="19">
        <v>890</v>
      </c>
      <c r="F26" s="39">
        <f t="shared" si="4"/>
        <v>4717</v>
      </c>
      <c r="G26" s="29" t="s">
        <v>23</v>
      </c>
      <c r="H26" s="29">
        <v>2</v>
      </c>
      <c r="I26" s="29">
        <v>1</v>
      </c>
      <c r="J26" s="40">
        <f t="shared" si="5"/>
        <v>9434</v>
      </c>
      <c r="K26" s="38"/>
    </row>
    <row r="27" spans="1:13" s="9" customFormat="1" ht="27.95" customHeight="1">
      <c r="A27" s="103"/>
      <c r="B27" s="71"/>
      <c r="C27" s="41">
        <v>43081</v>
      </c>
      <c r="D27" s="15" t="s">
        <v>46</v>
      </c>
      <c r="E27" s="97">
        <v>3918</v>
      </c>
      <c r="F27" s="97">
        <f t="shared" si="4"/>
        <v>20765.399999999998</v>
      </c>
      <c r="G27" s="80" t="s">
        <v>23</v>
      </c>
      <c r="H27" s="80">
        <v>2</v>
      </c>
      <c r="I27" s="80">
        <v>1</v>
      </c>
      <c r="J27" s="94">
        <f>F27*I27*H27</f>
        <v>41530.799999999996</v>
      </c>
      <c r="K27" s="38"/>
    </row>
    <row r="28" spans="1:13" s="9" customFormat="1" ht="27.95" customHeight="1">
      <c r="A28" s="103"/>
      <c r="B28" s="71"/>
      <c r="C28" s="41">
        <v>43082</v>
      </c>
      <c r="D28" s="15" t="s">
        <v>47</v>
      </c>
      <c r="E28" s="98"/>
      <c r="F28" s="98"/>
      <c r="G28" s="81"/>
      <c r="H28" s="81"/>
      <c r="I28" s="81"/>
      <c r="J28" s="95"/>
      <c r="K28" s="38"/>
    </row>
    <row r="29" spans="1:13" s="9" customFormat="1" ht="27.95" customHeight="1">
      <c r="A29" s="103"/>
      <c r="B29" s="71"/>
      <c r="C29" s="41">
        <v>43083</v>
      </c>
      <c r="D29" s="15" t="s">
        <v>47</v>
      </c>
      <c r="E29" s="98"/>
      <c r="F29" s="98"/>
      <c r="G29" s="81"/>
      <c r="H29" s="81"/>
      <c r="I29" s="81"/>
      <c r="J29" s="95"/>
      <c r="K29" s="38"/>
    </row>
    <row r="30" spans="1:13" s="9" customFormat="1" ht="27.95" customHeight="1">
      <c r="A30" s="103"/>
      <c r="B30" s="71"/>
      <c r="C30" s="41">
        <v>43084</v>
      </c>
      <c r="D30" s="15" t="s">
        <v>48</v>
      </c>
      <c r="E30" s="99"/>
      <c r="F30" s="99"/>
      <c r="G30" s="82"/>
      <c r="H30" s="82"/>
      <c r="I30" s="82"/>
      <c r="J30" s="96"/>
      <c r="K30" s="38"/>
    </row>
    <row r="31" spans="1:13" s="9" customFormat="1" ht="27.95" customHeight="1">
      <c r="A31" s="103"/>
      <c r="B31" s="71"/>
      <c r="C31" s="41">
        <v>43084</v>
      </c>
      <c r="D31" s="15" t="s">
        <v>49</v>
      </c>
      <c r="E31" s="19">
        <v>600</v>
      </c>
      <c r="F31" s="39">
        <f t="shared" si="4"/>
        <v>3180</v>
      </c>
      <c r="G31" s="29" t="s">
        <v>23</v>
      </c>
      <c r="H31" s="29">
        <v>2</v>
      </c>
      <c r="I31" s="29">
        <v>1</v>
      </c>
      <c r="J31" s="40">
        <f t="shared" si="5"/>
        <v>6360</v>
      </c>
      <c r="K31" s="38"/>
    </row>
    <row r="32" spans="1:13" s="9" customFormat="1" ht="27.95" customHeight="1">
      <c r="A32" s="103"/>
      <c r="B32" s="71"/>
      <c r="C32" s="41">
        <v>43085</v>
      </c>
      <c r="D32" s="15" t="s">
        <v>50</v>
      </c>
      <c r="E32" s="19">
        <v>715</v>
      </c>
      <c r="F32" s="39">
        <f t="shared" si="4"/>
        <v>3789.5</v>
      </c>
      <c r="G32" s="29" t="s">
        <v>23</v>
      </c>
      <c r="H32" s="29">
        <v>2</v>
      </c>
      <c r="I32" s="29">
        <v>1</v>
      </c>
      <c r="J32" s="40">
        <f t="shared" si="5"/>
        <v>7579</v>
      </c>
      <c r="K32" s="38"/>
    </row>
    <row r="33" spans="1:11" s="9" customFormat="1" ht="27.95" customHeight="1">
      <c r="A33" s="103"/>
      <c r="B33" s="71"/>
      <c r="C33" s="41">
        <v>43086</v>
      </c>
      <c r="D33" s="15" t="s">
        <v>51</v>
      </c>
      <c r="E33" s="19">
        <v>1015</v>
      </c>
      <c r="F33" s="39">
        <f t="shared" si="4"/>
        <v>5379.5</v>
      </c>
      <c r="G33" s="29" t="s">
        <v>23</v>
      </c>
      <c r="H33" s="29">
        <v>2</v>
      </c>
      <c r="I33" s="29">
        <v>1</v>
      </c>
      <c r="J33" s="40">
        <f t="shared" si="5"/>
        <v>10759</v>
      </c>
      <c r="K33" s="38"/>
    </row>
    <row r="34" spans="1:11" s="9" customFormat="1" ht="27.95" customHeight="1">
      <c r="A34" s="103"/>
      <c r="B34" s="71"/>
      <c r="C34" s="41">
        <v>43087</v>
      </c>
      <c r="D34" s="15" t="s">
        <v>52</v>
      </c>
      <c r="E34" s="19">
        <v>780</v>
      </c>
      <c r="F34" s="39">
        <f t="shared" si="4"/>
        <v>4134</v>
      </c>
      <c r="G34" s="29" t="s">
        <v>23</v>
      </c>
      <c r="H34" s="29">
        <v>2</v>
      </c>
      <c r="I34" s="29">
        <v>1</v>
      </c>
      <c r="J34" s="40">
        <f t="shared" si="5"/>
        <v>8268</v>
      </c>
      <c r="K34" s="38"/>
    </row>
    <row r="35" spans="1:11" s="9" customFormat="1" ht="27.95" customHeight="1">
      <c r="A35" s="103"/>
      <c r="B35" s="100" t="s">
        <v>72</v>
      </c>
      <c r="C35" s="101"/>
      <c r="D35" s="101"/>
      <c r="E35" s="101"/>
      <c r="F35" s="101"/>
      <c r="G35" s="101"/>
      <c r="H35" s="101"/>
      <c r="I35" s="101"/>
      <c r="J35" s="101"/>
      <c r="K35" s="102"/>
    </row>
    <row r="36" spans="1:11" s="9" customFormat="1" ht="27.95" customHeight="1">
      <c r="A36" s="103"/>
      <c r="B36" s="43"/>
      <c r="C36" s="101" t="s">
        <v>55</v>
      </c>
      <c r="D36" s="101"/>
      <c r="E36" s="101"/>
      <c r="F36" s="101"/>
      <c r="G36" s="101"/>
      <c r="H36" s="101"/>
      <c r="I36" s="101"/>
      <c r="J36" s="101"/>
      <c r="K36" s="102"/>
    </row>
    <row r="37" spans="1:11" s="9" customFormat="1" ht="27.95" customHeight="1">
      <c r="A37" s="104"/>
      <c r="B37" s="88" t="s">
        <v>20</v>
      </c>
      <c r="C37" s="88"/>
      <c r="D37" s="88"/>
      <c r="E37" s="88"/>
      <c r="F37" s="88"/>
      <c r="G37" s="88"/>
      <c r="H37" s="88"/>
      <c r="I37" s="88"/>
      <c r="J37" s="26">
        <f>SUM(J24:J34)</f>
        <v>98240.799999999988</v>
      </c>
      <c r="K37" s="27"/>
    </row>
    <row r="38" spans="1:11" s="9" customFormat="1" ht="27.95" customHeight="1">
      <c r="A38" s="80" t="s">
        <v>25</v>
      </c>
      <c r="B38" s="80" t="s">
        <v>26</v>
      </c>
      <c r="C38" s="42"/>
      <c r="D38" s="55" t="s">
        <v>54</v>
      </c>
      <c r="E38" s="19">
        <v>25</v>
      </c>
      <c r="F38" s="19">
        <f t="shared" ref="F38:F43" si="6">E38*5.3</f>
        <v>132.5</v>
      </c>
      <c r="G38" s="29" t="s">
        <v>16</v>
      </c>
      <c r="H38" s="29">
        <v>46</v>
      </c>
      <c r="I38" s="29">
        <v>1</v>
      </c>
      <c r="J38" s="40">
        <f>F38*I38*H38</f>
        <v>6095</v>
      </c>
      <c r="K38" s="38"/>
    </row>
    <row r="39" spans="1:11" s="9" customFormat="1" ht="27.95" customHeight="1">
      <c r="A39" s="81"/>
      <c r="B39" s="81"/>
      <c r="C39" s="42"/>
      <c r="D39" s="55" t="s">
        <v>53</v>
      </c>
      <c r="E39" s="19">
        <v>32</v>
      </c>
      <c r="F39" s="19">
        <f t="shared" si="6"/>
        <v>169.6</v>
      </c>
      <c r="G39" s="29" t="s">
        <v>16</v>
      </c>
      <c r="H39" s="29">
        <v>46</v>
      </c>
      <c r="I39" s="29">
        <v>1</v>
      </c>
      <c r="J39" s="40">
        <f>F39*I39*H39</f>
        <v>7801.5999999999995</v>
      </c>
      <c r="K39" s="30"/>
    </row>
    <row r="40" spans="1:11" s="9" customFormat="1" ht="27.95" customHeight="1">
      <c r="A40" s="81"/>
      <c r="B40" s="81"/>
      <c r="C40" s="42"/>
      <c r="D40" s="55" t="s">
        <v>73</v>
      </c>
      <c r="E40" s="19">
        <v>15</v>
      </c>
      <c r="F40" s="19">
        <f t="shared" si="6"/>
        <v>79.5</v>
      </c>
      <c r="G40" s="29" t="s">
        <v>16</v>
      </c>
      <c r="H40" s="29">
        <v>46</v>
      </c>
      <c r="I40" s="29">
        <v>1</v>
      </c>
      <c r="J40" s="28">
        <f t="shared" ref="J40:J43" si="7">F40*I40*H40</f>
        <v>3657</v>
      </c>
      <c r="K40" s="30"/>
    </row>
    <row r="41" spans="1:11" s="9" customFormat="1" ht="27.95" customHeight="1">
      <c r="A41" s="81"/>
      <c r="B41" s="81"/>
      <c r="C41" s="42"/>
      <c r="D41" s="55" t="s">
        <v>74</v>
      </c>
      <c r="E41" s="19">
        <v>15</v>
      </c>
      <c r="F41" s="19">
        <f t="shared" si="6"/>
        <v>79.5</v>
      </c>
      <c r="G41" s="29" t="s">
        <v>16</v>
      </c>
      <c r="H41" s="29">
        <v>46</v>
      </c>
      <c r="I41" s="29">
        <v>1</v>
      </c>
      <c r="J41" s="28">
        <f t="shared" si="7"/>
        <v>3657</v>
      </c>
      <c r="K41" s="30"/>
    </row>
    <row r="42" spans="1:11" s="9" customFormat="1" ht="27.95" customHeight="1">
      <c r="A42" s="81"/>
      <c r="B42" s="81"/>
      <c r="C42" s="42"/>
      <c r="D42" s="55" t="s">
        <v>76</v>
      </c>
      <c r="E42" s="19">
        <v>90</v>
      </c>
      <c r="F42" s="19">
        <f t="shared" si="6"/>
        <v>477</v>
      </c>
      <c r="G42" s="29" t="s">
        <v>16</v>
      </c>
      <c r="H42" s="29">
        <v>46</v>
      </c>
      <c r="I42" s="29">
        <v>1</v>
      </c>
      <c r="J42" s="28">
        <f t="shared" si="7"/>
        <v>21942</v>
      </c>
      <c r="K42" s="30"/>
    </row>
    <row r="43" spans="1:11" s="9" customFormat="1" ht="27.95" customHeight="1">
      <c r="A43" s="81"/>
      <c r="B43" s="82"/>
      <c r="C43" s="42"/>
      <c r="D43" s="55" t="s">
        <v>75</v>
      </c>
      <c r="E43" s="19">
        <v>70</v>
      </c>
      <c r="F43" s="19">
        <f t="shared" si="6"/>
        <v>371</v>
      </c>
      <c r="G43" s="29" t="s">
        <v>16</v>
      </c>
      <c r="H43" s="29">
        <v>46</v>
      </c>
      <c r="I43" s="29">
        <v>1</v>
      </c>
      <c r="J43" s="28">
        <f t="shared" si="7"/>
        <v>17066</v>
      </c>
      <c r="K43" s="30"/>
    </row>
    <row r="44" spans="1:11" s="9" customFormat="1" ht="27.95" customHeight="1">
      <c r="A44" s="82"/>
      <c r="B44" s="88" t="s">
        <v>15</v>
      </c>
      <c r="C44" s="88"/>
      <c r="D44" s="88"/>
      <c r="E44" s="88"/>
      <c r="F44" s="88"/>
      <c r="G44" s="88"/>
      <c r="H44" s="88"/>
      <c r="I44" s="88"/>
      <c r="J44" s="26">
        <f>SUM(J38:J43)</f>
        <v>60218.6</v>
      </c>
      <c r="K44" s="31"/>
    </row>
    <row r="45" spans="1:11" s="9" customFormat="1" ht="27.95" customHeight="1">
      <c r="A45" s="80" t="s">
        <v>25</v>
      </c>
      <c r="B45" s="80" t="s">
        <v>101</v>
      </c>
      <c r="C45" s="42"/>
      <c r="D45" s="68" t="s">
        <v>54</v>
      </c>
      <c r="E45" s="19">
        <v>21</v>
      </c>
      <c r="F45" s="19">
        <f t="shared" ref="F45:F50" si="8">E45*5.3</f>
        <v>111.3</v>
      </c>
      <c r="G45" s="63" t="s">
        <v>97</v>
      </c>
      <c r="H45" s="63">
        <v>6</v>
      </c>
      <c r="I45" s="63">
        <v>1</v>
      </c>
      <c r="J45" s="40">
        <f>F45*I45*H45</f>
        <v>667.8</v>
      </c>
      <c r="K45" s="62"/>
    </row>
    <row r="46" spans="1:11" s="9" customFormat="1" ht="27.95" customHeight="1">
      <c r="A46" s="81"/>
      <c r="B46" s="81"/>
      <c r="C46" s="42"/>
      <c r="D46" s="68" t="s">
        <v>98</v>
      </c>
      <c r="E46" s="19">
        <v>20</v>
      </c>
      <c r="F46" s="19">
        <f t="shared" si="8"/>
        <v>106</v>
      </c>
      <c r="G46" s="63" t="s">
        <v>99</v>
      </c>
      <c r="H46" s="63">
        <v>0</v>
      </c>
      <c r="I46" s="63">
        <v>1</v>
      </c>
      <c r="J46" s="40">
        <f>F46*I46*H46</f>
        <v>0</v>
      </c>
      <c r="K46" s="30"/>
    </row>
    <row r="47" spans="1:11" s="9" customFormat="1" ht="27.95" customHeight="1">
      <c r="A47" s="81"/>
      <c r="B47" s="81"/>
      <c r="C47" s="42"/>
      <c r="D47" s="68" t="s">
        <v>100</v>
      </c>
      <c r="E47" s="19">
        <v>10</v>
      </c>
      <c r="F47" s="19">
        <f t="shared" si="8"/>
        <v>53</v>
      </c>
      <c r="G47" s="63" t="s">
        <v>79</v>
      </c>
      <c r="H47" s="63">
        <v>6</v>
      </c>
      <c r="I47" s="63">
        <v>1</v>
      </c>
      <c r="J47" s="40">
        <f t="shared" ref="J47:J50" si="9">F47*I47*H47</f>
        <v>318</v>
      </c>
      <c r="K47" s="30"/>
    </row>
    <row r="48" spans="1:11" s="9" customFormat="1" ht="27.95" customHeight="1">
      <c r="A48" s="81"/>
      <c r="B48" s="81"/>
      <c r="C48" s="42"/>
      <c r="D48" s="68" t="s">
        <v>74</v>
      </c>
      <c r="E48" s="19">
        <v>14</v>
      </c>
      <c r="F48" s="19">
        <f t="shared" si="8"/>
        <v>74.2</v>
      </c>
      <c r="G48" s="63" t="s">
        <v>79</v>
      </c>
      <c r="H48" s="63">
        <v>6</v>
      </c>
      <c r="I48" s="63">
        <v>1</v>
      </c>
      <c r="J48" s="40">
        <f t="shared" si="9"/>
        <v>445.20000000000005</v>
      </c>
      <c r="K48" s="30"/>
    </row>
    <row r="49" spans="1:11" s="9" customFormat="1" ht="27.95" customHeight="1">
      <c r="A49" s="81"/>
      <c r="B49" s="81"/>
      <c r="C49" s="42"/>
      <c r="D49" s="68" t="s">
        <v>76</v>
      </c>
      <c r="E49" s="19">
        <v>55</v>
      </c>
      <c r="F49" s="19">
        <f t="shared" si="8"/>
        <v>291.5</v>
      </c>
      <c r="G49" s="63" t="s">
        <v>79</v>
      </c>
      <c r="H49" s="63">
        <v>6</v>
      </c>
      <c r="I49" s="63">
        <v>1</v>
      </c>
      <c r="J49" s="40">
        <f t="shared" si="9"/>
        <v>1749</v>
      </c>
      <c r="K49" s="30"/>
    </row>
    <row r="50" spans="1:11" s="9" customFormat="1" ht="27.95" customHeight="1">
      <c r="A50" s="81"/>
      <c r="B50" s="82"/>
      <c r="C50" s="42"/>
      <c r="D50" s="68" t="s">
        <v>75</v>
      </c>
      <c r="E50" s="19">
        <v>50</v>
      </c>
      <c r="F50" s="19">
        <f t="shared" si="8"/>
        <v>265</v>
      </c>
      <c r="G50" s="63" t="s">
        <v>79</v>
      </c>
      <c r="H50" s="63">
        <v>6</v>
      </c>
      <c r="I50" s="63">
        <v>1</v>
      </c>
      <c r="J50" s="40">
        <f t="shared" si="9"/>
        <v>1590</v>
      </c>
      <c r="K50" s="30"/>
    </row>
    <row r="51" spans="1:11" ht="27.95" customHeight="1">
      <c r="A51" s="82"/>
      <c r="B51" s="83" t="s">
        <v>15</v>
      </c>
      <c r="C51" s="83"/>
      <c r="D51" s="83"/>
      <c r="E51" s="83"/>
      <c r="F51" s="83"/>
      <c r="G51" s="83"/>
      <c r="H51" s="83"/>
      <c r="I51" s="83"/>
      <c r="J51" s="16">
        <f>SUM(J45:J50)</f>
        <v>4770</v>
      </c>
      <c r="K51" s="16"/>
    </row>
    <row r="52" spans="1:11" ht="27.95" customHeight="1">
      <c r="A52" s="90" t="s">
        <v>27</v>
      </c>
      <c r="B52" s="89" t="s">
        <v>56</v>
      </c>
      <c r="C52" s="93" t="s">
        <v>60</v>
      </c>
      <c r="D52" s="93"/>
      <c r="E52" s="19">
        <v>300</v>
      </c>
      <c r="F52" s="19">
        <f>E52*5.3</f>
        <v>1590</v>
      </c>
      <c r="G52" s="32" t="s">
        <v>13</v>
      </c>
      <c r="H52" s="32">
        <v>2</v>
      </c>
      <c r="I52" s="32">
        <v>11</v>
      </c>
      <c r="J52" s="28">
        <f>F52*H52*I52</f>
        <v>34980</v>
      </c>
      <c r="K52" s="33"/>
    </row>
    <row r="53" spans="1:11" ht="27.95" customHeight="1">
      <c r="A53" s="91"/>
      <c r="B53" s="85"/>
      <c r="C53" s="78" t="s">
        <v>59</v>
      </c>
      <c r="D53" s="79"/>
      <c r="E53" s="19">
        <v>0</v>
      </c>
      <c r="F53" s="19">
        <f>E53*5.3</f>
        <v>0</v>
      </c>
      <c r="G53" s="32" t="s">
        <v>13</v>
      </c>
      <c r="H53" s="32">
        <v>1</v>
      </c>
      <c r="I53" s="32">
        <v>11</v>
      </c>
      <c r="J53" s="28">
        <f>F53*H53*I53</f>
        <v>0</v>
      </c>
      <c r="K53" s="33" t="s">
        <v>61</v>
      </c>
    </row>
    <row r="54" spans="1:11" ht="27.95" customHeight="1">
      <c r="A54" s="91"/>
      <c r="B54" s="32" t="s">
        <v>36</v>
      </c>
      <c r="C54" s="78" t="s">
        <v>58</v>
      </c>
      <c r="D54" s="79"/>
      <c r="E54" s="19">
        <v>150</v>
      </c>
      <c r="F54" s="19">
        <f>E54*5.3</f>
        <v>795</v>
      </c>
      <c r="G54" s="32" t="s">
        <v>13</v>
      </c>
      <c r="H54" s="32">
        <v>5</v>
      </c>
      <c r="I54" s="32">
        <v>9</v>
      </c>
      <c r="J54" s="28">
        <f>F54*H54*I54</f>
        <v>35775</v>
      </c>
      <c r="K54" s="33"/>
    </row>
    <row r="55" spans="1:11" ht="31.5" customHeight="1">
      <c r="A55" s="91"/>
      <c r="B55" s="49" t="s">
        <v>67</v>
      </c>
      <c r="C55" s="78" t="s">
        <v>57</v>
      </c>
      <c r="D55" s="79"/>
      <c r="E55" s="19"/>
      <c r="F55" s="19">
        <v>6043</v>
      </c>
      <c r="G55" s="32" t="s">
        <v>13</v>
      </c>
      <c r="H55" s="32">
        <v>1</v>
      </c>
      <c r="I55" s="32">
        <v>1</v>
      </c>
      <c r="J55" s="28">
        <f t="shared" ref="J55:J57" si="10">F55*H55*I55</f>
        <v>6043</v>
      </c>
      <c r="K55" s="33"/>
    </row>
    <row r="56" spans="1:11" ht="25.5" customHeight="1">
      <c r="A56" s="91"/>
      <c r="B56" s="32" t="s">
        <v>42</v>
      </c>
      <c r="C56" s="78" t="s">
        <v>41</v>
      </c>
      <c r="D56" s="79"/>
      <c r="E56" s="19">
        <v>20</v>
      </c>
      <c r="F56" s="19">
        <f>E56*5.3</f>
        <v>106</v>
      </c>
      <c r="G56" s="32" t="s">
        <v>13</v>
      </c>
      <c r="H56" s="32">
        <v>5</v>
      </c>
      <c r="I56" s="32">
        <v>16</v>
      </c>
      <c r="J56" s="28">
        <f t="shared" si="10"/>
        <v>8480</v>
      </c>
      <c r="K56" s="33"/>
    </row>
    <row r="57" spans="1:11" ht="33" customHeight="1">
      <c r="A57" s="91"/>
      <c r="B57" s="20" t="s">
        <v>28</v>
      </c>
      <c r="C57" s="73" t="s">
        <v>35</v>
      </c>
      <c r="D57" s="73"/>
      <c r="E57" s="34"/>
      <c r="F57" s="19">
        <v>900</v>
      </c>
      <c r="G57" s="20" t="s">
        <v>13</v>
      </c>
      <c r="H57" s="20">
        <v>53</v>
      </c>
      <c r="I57" s="32">
        <v>1</v>
      </c>
      <c r="J57" s="28">
        <f t="shared" si="10"/>
        <v>47700</v>
      </c>
      <c r="K57" s="35" t="s">
        <v>29</v>
      </c>
    </row>
    <row r="58" spans="1:11" ht="26.25" customHeight="1">
      <c r="A58" s="92"/>
      <c r="B58" s="88" t="s">
        <v>15</v>
      </c>
      <c r="C58" s="88"/>
      <c r="D58" s="88"/>
      <c r="E58" s="88"/>
      <c r="F58" s="88"/>
      <c r="G58" s="88"/>
      <c r="H58" s="88"/>
      <c r="I58" s="88"/>
      <c r="J58" s="26">
        <f>SUM(J52:J57)</f>
        <v>132978</v>
      </c>
      <c r="K58" s="31"/>
    </row>
    <row r="59" spans="1:11" ht="26.25" customHeight="1">
      <c r="A59" s="74" t="s">
        <v>30</v>
      </c>
      <c r="B59" s="74"/>
      <c r="C59" s="74"/>
      <c r="D59" s="74"/>
      <c r="E59" s="74"/>
      <c r="F59" s="74"/>
      <c r="G59" s="74"/>
      <c r="H59" s="74"/>
      <c r="I59" s="74"/>
      <c r="J59" s="8">
        <f>J12+J17+J21+J23+J37+J44+J51+J58</f>
        <v>1089223.3999999999</v>
      </c>
      <c r="K59" s="36"/>
    </row>
    <row r="60" spans="1:11" ht="24.75" customHeight="1">
      <c r="A60" s="75" t="s">
        <v>31</v>
      </c>
      <c r="B60" s="76"/>
      <c r="C60" s="76"/>
      <c r="D60" s="76"/>
      <c r="E60" s="76"/>
      <c r="F60" s="76"/>
      <c r="G60" s="76"/>
      <c r="H60" s="76"/>
      <c r="I60" s="77"/>
      <c r="J60" s="28">
        <f>J59*0.1</f>
        <v>108922.34</v>
      </c>
      <c r="K60" s="37"/>
    </row>
    <row r="61" spans="1:11" ht="36.75" customHeight="1">
      <c r="A61" s="75" t="s">
        <v>68</v>
      </c>
      <c r="B61" s="76"/>
      <c r="C61" s="76"/>
      <c r="D61" s="76"/>
      <c r="E61" s="76"/>
      <c r="F61" s="76"/>
      <c r="G61" s="76"/>
      <c r="H61" s="76"/>
      <c r="I61" s="77"/>
      <c r="J61" s="44">
        <f>SUM(J59:J60)</f>
        <v>1198145.74</v>
      </c>
      <c r="K61" s="37"/>
    </row>
    <row r="62" spans="1:11" ht="37.5" customHeight="1">
      <c r="A62" s="69"/>
      <c r="B62" s="125"/>
      <c r="C62" s="125"/>
      <c r="D62" s="125"/>
      <c r="E62" s="125"/>
      <c r="F62" s="125"/>
      <c r="G62" s="125"/>
      <c r="H62" s="125"/>
      <c r="I62" s="125"/>
      <c r="J62" s="125"/>
      <c r="K62" s="126"/>
    </row>
    <row r="63" spans="1:11" ht="30" customHeight="1">
      <c r="A63" s="71" t="s">
        <v>64</v>
      </c>
      <c r="B63" s="72" t="s">
        <v>12</v>
      </c>
      <c r="C63" s="72"/>
      <c r="D63" s="73" t="s">
        <v>39</v>
      </c>
      <c r="E63" s="73"/>
      <c r="F63" s="121">
        <v>22033</v>
      </c>
      <c r="G63" s="71" t="s">
        <v>16</v>
      </c>
      <c r="H63" s="71">
        <v>3</v>
      </c>
      <c r="I63" s="71">
        <v>1</v>
      </c>
      <c r="J63" s="121">
        <f>F63*H63*I63</f>
        <v>66099</v>
      </c>
      <c r="K63" s="117" t="s">
        <v>114</v>
      </c>
    </row>
    <row r="64" spans="1:11" ht="31.5" customHeight="1">
      <c r="A64" s="71"/>
      <c r="B64" s="72"/>
      <c r="C64" s="72"/>
      <c r="D64" s="73" t="s">
        <v>37</v>
      </c>
      <c r="E64" s="73"/>
      <c r="F64" s="121"/>
      <c r="G64" s="71"/>
      <c r="H64" s="71"/>
      <c r="I64" s="71"/>
      <c r="J64" s="121"/>
      <c r="K64" s="73"/>
    </row>
    <row r="65" spans="1:11" ht="39" customHeight="1">
      <c r="A65" s="71"/>
      <c r="B65" s="71" t="s">
        <v>14</v>
      </c>
      <c r="C65" s="71"/>
      <c r="D65" s="73" t="s">
        <v>38</v>
      </c>
      <c r="E65" s="73"/>
      <c r="F65" s="45">
        <v>1060</v>
      </c>
      <c r="G65" s="29" t="s">
        <v>16</v>
      </c>
      <c r="H65" s="29">
        <v>3</v>
      </c>
      <c r="I65" s="29">
        <v>1</v>
      </c>
      <c r="J65" s="45">
        <f>F65*H65*I65</f>
        <v>3180</v>
      </c>
      <c r="K65" s="53" t="s">
        <v>71</v>
      </c>
    </row>
    <row r="66" spans="1:11" ht="40.5" customHeight="1">
      <c r="A66" s="71"/>
      <c r="B66" s="118" t="s">
        <v>15</v>
      </c>
      <c r="C66" s="119"/>
      <c r="D66" s="119"/>
      <c r="E66" s="119"/>
      <c r="F66" s="119"/>
      <c r="G66" s="119"/>
      <c r="H66" s="119"/>
      <c r="I66" s="120"/>
      <c r="J66" s="16">
        <f>SUM(J63:J65)</f>
        <v>69279</v>
      </c>
      <c r="K66" s="17" t="s">
        <v>62</v>
      </c>
    </row>
    <row r="67" spans="1:11" ht="25.5" customHeight="1">
      <c r="A67" s="71" t="s">
        <v>77</v>
      </c>
      <c r="B67" s="72" t="s">
        <v>12</v>
      </c>
      <c r="C67" s="72"/>
      <c r="D67" s="73" t="s">
        <v>78</v>
      </c>
      <c r="E67" s="73"/>
      <c r="F67" s="121">
        <v>19223</v>
      </c>
      <c r="G67" s="71" t="s">
        <v>79</v>
      </c>
      <c r="H67" s="71">
        <v>1</v>
      </c>
      <c r="I67" s="71">
        <v>1</v>
      </c>
      <c r="J67" s="121">
        <f>F67*H67*I67</f>
        <v>19223</v>
      </c>
      <c r="K67" s="117" t="s">
        <v>115</v>
      </c>
    </row>
    <row r="68" spans="1:11" ht="24.75" customHeight="1">
      <c r="A68" s="71"/>
      <c r="B68" s="72"/>
      <c r="C68" s="72"/>
      <c r="D68" s="73" t="s">
        <v>80</v>
      </c>
      <c r="E68" s="73"/>
      <c r="F68" s="121"/>
      <c r="G68" s="71"/>
      <c r="H68" s="71"/>
      <c r="I68" s="71"/>
      <c r="J68" s="121"/>
      <c r="K68" s="73"/>
    </row>
    <row r="69" spans="1:11" ht="36" customHeight="1">
      <c r="A69" s="71"/>
      <c r="B69" s="71" t="s">
        <v>81</v>
      </c>
      <c r="C69" s="71"/>
      <c r="D69" s="73" t="s">
        <v>82</v>
      </c>
      <c r="E69" s="73"/>
      <c r="F69" s="60">
        <v>1060</v>
      </c>
      <c r="G69" s="59" t="s">
        <v>79</v>
      </c>
      <c r="H69" s="59">
        <v>1</v>
      </c>
      <c r="I69" s="59">
        <v>1</v>
      </c>
      <c r="J69" s="60">
        <f>F69*H69*I69</f>
        <v>1060</v>
      </c>
      <c r="K69" s="58" t="s">
        <v>83</v>
      </c>
    </row>
    <row r="70" spans="1:11" ht="30.75" customHeight="1">
      <c r="A70" s="71"/>
      <c r="B70" s="118" t="s">
        <v>15</v>
      </c>
      <c r="C70" s="119"/>
      <c r="D70" s="119"/>
      <c r="E70" s="119"/>
      <c r="F70" s="119"/>
      <c r="G70" s="119"/>
      <c r="H70" s="119"/>
      <c r="I70" s="120"/>
      <c r="J70" s="16">
        <f>SUM(J67:J69)</f>
        <v>20283</v>
      </c>
      <c r="K70" s="17" t="s">
        <v>84</v>
      </c>
    </row>
    <row r="71" spans="1:11" ht="10.5" customHeight="1">
      <c r="A71" s="71" t="s">
        <v>77</v>
      </c>
      <c r="B71" s="72" t="s">
        <v>12</v>
      </c>
      <c r="C71" s="72"/>
      <c r="D71" s="73" t="s">
        <v>78</v>
      </c>
      <c r="E71" s="73"/>
      <c r="F71" s="121">
        <v>26015</v>
      </c>
      <c r="G71" s="71" t="s">
        <v>79</v>
      </c>
      <c r="H71" s="71">
        <v>2</v>
      </c>
      <c r="I71" s="71">
        <v>1</v>
      </c>
      <c r="J71" s="121">
        <f>F71*H71*I71</f>
        <v>52030</v>
      </c>
      <c r="K71" s="117" t="s">
        <v>116</v>
      </c>
    </row>
    <row r="72" spans="1:11" ht="39.75" customHeight="1">
      <c r="A72" s="71"/>
      <c r="B72" s="72"/>
      <c r="C72" s="72"/>
      <c r="D72" s="73" t="s">
        <v>80</v>
      </c>
      <c r="E72" s="73"/>
      <c r="F72" s="121"/>
      <c r="G72" s="71"/>
      <c r="H72" s="71"/>
      <c r="I72" s="71"/>
      <c r="J72" s="121"/>
      <c r="K72" s="73"/>
    </row>
    <row r="73" spans="1:11" ht="27.75" customHeight="1">
      <c r="A73" s="71"/>
      <c r="B73" s="71" t="s">
        <v>81</v>
      </c>
      <c r="C73" s="71"/>
      <c r="D73" s="73" t="s">
        <v>82</v>
      </c>
      <c r="E73" s="73"/>
      <c r="F73" s="60">
        <v>1060</v>
      </c>
      <c r="G73" s="59" t="s">
        <v>79</v>
      </c>
      <c r="H73" s="59">
        <v>2</v>
      </c>
      <c r="I73" s="59">
        <v>1</v>
      </c>
      <c r="J73" s="60">
        <f>F73*H73*I73</f>
        <v>2120</v>
      </c>
      <c r="K73" s="58" t="s">
        <v>83</v>
      </c>
    </row>
    <row r="74" spans="1:11" ht="30" customHeight="1">
      <c r="A74" s="71"/>
      <c r="B74" s="118" t="s">
        <v>15</v>
      </c>
      <c r="C74" s="119"/>
      <c r="D74" s="119"/>
      <c r="E74" s="119"/>
      <c r="F74" s="119"/>
      <c r="G74" s="119"/>
      <c r="H74" s="119"/>
      <c r="I74" s="120"/>
      <c r="J74" s="16">
        <f>SUM(J71:J73)</f>
        <v>54150</v>
      </c>
      <c r="K74" s="17" t="s">
        <v>84</v>
      </c>
    </row>
    <row r="75" spans="1:11" ht="15.75">
      <c r="A75" s="131"/>
      <c r="B75" s="132"/>
      <c r="C75" s="132"/>
      <c r="D75" s="132"/>
      <c r="E75" s="132"/>
      <c r="F75" s="132"/>
      <c r="G75" s="132"/>
      <c r="H75" s="132"/>
      <c r="I75" s="132"/>
      <c r="J75" s="133"/>
      <c r="K75" s="134"/>
    </row>
    <row r="76" spans="1:11" ht="30" customHeight="1">
      <c r="B76" s="136" t="s">
        <v>117</v>
      </c>
      <c r="C76" s="137"/>
      <c r="D76" s="137"/>
      <c r="E76" s="137"/>
      <c r="F76" s="137"/>
      <c r="G76" s="137"/>
      <c r="H76" s="137"/>
      <c r="I76" s="138"/>
      <c r="J76" s="44">
        <f>J61+J66+J70+J74</f>
        <v>1341857.74</v>
      </c>
      <c r="K76" s="57"/>
    </row>
    <row r="77" spans="1:11" ht="18">
      <c r="B77" s="123" t="s">
        <v>87</v>
      </c>
      <c r="C77" s="124" t="s">
        <v>88</v>
      </c>
      <c r="D77" s="124"/>
      <c r="E77" s="124"/>
    </row>
    <row r="78" spans="1:11" ht="18">
      <c r="B78" s="123"/>
      <c r="C78" s="124" t="s">
        <v>118</v>
      </c>
      <c r="D78" s="124"/>
      <c r="E78" s="124"/>
    </row>
    <row r="79" spans="1:11" ht="18">
      <c r="B79" s="123"/>
      <c r="C79" s="124" t="s">
        <v>120</v>
      </c>
      <c r="D79" s="124"/>
      <c r="E79" s="124"/>
    </row>
    <row r="80" spans="1:11" ht="18">
      <c r="C80" s="124" t="s">
        <v>121</v>
      </c>
      <c r="D80" s="124"/>
      <c r="E80" s="124"/>
    </row>
  </sheetData>
  <mergeCells count="109">
    <mergeCell ref="C80:E80"/>
    <mergeCell ref="A18:A21"/>
    <mergeCell ref="B18:B20"/>
    <mergeCell ref="B21:I21"/>
    <mergeCell ref="B11:C11"/>
    <mergeCell ref="D11:E11"/>
    <mergeCell ref="B7:C7"/>
    <mergeCell ref="D7:E7"/>
    <mergeCell ref="B8:C8"/>
    <mergeCell ref="D8:E8"/>
    <mergeCell ref="B9:C9"/>
    <mergeCell ref="D9:E9"/>
    <mergeCell ref="B10:C10"/>
    <mergeCell ref="D10:E10"/>
    <mergeCell ref="C77:E77"/>
    <mergeCell ref="C78:E78"/>
    <mergeCell ref="C79:E79"/>
    <mergeCell ref="A45:A51"/>
    <mergeCell ref="B45:B50"/>
    <mergeCell ref="B51:I51"/>
    <mergeCell ref="B62:K62"/>
    <mergeCell ref="B76:I76"/>
    <mergeCell ref="J71:J72"/>
    <mergeCell ref="K71:K72"/>
    <mergeCell ref="D72:E72"/>
    <mergeCell ref="B73:C73"/>
    <mergeCell ref="D73:E73"/>
    <mergeCell ref="B74:I74"/>
    <mergeCell ref="A67:A70"/>
    <mergeCell ref="B67:C68"/>
    <mergeCell ref="D67:E67"/>
    <mergeCell ref="F67:F68"/>
    <mergeCell ref="G67:G68"/>
    <mergeCell ref="H67:H68"/>
    <mergeCell ref="I67:I68"/>
    <mergeCell ref="B70:I70"/>
    <mergeCell ref="A71:A74"/>
    <mergeCell ref="B71:C72"/>
    <mergeCell ref="D71:E71"/>
    <mergeCell ref="F71:F72"/>
    <mergeCell ref="G71:G72"/>
    <mergeCell ref="H71:H72"/>
    <mergeCell ref="I71:I72"/>
    <mergeCell ref="J67:J68"/>
    <mergeCell ref="K67:K68"/>
    <mergeCell ref="D68:E68"/>
    <mergeCell ref="B69:C69"/>
    <mergeCell ref="D69:E69"/>
    <mergeCell ref="K63:K64"/>
    <mergeCell ref="D64:E64"/>
    <mergeCell ref="B65:C65"/>
    <mergeCell ref="D65:E65"/>
    <mergeCell ref="B66:I66"/>
    <mergeCell ref="F63:F64"/>
    <mergeCell ref="G63:G64"/>
    <mergeCell ref="H63:H64"/>
    <mergeCell ref="I63:I64"/>
    <mergeCell ref="J63:J64"/>
    <mergeCell ref="B12:I12"/>
    <mergeCell ref="A1:K1"/>
    <mergeCell ref="A4:A12"/>
    <mergeCell ref="B4:C5"/>
    <mergeCell ref="D4:E4"/>
    <mergeCell ref="F4:F5"/>
    <mergeCell ref="G4:G5"/>
    <mergeCell ref="H4:H5"/>
    <mergeCell ref="I4:I5"/>
    <mergeCell ref="J4:J5"/>
    <mergeCell ref="K4:K5"/>
    <mergeCell ref="D5:E5"/>
    <mergeCell ref="B6:C6"/>
    <mergeCell ref="D6:E6"/>
    <mergeCell ref="H2:I2"/>
    <mergeCell ref="C2:D2"/>
    <mergeCell ref="J27:J30"/>
    <mergeCell ref="F27:F30"/>
    <mergeCell ref="A38:A44"/>
    <mergeCell ref="B38:B43"/>
    <mergeCell ref="B35:K35"/>
    <mergeCell ref="C36:K36"/>
    <mergeCell ref="A24:A37"/>
    <mergeCell ref="B37:I37"/>
    <mergeCell ref="B44:I44"/>
    <mergeCell ref="E27:E30"/>
    <mergeCell ref="B24:B34"/>
    <mergeCell ref="H27:H30"/>
    <mergeCell ref="I27:I30"/>
    <mergeCell ref="G27:G30"/>
    <mergeCell ref="C56:D56"/>
    <mergeCell ref="C55:D55"/>
    <mergeCell ref="C54:D54"/>
    <mergeCell ref="B13:B16"/>
    <mergeCell ref="A16:A17"/>
    <mergeCell ref="B17:I17"/>
    <mergeCell ref="A22:A23"/>
    <mergeCell ref="B22:C22"/>
    <mergeCell ref="B23:I23"/>
    <mergeCell ref="C53:D53"/>
    <mergeCell ref="B52:B53"/>
    <mergeCell ref="A52:A58"/>
    <mergeCell ref="C52:D52"/>
    <mergeCell ref="C57:D57"/>
    <mergeCell ref="B58:I58"/>
    <mergeCell ref="A63:A66"/>
    <mergeCell ref="B63:C64"/>
    <mergeCell ref="D63:E63"/>
    <mergeCell ref="A59:I59"/>
    <mergeCell ref="A60:I60"/>
    <mergeCell ref="A61:I61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清澳旅澳团</vt:lpstr>
      <vt:lpstr>Sheet1</vt:lpstr>
      <vt:lpstr>清澳旅澳团!Print_Area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曹园</cp:lastModifiedBy>
  <cp:lastPrinted>2017-10-14T10:15:19Z</cp:lastPrinted>
  <dcterms:created xsi:type="dcterms:W3CDTF">2017-10-11T08:52:04Z</dcterms:created>
  <dcterms:modified xsi:type="dcterms:W3CDTF">2017-10-19T06:31:45Z</dcterms:modified>
</cp:coreProperties>
</file>