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EE876CC1-3D75-944B-BFCE-5AFD367A97B3}" xr6:coauthVersionLast="47" xr6:coauthVersionMax="47" xr10:uidLastSave="{00000000-0000-0000-0000-000000000000}"/>
  <bookViews>
    <workbookView xWindow="0" yWindow="0" windowWidth="28800" windowHeight="18000" xr2:uid="{9E09B1ED-E3DF-6F49-BC02-2CFD5AC6D78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M33" i="1" s="1"/>
  <c r="M25" i="1"/>
  <c r="K25" i="1"/>
  <c r="I25" i="1"/>
  <c r="M22" i="1"/>
  <c r="K22" i="1"/>
  <c r="M20" i="1"/>
  <c r="K20" i="1"/>
  <c r="I20" i="1"/>
  <c r="M19" i="1"/>
  <c r="K19" i="1"/>
  <c r="M18" i="1"/>
  <c r="K18" i="1"/>
  <c r="I18" i="1"/>
  <c r="N17" i="1"/>
  <c r="N21" i="1" s="1"/>
  <c r="N23" i="1" s="1"/>
  <c r="N24" i="1" s="1"/>
  <c r="N26" i="1" s="1"/>
  <c r="M16" i="1"/>
  <c r="K16" i="1"/>
  <c r="H13" i="1"/>
  <c r="G13" i="1"/>
  <c r="F13" i="1"/>
  <c r="E13" i="1"/>
  <c r="D13" i="1"/>
  <c r="C13" i="1"/>
  <c r="M13" i="1" s="1"/>
  <c r="H12" i="1"/>
  <c r="G12" i="1"/>
  <c r="F12" i="1"/>
  <c r="E12" i="1"/>
  <c r="D12" i="1"/>
  <c r="C12" i="1"/>
  <c r="M12" i="1" s="1"/>
  <c r="H11" i="1"/>
  <c r="G11" i="1"/>
  <c r="F11" i="1"/>
  <c r="E11" i="1"/>
  <c r="D11" i="1"/>
  <c r="C11" i="1"/>
  <c r="M11" i="1" s="1"/>
  <c r="H10" i="1"/>
  <c r="G10" i="1"/>
  <c r="F10" i="1"/>
  <c r="E10" i="1"/>
  <c r="D10" i="1"/>
  <c r="C10" i="1"/>
  <c r="M10" i="1" s="1"/>
  <c r="H9" i="1"/>
  <c r="G9" i="1"/>
  <c r="F9" i="1"/>
  <c r="E9" i="1"/>
  <c r="D9" i="1"/>
  <c r="I9" i="1" s="1"/>
  <c r="L9" i="1" s="1"/>
  <c r="C9" i="1"/>
  <c r="M9" i="1" s="1"/>
  <c r="H8" i="1"/>
  <c r="G8" i="1"/>
  <c r="F8" i="1"/>
  <c r="E8" i="1"/>
  <c r="D8" i="1"/>
  <c r="I8" i="1" s="1"/>
  <c r="L8" i="1" s="1"/>
  <c r="C8" i="1"/>
  <c r="M8" i="1" s="1"/>
  <c r="H7" i="1"/>
  <c r="G7" i="1"/>
  <c r="G14" i="1" s="1"/>
  <c r="F7" i="1"/>
  <c r="E7" i="1"/>
  <c r="D7" i="1"/>
  <c r="C7" i="1"/>
  <c r="C14" i="1" s="1"/>
  <c r="I7" i="1" l="1"/>
  <c r="K10" i="1"/>
  <c r="M7" i="1"/>
  <c r="I11" i="1"/>
  <c r="L11" i="1" s="1"/>
  <c r="I10" i="1"/>
  <c r="L10" i="1" s="1"/>
  <c r="D14" i="1"/>
  <c r="D15" i="1" s="1"/>
  <c r="E14" i="1"/>
  <c r="E15" i="1" s="1"/>
  <c r="E17" i="1" s="1"/>
  <c r="E21" i="1" s="1"/>
  <c r="E23" i="1" s="1"/>
  <c r="E24" i="1" s="1"/>
  <c r="E26" i="1" s="1"/>
  <c r="F14" i="1"/>
  <c r="K33" i="1"/>
  <c r="K8" i="1"/>
  <c r="I13" i="1"/>
  <c r="L13" i="1" s="1"/>
  <c r="F15" i="1"/>
  <c r="F17" i="1" s="1"/>
  <c r="F21" i="1" s="1"/>
  <c r="F23" i="1" s="1"/>
  <c r="F24" i="1" s="1"/>
  <c r="F26" i="1" s="1"/>
  <c r="I12" i="1"/>
  <c r="L12" i="1" s="1"/>
  <c r="G15" i="1"/>
  <c r="G17" i="1" s="1"/>
  <c r="G21" i="1" s="1"/>
  <c r="G23" i="1" s="1"/>
  <c r="G24" i="1" s="1"/>
  <c r="G26" i="1" s="1"/>
  <c r="K11" i="1"/>
  <c r="K12" i="1"/>
  <c r="L7" i="1"/>
  <c r="C15" i="1"/>
  <c r="M14" i="1"/>
  <c r="K9" i="1"/>
  <c r="K13" i="1"/>
  <c r="H14" i="1"/>
  <c r="H15" i="1" s="1"/>
  <c r="H17" i="1" s="1"/>
  <c r="H21" i="1" s="1"/>
  <c r="K7" i="1"/>
  <c r="I33" i="1"/>
  <c r="K14" i="1" l="1"/>
  <c r="I14" i="1"/>
  <c r="L14" i="1" s="1"/>
  <c r="H23" i="1"/>
  <c r="H24" i="1" s="1"/>
  <c r="H26" i="1" s="1"/>
  <c r="K15" i="1"/>
  <c r="I15" i="1"/>
  <c r="I17" i="1" s="1"/>
  <c r="I21" i="1" s="1"/>
  <c r="I23" i="1" s="1"/>
  <c r="D17" i="1"/>
  <c r="M15" i="1"/>
  <c r="C17" i="1"/>
  <c r="M17" i="1" l="1"/>
  <c r="C21" i="1"/>
  <c r="K17" i="1"/>
  <c r="D21" i="1"/>
  <c r="D23" i="1" l="1"/>
  <c r="K23" i="1" s="1"/>
  <c r="D24" i="1"/>
  <c r="K21" i="1"/>
  <c r="C23" i="1"/>
  <c r="M21" i="1"/>
  <c r="M23" i="1" l="1"/>
  <c r="C24" i="1"/>
  <c r="K24" i="1"/>
  <c r="D26" i="1"/>
  <c r="I24" i="1"/>
  <c r="K26" i="1" l="1"/>
  <c r="I26" i="1"/>
  <c r="C26" i="1"/>
  <c r="M26" i="1" s="1"/>
  <c r="M24" i="1"/>
</calcChain>
</file>

<file path=xl/sharedStrings.xml><?xml version="1.0" encoding="utf-8"?>
<sst xmlns="http://schemas.openxmlformats.org/spreadsheetml/2006/main" count="42" uniqueCount="40">
  <si>
    <t>2023直播盛典结算对账单（合同编号：K-HT-FX[2023]12004）</t>
  </si>
  <si>
    <t>项目</t>
  </si>
  <si>
    <t>原签订合同价格</t>
  </si>
  <si>
    <t>原合同报价验收</t>
  </si>
  <si>
    <t>对比原合同一致</t>
  </si>
  <si>
    <t>对比原合同调增</t>
  </si>
  <si>
    <t>对比原合同调减</t>
  </si>
  <si>
    <t>业务新增验收</t>
  </si>
  <si>
    <t>合计=原合同报价验收+业务新增验收</t>
  </si>
  <si>
    <t>check1原合同报价验收总分差异</t>
  </si>
  <si>
    <t>check2验收总分表差异</t>
  </si>
  <si>
    <t>check3合同签约业务&amp;合同差异</t>
  </si>
  <si>
    <t>合同签约金额</t>
  </si>
  <si>
    <t>策划服务</t>
  </si>
  <si>
    <t>场地搭建</t>
  </si>
  <si>
    <t>设备租赁</t>
  </si>
  <si>
    <t>直播导摄</t>
  </si>
  <si>
    <t>设计制作</t>
  </si>
  <si>
    <t>第三方人员及服务</t>
  </si>
  <si>
    <t>差旅及接待</t>
  </si>
  <si>
    <t>场地费用</t>
  </si>
  <si>
    <t>合计</t>
  </si>
  <si>
    <t>服务费基准金额</t>
  </si>
  <si>
    <t>服务费费率（不含税）</t>
  </si>
  <si>
    <t>服务费</t>
  </si>
  <si>
    <t>垫付费基准金额</t>
  </si>
  <si>
    <t>垫付费率（不含税）</t>
  </si>
  <si>
    <t>垫付服务费</t>
  </si>
  <si>
    <t>含服务费及垫付费税前总价</t>
  </si>
  <si>
    <t>税率</t>
  </si>
  <si>
    <t>税费金额</t>
  </si>
  <si>
    <t>含税总价（折减前）</t>
  </si>
  <si>
    <t>整单额外折减（金额）</t>
  </si>
  <si>
    <t>人民币</t>
  </si>
  <si>
    <t>盖章：广州酷狗计算机科技有限公司</t>
  </si>
  <si>
    <t>盖章：康辉集团北京国际会议展览有限公司</t>
  </si>
  <si>
    <t>代表签字：</t>
  </si>
  <si>
    <t>确认日期：</t>
  </si>
  <si>
    <t>不计入服务费基数</t>
  </si>
  <si>
    <t>验收金额为零，请注意与合同保持一致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</si>
</sst>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_ * #,##0.00_ ;_ * \-#,##0.00_ ;_ * &quot;-&quot;??_ ;_ @_ "/>
    <numFmt numFmtId="177" formatCode="_ * #,##0_ ;_ * \-#,##0_ ;_ * &quot;-&quot;??_ ;_ @_ "/>
  </numFmts>
  <fonts count="15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i/>
      <sz val="10"/>
      <color rgb="FF0070C0"/>
      <name val="微软雅黑"/>
      <family val="2"/>
      <charset val="134"/>
    </font>
    <font>
      <sz val="9"/>
      <color rgb="FF0070C0"/>
      <name val="微软雅黑"/>
      <family val="2"/>
      <charset val="134"/>
    </font>
    <font>
      <i/>
      <sz val="10"/>
      <color rgb="FF0070C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7" fontId="2" fillId="0" borderId="0" xfId="1" applyNumberFormat="1" applyFont="1">
      <alignment vertical="center"/>
    </xf>
    <xf numFmtId="0" fontId="7" fillId="2" borderId="2" xfId="3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177" fontId="10" fillId="0" borderId="0" xfId="0" applyNumberFormat="1" applyFont="1" applyAlignment="1">
      <alignment vertical="center" wrapText="1"/>
    </xf>
    <xf numFmtId="177" fontId="7" fillId="5" borderId="2" xfId="1" applyNumberFormat="1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43" fontId="7" fillId="6" borderId="2" xfId="1" applyFont="1" applyFill="1" applyBorder="1" applyAlignment="1" applyProtection="1">
      <alignment horizontal="center" vertical="center"/>
    </xf>
    <xf numFmtId="177" fontId="2" fillId="3" borderId="2" xfId="1" applyNumberFormat="1" applyFont="1" applyFill="1" applyBorder="1" applyAlignment="1">
      <alignment vertical="center"/>
    </xf>
    <xf numFmtId="177" fontId="2" fillId="0" borderId="2" xfId="1" applyNumberFormat="1" applyFont="1" applyBorder="1" applyAlignment="1">
      <alignment vertical="center"/>
    </xf>
    <xf numFmtId="177" fontId="2" fillId="3" borderId="2" xfId="1" applyNumberFormat="1" applyFont="1" applyFill="1" applyBorder="1">
      <alignment vertical="center"/>
    </xf>
    <xf numFmtId="177" fontId="7" fillId="0" borderId="3" xfId="1" applyNumberFormat="1" applyFont="1" applyBorder="1" applyAlignment="1" applyProtection="1">
      <alignment horizontal="center" vertical="center"/>
    </xf>
    <xf numFmtId="177" fontId="7" fillId="6" borderId="2" xfId="1" applyNumberFormat="1" applyFont="1" applyFill="1" applyBorder="1" applyAlignment="1" applyProtection="1">
      <alignment horizontal="center" vertical="center"/>
    </xf>
    <xf numFmtId="177" fontId="11" fillId="0" borderId="2" xfId="1" applyNumberFormat="1" applyFont="1" applyFill="1" applyBorder="1" applyAlignment="1">
      <alignment vertical="center" wrapText="1"/>
    </xf>
    <xf numFmtId="177" fontId="2" fillId="0" borderId="0" xfId="0" applyNumberFormat="1" applyFont="1">
      <alignment vertical="center"/>
    </xf>
    <xf numFmtId="177" fontId="7" fillId="0" borderId="2" xfId="1" applyNumberFormat="1" applyFont="1" applyFill="1" applyBorder="1" applyAlignment="1" applyProtection="1">
      <alignment horizontal="center" vertical="center"/>
    </xf>
    <xf numFmtId="177" fontId="7" fillId="2" borderId="2" xfId="1" applyNumberFormat="1" applyFont="1" applyFill="1" applyBorder="1" applyAlignment="1" applyProtection="1">
      <alignment horizontal="center" vertical="center"/>
    </xf>
    <xf numFmtId="177" fontId="7" fillId="2" borderId="2" xfId="1" applyNumberFormat="1" applyFont="1" applyFill="1" applyBorder="1" applyAlignment="1" applyProtection="1">
      <alignment vertical="center"/>
    </xf>
    <xf numFmtId="177" fontId="7" fillId="2" borderId="2" xfId="1" applyNumberFormat="1" applyFont="1" applyFill="1" applyBorder="1" applyAlignment="1" applyProtection="1">
      <alignment horizontal="right" vertical="center"/>
    </xf>
    <xf numFmtId="177" fontId="7" fillId="0" borderId="4" xfId="1" applyNumberFormat="1" applyFont="1" applyFill="1" applyBorder="1" applyAlignment="1" applyProtection="1">
      <alignment horizontal="center" vertical="center"/>
    </xf>
    <xf numFmtId="0" fontId="7" fillId="0" borderId="2" xfId="3" applyFont="1" applyBorder="1" applyAlignment="1">
      <alignment horizontal="center" vertical="center"/>
    </xf>
    <xf numFmtId="177" fontId="7" fillId="0" borderId="2" xfId="1" applyNumberFormat="1" applyFont="1" applyFill="1" applyBorder="1" applyAlignment="1" applyProtection="1">
      <alignment vertical="center"/>
    </xf>
    <xf numFmtId="177" fontId="7" fillId="0" borderId="5" xfId="1" applyNumberFormat="1" applyFont="1" applyFill="1" applyBorder="1" applyAlignment="1" applyProtection="1">
      <alignment horizontal="center" vertical="center"/>
    </xf>
    <xf numFmtId="9" fontId="7" fillId="2" borderId="2" xfId="2" applyFont="1" applyFill="1" applyBorder="1" applyAlignment="1" applyProtection="1">
      <alignment vertical="center"/>
      <protection locked="0"/>
    </xf>
    <xf numFmtId="9" fontId="7" fillId="2" borderId="2" xfId="2" applyFont="1" applyFill="1" applyBorder="1" applyAlignment="1" applyProtection="1">
      <alignment horizontal="right" vertical="center"/>
      <protection locked="0"/>
    </xf>
    <xf numFmtId="43" fontId="7" fillId="2" borderId="2" xfId="1" applyFont="1" applyFill="1" applyBorder="1" applyAlignment="1" applyProtection="1">
      <alignment vertical="center"/>
    </xf>
    <xf numFmtId="43" fontId="7" fillId="2" borderId="2" xfId="1" applyFont="1" applyFill="1" applyBorder="1" applyAlignment="1" applyProtection="1">
      <alignment horizontal="center" vertical="center"/>
    </xf>
    <xf numFmtId="9" fontId="7" fillId="2" borderId="2" xfId="2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177" fontId="12" fillId="7" borderId="2" xfId="1" applyNumberFormat="1" applyFont="1" applyFill="1" applyBorder="1" applyAlignment="1" applyProtection="1">
      <alignment vertical="center"/>
      <protection locked="0"/>
    </xf>
    <xf numFmtId="177" fontId="12" fillId="0" borderId="2" xfId="1" applyNumberFormat="1" applyFont="1" applyBorder="1" applyAlignment="1" applyProtection="1">
      <alignment horizontal="center" vertical="center"/>
      <protection locked="0"/>
    </xf>
    <xf numFmtId="0" fontId="8" fillId="2" borderId="2" xfId="3" applyFont="1" applyFill="1" applyBorder="1" applyAlignment="1" applyProtection="1">
      <alignment horizontal="center" vertical="center"/>
      <protection locked="0"/>
    </xf>
    <xf numFmtId="9" fontId="2" fillId="0" borderId="0" xfId="2" applyFont="1">
      <alignment vertical="center"/>
    </xf>
    <xf numFmtId="0" fontId="8" fillId="0" borderId="0" xfId="3" applyFont="1" applyAlignment="1">
      <alignment horizontal="left" vertical="center"/>
    </xf>
    <xf numFmtId="176" fontId="8" fillId="0" borderId="0" xfId="5" applyFont="1" applyAlignment="1" applyProtection="1">
      <alignment horizontal="left" vertical="center"/>
    </xf>
    <xf numFmtId="176" fontId="8" fillId="0" borderId="0" xfId="5" applyFont="1" applyAlignment="1" applyProtection="1">
      <alignment vertical="center"/>
    </xf>
    <xf numFmtId="0" fontId="12" fillId="0" borderId="0" xfId="3" applyFont="1">
      <alignment vertical="center"/>
    </xf>
    <xf numFmtId="176" fontId="13" fillId="0" borderId="0" xfId="0" applyNumberFormat="1" applyFont="1">
      <alignment vertical="center"/>
    </xf>
    <xf numFmtId="0" fontId="8" fillId="0" borderId="0" xfId="3" applyFont="1">
      <alignment vertical="center"/>
    </xf>
    <xf numFmtId="176" fontId="2" fillId="0" borderId="0" xfId="0" applyNumberFormat="1" applyFont="1">
      <alignment vertical="center"/>
    </xf>
    <xf numFmtId="176" fontId="8" fillId="0" borderId="0" xfId="5" applyFont="1" applyFill="1" applyAlignment="1" applyProtection="1">
      <alignment horizontal="left" vertical="center"/>
    </xf>
    <xf numFmtId="176" fontId="8" fillId="0" borderId="0" xfId="5" applyFont="1" applyFill="1" applyAlignment="1" applyProtection="1">
      <alignment vertical="center"/>
    </xf>
    <xf numFmtId="43" fontId="2" fillId="0" borderId="0" xfId="1" applyFont="1" applyFill="1">
      <alignment vertical="center"/>
    </xf>
    <xf numFmtId="0" fontId="14" fillId="0" borderId="0" xfId="0" applyFont="1">
      <alignment vertical="center"/>
    </xf>
    <xf numFmtId="177" fontId="4" fillId="0" borderId="0" xfId="1" applyNumberFormat="1" applyFont="1">
      <alignment vertical="center"/>
    </xf>
    <xf numFmtId="0" fontId="6" fillId="0" borderId="1" xfId="0" applyFont="1" applyBorder="1" applyAlignment="1">
      <alignment horizontal="center" vertical="center"/>
    </xf>
  </cellXfs>
  <cellStyles count="6">
    <cellStyle name="百分比" xfId="2" builtinId="5"/>
    <cellStyle name="常规" xfId="0" builtinId="0"/>
    <cellStyle name="常规 2 2" xfId="4" xr:uid="{43C37154-7311-6046-83AB-D176FEADA093}"/>
    <cellStyle name="常规 3" xfId="3" xr:uid="{705D2CD6-6A78-8B4A-8AC6-17310F74E6B6}"/>
    <cellStyle name="千位分隔" xfId="1" builtinId="3"/>
    <cellStyle name="千位分隔 3" xfId="5" xr:uid="{DAB2FC02-CDDA-174F-B433-54F4FEAF08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wangmumu/Desktop/&#21103;&#26412;2023&#37239;&#29399;&#30452;&#25773;&#24180;&#24230;&#30427;&#20856;&#39033;&#30446;&#39564;&#25910;&#21021;&#31295;-0419.xlsx" TargetMode="External"/><Relationship Id="rId1" Type="http://schemas.openxmlformats.org/officeDocument/2006/relationships/externalLinkPath" Target="&#21103;&#26412;2023&#37239;&#29399;&#30452;&#25773;&#24180;&#24230;&#30427;&#20856;&#39033;&#30446;&#39564;&#25910;&#21021;&#31295;-04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汇总"/>
      <sheetName val="设计制作"/>
      <sheetName val="场地搭建"/>
      <sheetName val="设备租赁"/>
      <sheetName val="直播导摄"/>
      <sheetName val="第三方 人员及服务"/>
      <sheetName val="差旅及接待"/>
      <sheetName val="场地费用"/>
    </sheetNames>
    <sheetDataSet>
      <sheetData sheetId="0">
        <row r="5">
          <cell r="D5" t="str">
            <v>原合同报价验收</v>
          </cell>
          <cell r="E5" t="str">
            <v>对比原合同一致</v>
          </cell>
          <cell r="F5" t="str">
            <v>对比原合同调增</v>
          </cell>
          <cell r="G5" t="str">
            <v>对比原合同调减</v>
          </cell>
          <cell r="H5" t="str">
            <v>业务新增验收</v>
          </cell>
        </row>
      </sheetData>
      <sheetData sheetId="1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设计制作</v>
          </cell>
          <cell r="O4">
            <v>12000</v>
          </cell>
          <cell r="V4">
            <v>12000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设计制作</v>
          </cell>
          <cell r="O5">
            <v>6000</v>
          </cell>
          <cell r="V5">
            <v>6000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设计制作</v>
          </cell>
          <cell r="O6">
            <v>15000</v>
          </cell>
          <cell r="V6">
            <v>15000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设计制作</v>
          </cell>
          <cell r="O7">
            <v>40000</v>
          </cell>
          <cell r="V7">
            <v>40000</v>
          </cell>
          <cell r="AA7" t="str">
            <v>原合同报价验收</v>
          </cell>
          <cell r="AB7" t="str">
            <v>对比原合同一致</v>
          </cell>
        </row>
        <row r="8">
          <cell r="C8" t="str">
            <v>设计制作</v>
          </cell>
          <cell r="O8">
            <v>14000</v>
          </cell>
          <cell r="V8">
            <v>14000</v>
          </cell>
          <cell r="AA8" t="str">
            <v>业务新增验收</v>
          </cell>
          <cell r="AB8" t="str">
            <v>业务新增验收</v>
          </cell>
        </row>
        <row r="9">
          <cell r="C9" t="str">
            <v>设计制作</v>
          </cell>
          <cell r="O9">
            <v>14000</v>
          </cell>
          <cell r="V9">
            <v>7000</v>
          </cell>
          <cell r="AA9" t="str">
            <v>业务新增验收</v>
          </cell>
          <cell r="AB9" t="str">
            <v>业务新增验收</v>
          </cell>
        </row>
        <row r="10">
          <cell r="C10" t="str">
            <v>设计制作</v>
          </cell>
          <cell r="O10">
            <v>10000</v>
          </cell>
          <cell r="V10">
            <v>10000</v>
          </cell>
          <cell r="AA10" t="str">
            <v>业务新增验收</v>
          </cell>
          <cell r="AB10" t="str">
            <v>业务新增验收</v>
          </cell>
        </row>
        <row r="11">
          <cell r="C11" t="str">
            <v>设计制作</v>
          </cell>
          <cell r="O11">
            <v>6000</v>
          </cell>
          <cell r="V11">
            <v>6000</v>
          </cell>
          <cell r="AA11" t="str">
            <v>业务新增验收</v>
          </cell>
          <cell r="AB11" t="str">
            <v>业务新增验收</v>
          </cell>
        </row>
        <row r="12">
          <cell r="C12" t="str">
            <v>设计制作</v>
          </cell>
          <cell r="O12">
            <v>5200</v>
          </cell>
          <cell r="V12">
            <v>5200</v>
          </cell>
          <cell r="AA12" t="str">
            <v>原合同报价验收</v>
          </cell>
          <cell r="AB12" t="str">
            <v>对比原合同一致</v>
          </cell>
        </row>
        <row r="13">
          <cell r="C13" t="str">
            <v>设计制作</v>
          </cell>
          <cell r="O13">
            <v>10000</v>
          </cell>
          <cell r="V13">
            <v>10000</v>
          </cell>
          <cell r="AA13" t="str">
            <v>原合同报价验收</v>
          </cell>
          <cell r="AB13" t="str">
            <v>对比原合同一致</v>
          </cell>
        </row>
        <row r="14">
          <cell r="C14" t="str">
            <v>设计制作</v>
          </cell>
          <cell r="O14">
            <v>400</v>
          </cell>
          <cell r="V14">
            <v>400</v>
          </cell>
          <cell r="AA14" t="str">
            <v>原合同报价验收</v>
          </cell>
          <cell r="AB14" t="str">
            <v>对比原合同一致</v>
          </cell>
        </row>
        <row r="15">
          <cell r="C15" t="str">
            <v>设计制作</v>
          </cell>
          <cell r="O15">
            <v>150</v>
          </cell>
          <cell r="V15">
            <v>150</v>
          </cell>
          <cell r="AA15" t="str">
            <v>原合同报价验收</v>
          </cell>
          <cell r="AB15" t="str">
            <v>对比原合同一致</v>
          </cell>
        </row>
        <row r="16">
          <cell r="C16" t="str">
            <v>设计制作</v>
          </cell>
          <cell r="O16">
            <v>480</v>
          </cell>
          <cell r="V16">
            <v>480</v>
          </cell>
          <cell r="AA16" t="str">
            <v>原合同报价验收</v>
          </cell>
          <cell r="AB16" t="str">
            <v>对比原合同一致</v>
          </cell>
        </row>
        <row r="17">
          <cell r="C17" t="str">
            <v>设计制作</v>
          </cell>
          <cell r="O17">
            <v>300</v>
          </cell>
          <cell r="V17">
            <v>300</v>
          </cell>
          <cell r="AA17" t="str">
            <v>原合同报价验收</v>
          </cell>
          <cell r="AB17" t="str">
            <v>对比原合同一致</v>
          </cell>
        </row>
        <row r="18">
          <cell r="C18" t="str">
            <v>设计制作</v>
          </cell>
          <cell r="O18">
            <v>240</v>
          </cell>
          <cell r="V18">
            <v>240</v>
          </cell>
          <cell r="AA18" t="str">
            <v>原合同报价验收</v>
          </cell>
          <cell r="AB18" t="str">
            <v>对比原合同一致</v>
          </cell>
        </row>
        <row r="19">
          <cell r="C19" t="str">
            <v>设计制作</v>
          </cell>
          <cell r="O19">
            <v>1200</v>
          </cell>
          <cell r="V19">
            <v>0</v>
          </cell>
          <cell r="AA19" t="str">
            <v>原合同报价验收</v>
          </cell>
          <cell r="AB19" t="str">
            <v>对比原合同调减</v>
          </cell>
        </row>
        <row r="20">
          <cell r="C20" t="str">
            <v>设计制作</v>
          </cell>
          <cell r="O20">
            <v>240</v>
          </cell>
          <cell r="V20">
            <v>0</v>
          </cell>
          <cell r="AA20" t="str">
            <v>原合同报价验收</v>
          </cell>
          <cell r="AB20" t="str">
            <v>对比原合同调减</v>
          </cell>
        </row>
        <row r="21">
          <cell r="C21" t="str">
            <v>设计制作</v>
          </cell>
          <cell r="O21">
            <v>280</v>
          </cell>
          <cell r="V21">
            <v>280</v>
          </cell>
          <cell r="AA21" t="str">
            <v>原合同报价验收</v>
          </cell>
          <cell r="AB21" t="str">
            <v>对比原合同一致</v>
          </cell>
        </row>
        <row r="22">
          <cell r="C22" t="str">
            <v>设计制作</v>
          </cell>
          <cell r="O22">
            <v>70</v>
          </cell>
          <cell r="V22">
            <v>70</v>
          </cell>
          <cell r="AA22" t="str">
            <v>原合同报价验收</v>
          </cell>
          <cell r="AB22" t="str">
            <v>对比原合同一致</v>
          </cell>
        </row>
        <row r="23">
          <cell r="C23" t="str">
            <v>设计制作</v>
          </cell>
          <cell r="O23">
            <v>560</v>
          </cell>
          <cell r="V23">
            <v>560</v>
          </cell>
          <cell r="AA23" t="str">
            <v>原合同报价验收</v>
          </cell>
          <cell r="AB23" t="str">
            <v>对比原合同一致</v>
          </cell>
        </row>
        <row r="24">
          <cell r="C24" t="str">
            <v>设计制作</v>
          </cell>
          <cell r="O24">
            <v>140</v>
          </cell>
          <cell r="V24">
            <v>140</v>
          </cell>
          <cell r="AA24" t="str">
            <v>原合同报价验收</v>
          </cell>
          <cell r="AB24" t="str">
            <v>对比原合同一致</v>
          </cell>
        </row>
        <row r="25">
          <cell r="C25" t="str">
            <v>设计制作</v>
          </cell>
          <cell r="O25">
            <v>700</v>
          </cell>
          <cell r="V25">
            <v>700</v>
          </cell>
          <cell r="AA25" t="str">
            <v>原合同报价验收</v>
          </cell>
          <cell r="AB25" t="str">
            <v>对比原合同一致</v>
          </cell>
        </row>
        <row r="26">
          <cell r="C26" t="str">
            <v>设计制作</v>
          </cell>
          <cell r="O26">
            <v>350</v>
          </cell>
          <cell r="V26">
            <v>350</v>
          </cell>
          <cell r="AA26" t="str">
            <v>原合同报价验收</v>
          </cell>
          <cell r="AB26" t="str">
            <v>对比原合同一致</v>
          </cell>
        </row>
        <row r="27">
          <cell r="C27" t="str">
            <v>设计制作</v>
          </cell>
          <cell r="O27">
            <v>700</v>
          </cell>
          <cell r="V27">
            <v>700</v>
          </cell>
          <cell r="AA27" t="str">
            <v>业务新增验收</v>
          </cell>
          <cell r="AB27" t="str">
            <v>业务新增验收</v>
          </cell>
        </row>
        <row r="28">
          <cell r="C28" t="str">
            <v>设计制作</v>
          </cell>
          <cell r="O28">
            <v>39</v>
          </cell>
          <cell r="V28">
            <v>39</v>
          </cell>
          <cell r="AA28" t="str">
            <v>业务新增验收</v>
          </cell>
          <cell r="AB28" t="str">
            <v>业务新增验收</v>
          </cell>
        </row>
        <row r="29">
          <cell r="C29" t="str">
            <v>设计制作</v>
          </cell>
          <cell r="O29">
            <v>140</v>
          </cell>
          <cell r="V29">
            <v>140</v>
          </cell>
          <cell r="AA29" t="str">
            <v>业务新增验收</v>
          </cell>
          <cell r="AB29" t="str">
            <v>业务新增验收</v>
          </cell>
        </row>
        <row r="30">
          <cell r="C30" t="str">
            <v>设计制作</v>
          </cell>
          <cell r="O30">
            <v>800</v>
          </cell>
          <cell r="V30">
            <v>800</v>
          </cell>
          <cell r="AA30" t="str">
            <v>业务新增验收</v>
          </cell>
          <cell r="AB30" t="str">
            <v>业务新增验收</v>
          </cell>
        </row>
        <row r="31">
          <cell r="C31" t="str">
            <v>设计制作</v>
          </cell>
          <cell r="O31">
            <v>40</v>
          </cell>
          <cell r="V31">
            <v>40</v>
          </cell>
          <cell r="AA31" t="str">
            <v>业务新增验收</v>
          </cell>
          <cell r="AB31" t="str">
            <v>业务新增验收</v>
          </cell>
        </row>
        <row r="32">
          <cell r="C32" t="str">
            <v>设计制作</v>
          </cell>
          <cell r="O32">
            <v>600</v>
          </cell>
          <cell r="V32">
            <v>600</v>
          </cell>
          <cell r="AA32" t="str">
            <v>原合同报价验收</v>
          </cell>
          <cell r="AB32" t="str">
            <v>对比原合同一致</v>
          </cell>
        </row>
        <row r="33">
          <cell r="C33" t="str">
            <v>设计制作</v>
          </cell>
          <cell r="O33">
            <v>245</v>
          </cell>
          <cell r="V33">
            <v>245</v>
          </cell>
          <cell r="AA33" t="str">
            <v>原合同报价验收</v>
          </cell>
          <cell r="AB33" t="str">
            <v>对比原合同一致</v>
          </cell>
        </row>
        <row r="34">
          <cell r="C34" t="str">
            <v>设计制作</v>
          </cell>
          <cell r="O34">
            <v>2700</v>
          </cell>
          <cell r="V34">
            <v>2700</v>
          </cell>
          <cell r="AA34" t="str">
            <v>原合同报价验收</v>
          </cell>
          <cell r="AB34" t="str">
            <v>对比原合同一致</v>
          </cell>
        </row>
        <row r="35">
          <cell r="C35" t="str">
            <v>设计制作</v>
          </cell>
          <cell r="O35">
            <v>60</v>
          </cell>
          <cell r="V35">
            <v>60</v>
          </cell>
          <cell r="AA35" t="str">
            <v>原合同报价验收</v>
          </cell>
          <cell r="AB35" t="str">
            <v>对比原合同一致</v>
          </cell>
        </row>
        <row r="36">
          <cell r="C36" t="str">
            <v>设计制作</v>
          </cell>
          <cell r="O36">
            <v>35819</v>
          </cell>
          <cell r="V36">
            <v>35819</v>
          </cell>
          <cell r="AA36" t="str">
            <v>原合同报价验收</v>
          </cell>
          <cell r="AB36" t="str">
            <v>对比原合同一致</v>
          </cell>
        </row>
        <row r="37">
          <cell r="C37" t="str">
            <v>设计制作</v>
          </cell>
          <cell r="O37">
            <v>1800</v>
          </cell>
          <cell r="V37">
            <v>1800</v>
          </cell>
          <cell r="AA37" t="str">
            <v>业务新增验收</v>
          </cell>
          <cell r="AB37" t="str">
            <v>业务新增验收</v>
          </cell>
        </row>
        <row r="38">
          <cell r="C38" t="str">
            <v>设计制作</v>
          </cell>
          <cell r="O38">
            <v>17500</v>
          </cell>
          <cell r="V38">
            <v>17500</v>
          </cell>
          <cell r="AA38" t="str">
            <v>原合同报价验收</v>
          </cell>
          <cell r="AB38" t="str">
            <v>对比原合同一致</v>
          </cell>
        </row>
        <row r="39">
          <cell r="C39" t="str">
            <v>设计制作</v>
          </cell>
          <cell r="O39">
            <v>50000</v>
          </cell>
          <cell r="V39">
            <v>50000</v>
          </cell>
          <cell r="AA39" t="str">
            <v>原合同报价验收</v>
          </cell>
          <cell r="AB39" t="str">
            <v>对比原合同一致</v>
          </cell>
        </row>
        <row r="40">
          <cell r="C40" t="str">
            <v>设计制作</v>
          </cell>
          <cell r="O40">
            <v>3500</v>
          </cell>
          <cell r="V40">
            <v>3500</v>
          </cell>
          <cell r="AA40" t="str">
            <v>原合同报价验收</v>
          </cell>
          <cell r="AB40" t="str">
            <v>对比原合同一致</v>
          </cell>
        </row>
        <row r="41">
          <cell r="C41" t="str">
            <v>设计制作</v>
          </cell>
          <cell r="O41">
            <v>10000</v>
          </cell>
          <cell r="V41">
            <v>10000</v>
          </cell>
          <cell r="AA41" t="str">
            <v>原合同报价验收</v>
          </cell>
          <cell r="AB41" t="str">
            <v>对比原合同一致</v>
          </cell>
        </row>
        <row r="42">
          <cell r="C42" t="str">
            <v>设计制作</v>
          </cell>
          <cell r="O42">
            <v>3000</v>
          </cell>
          <cell r="V42">
            <v>3000</v>
          </cell>
          <cell r="AA42" t="str">
            <v>原合同报价验收</v>
          </cell>
          <cell r="AB42" t="str">
            <v>对比原合同一致</v>
          </cell>
        </row>
        <row r="43">
          <cell r="C43" t="str">
            <v>设计制作</v>
          </cell>
          <cell r="O43">
            <v>260</v>
          </cell>
          <cell r="V43">
            <v>260</v>
          </cell>
          <cell r="AA43" t="str">
            <v>原合同报价验收</v>
          </cell>
          <cell r="AB43" t="str">
            <v>对比原合同一致</v>
          </cell>
        </row>
        <row r="44">
          <cell r="C44" t="str">
            <v>设计制作</v>
          </cell>
          <cell r="O44">
            <v>480</v>
          </cell>
          <cell r="V44">
            <v>480</v>
          </cell>
          <cell r="AA44" t="str">
            <v>原合同报价验收</v>
          </cell>
          <cell r="AB44" t="str">
            <v>对比原合同一致</v>
          </cell>
        </row>
        <row r="45">
          <cell r="C45" t="str">
            <v>设计制作</v>
          </cell>
          <cell r="O45">
            <v>160</v>
          </cell>
          <cell r="V45">
            <v>160</v>
          </cell>
          <cell r="AA45" t="str">
            <v>原合同报价验收</v>
          </cell>
          <cell r="AB45" t="str">
            <v>对比原合同一致</v>
          </cell>
        </row>
        <row r="46">
          <cell r="C46" t="str">
            <v>设计制作</v>
          </cell>
          <cell r="O46">
            <v>360</v>
          </cell>
          <cell r="V46">
            <v>0</v>
          </cell>
          <cell r="AA46" t="str">
            <v>原合同报价验收</v>
          </cell>
          <cell r="AB46" t="str">
            <v>对比原合同调减</v>
          </cell>
        </row>
        <row r="47">
          <cell r="C47" t="str">
            <v>设计制作</v>
          </cell>
          <cell r="O47">
            <v>3648</v>
          </cell>
          <cell r="V47">
            <v>3648</v>
          </cell>
          <cell r="AA47" t="str">
            <v>原合同报价验收</v>
          </cell>
          <cell r="AB47" t="str">
            <v>对比原合同一致</v>
          </cell>
        </row>
        <row r="48">
          <cell r="C48" t="str">
            <v>设计制作</v>
          </cell>
          <cell r="O48">
            <v>900</v>
          </cell>
          <cell r="V48">
            <v>900</v>
          </cell>
          <cell r="AA48" t="str">
            <v>原合同报价验收</v>
          </cell>
          <cell r="AB48" t="str">
            <v>对比原合同一致</v>
          </cell>
        </row>
        <row r="49">
          <cell r="C49" t="str">
            <v>设计制作</v>
          </cell>
          <cell r="O49">
            <v>800</v>
          </cell>
          <cell r="V49">
            <v>800</v>
          </cell>
          <cell r="AA49" t="str">
            <v>业务新增验收</v>
          </cell>
          <cell r="AB49" t="str">
            <v>业务新增验收</v>
          </cell>
        </row>
        <row r="50">
          <cell r="C50" t="str">
            <v>设计制作</v>
          </cell>
          <cell r="O50">
            <v>1000</v>
          </cell>
          <cell r="V50">
            <v>1000</v>
          </cell>
          <cell r="AA50" t="str">
            <v>业务新增验收</v>
          </cell>
          <cell r="AB50" t="str">
            <v>业务新增验收</v>
          </cell>
        </row>
        <row r="51">
          <cell r="C51" t="str">
            <v>设计制作</v>
          </cell>
          <cell r="O51">
            <v>900</v>
          </cell>
          <cell r="V51">
            <v>900</v>
          </cell>
          <cell r="AA51" t="str">
            <v>业务新增验收</v>
          </cell>
          <cell r="AB51" t="str">
            <v>业务新增验收</v>
          </cell>
        </row>
        <row r="52">
          <cell r="C52" t="str">
            <v>设计制作</v>
          </cell>
          <cell r="O52">
            <v>8000</v>
          </cell>
          <cell r="V52">
            <v>8000</v>
          </cell>
          <cell r="AA52" t="str">
            <v>原合同报价验收</v>
          </cell>
          <cell r="AB52" t="str">
            <v>对比原合同一致</v>
          </cell>
        </row>
        <row r="53">
          <cell r="C53" t="str">
            <v>设计制作</v>
          </cell>
          <cell r="O53">
            <v>3250</v>
          </cell>
          <cell r="V53">
            <v>3150</v>
          </cell>
          <cell r="AA53" t="str">
            <v>原合同报价验收</v>
          </cell>
          <cell r="AB53" t="str">
            <v>对比原合同调减</v>
          </cell>
        </row>
        <row r="54">
          <cell r="C54" t="str">
            <v>设计制作</v>
          </cell>
          <cell r="O54">
            <v>14000</v>
          </cell>
          <cell r="V54">
            <v>14000</v>
          </cell>
          <cell r="AA54" t="str">
            <v>业务新增验收</v>
          </cell>
          <cell r="AB54" t="str">
            <v>业务新增验收</v>
          </cell>
        </row>
        <row r="55">
          <cell r="C55" t="str">
            <v>设计制作</v>
          </cell>
          <cell r="O55">
            <v>1500</v>
          </cell>
          <cell r="V55">
            <v>1500</v>
          </cell>
          <cell r="AA55" t="str">
            <v>原合同报价验收</v>
          </cell>
          <cell r="AB55" t="str">
            <v>对比原合同一致</v>
          </cell>
        </row>
        <row r="56">
          <cell r="C56" t="str">
            <v>设计制作</v>
          </cell>
          <cell r="O56">
            <v>1000</v>
          </cell>
          <cell r="V56">
            <v>1000</v>
          </cell>
          <cell r="AA56" t="str">
            <v>原合同报价验收</v>
          </cell>
          <cell r="AB56" t="str">
            <v>对比原合同一致</v>
          </cell>
        </row>
        <row r="57">
          <cell r="C57" t="str">
            <v>设计制作</v>
          </cell>
          <cell r="O57">
            <v>49.8</v>
          </cell>
          <cell r="V57">
            <v>49.8</v>
          </cell>
          <cell r="AA57" t="str">
            <v>业务新增验收</v>
          </cell>
          <cell r="AB57" t="str">
            <v>业务新增验收</v>
          </cell>
        </row>
        <row r="58">
          <cell r="C58" t="str">
            <v>设计制作</v>
          </cell>
          <cell r="O58">
            <v>214.2</v>
          </cell>
          <cell r="V58">
            <v>214.2</v>
          </cell>
          <cell r="AA58" t="str">
            <v>业务新增验收</v>
          </cell>
          <cell r="AB58" t="str">
            <v>业务新增验收</v>
          </cell>
        </row>
        <row r="59">
          <cell r="C59" t="str">
            <v>设计制作</v>
          </cell>
          <cell r="O59">
            <v>17</v>
          </cell>
          <cell r="V59">
            <v>17</v>
          </cell>
          <cell r="AA59" t="str">
            <v>业务新增验收</v>
          </cell>
          <cell r="AB59" t="str">
            <v>业务新增验收</v>
          </cell>
        </row>
        <row r="60">
          <cell r="C60" t="str">
            <v>设计制作</v>
          </cell>
          <cell r="O60">
            <v>320</v>
          </cell>
          <cell r="V60">
            <v>320</v>
          </cell>
          <cell r="AA60" t="str">
            <v>业务新增验收</v>
          </cell>
          <cell r="AB60" t="str">
            <v>业务新增验收</v>
          </cell>
        </row>
        <row r="61">
          <cell r="C61" t="str">
            <v>设计制作</v>
          </cell>
          <cell r="O61">
            <v>450</v>
          </cell>
          <cell r="V61">
            <v>450</v>
          </cell>
          <cell r="AA61" t="str">
            <v>业务新增验收</v>
          </cell>
          <cell r="AB61" t="str">
            <v>业务新增验收</v>
          </cell>
        </row>
        <row r="62">
          <cell r="C62" t="str">
            <v>设计制作</v>
          </cell>
          <cell r="O62">
            <v>1400</v>
          </cell>
          <cell r="V62">
            <v>0</v>
          </cell>
          <cell r="AA62" t="str">
            <v>业务新增验收</v>
          </cell>
          <cell r="AB62" t="str">
            <v>业务新增验收</v>
          </cell>
        </row>
        <row r="63">
          <cell r="C63" t="str">
            <v>设计制作</v>
          </cell>
          <cell r="O63">
            <v>50</v>
          </cell>
          <cell r="V63">
            <v>40</v>
          </cell>
          <cell r="AA63" t="str">
            <v>业务新增验收</v>
          </cell>
          <cell r="AB63" t="str">
            <v>业务新增验收</v>
          </cell>
        </row>
        <row r="64">
          <cell r="C64" t="str">
            <v>设计制作</v>
          </cell>
          <cell r="O64">
            <v>1050</v>
          </cell>
          <cell r="V64">
            <v>1050</v>
          </cell>
          <cell r="AA64" t="str">
            <v>业务新增验收</v>
          </cell>
          <cell r="AB64" t="str">
            <v>业务新增验收</v>
          </cell>
        </row>
        <row r="65">
          <cell r="C65" t="str">
            <v>设计制作</v>
          </cell>
          <cell r="O65">
            <v>160</v>
          </cell>
          <cell r="V65">
            <v>160</v>
          </cell>
          <cell r="AA65" t="str">
            <v>业务新增验收</v>
          </cell>
          <cell r="AB65" t="str">
            <v>业务新增验收</v>
          </cell>
        </row>
        <row r="66">
          <cell r="C66" t="str">
            <v>设计制作</v>
          </cell>
          <cell r="O66">
            <v>2200</v>
          </cell>
          <cell r="V66">
            <v>2160</v>
          </cell>
          <cell r="AA66" t="str">
            <v>业务新增验收</v>
          </cell>
          <cell r="AB66" t="str">
            <v>业务新增验收</v>
          </cell>
        </row>
        <row r="67">
          <cell r="C67" t="str">
            <v>设计制作</v>
          </cell>
          <cell r="O67">
            <v>825</v>
          </cell>
          <cell r="V67">
            <v>825</v>
          </cell>
          <cell r="AA67" t="str">
            <v>业务新增验收</v>
          </cell>
          <cell r="AB67" t="str">
            <v>业务新增验收</v>
          </cell>
        </row>
        <row r="68">
          <cell r="C68" t="str">
            <v>设计制作</v>
          </cell>
          <cell r="O68">
            <v>840</v>
          </cell>
          <cell r="V68">
            <v>840</v>
          </cell>
          <cell r="AA68" t="str">
            <v>业务新增验收</v>
          </cell>
          <cell r="AB68" t="str">
            <v>业务新增验收</v>
          </cell>
        </row>
        <row r="69">
          <cell r="C69" t="str">
            <v>设计制作</v>
          </cell>
          <cell r="O69">
            <v>4000</v>
          </cell>
          <cell r="V69">
            <v>4000</v>
          </cell>
          <cell r="AA69" t="str">
            <v>业务新增验收</v>
          </cell>
          <cell r="AB69" t="str">
            <v>业务新增验收</v>
          </cell>
        </row>
        <row r="70">
          <cell r="C70" t="str">
            <v>设计制作</v>
          </cell>
          <cell r="O70">
            <v>300</v>
          </cell>
          <cell r="V70">
            <v>225</v>
          </cell>
          <cell r="AA70" t="str">
            <v>业务新增验收</v>
          </cell>
          <cell r="AB70" t="str">
            <v>业务新增验收</v>
          </cell>
        </row>
        <row r="71">
          <cell r="C71" t="str">
            <v>设计制作</v>
          </cell>
          <cell r="O71">
            <v>480</v>
          </cell>
          <cell r="V71">
            <v>480</v>
          </cell>
          <cell r="AA71" t="str">
            <v>业务新增验收</v>
          </cell>
          <cell r="AB71" t="str">
            <v>业务新增验收</v>
          </cell>
        </row>
        <row r="72">
          <cell r="C72" t="str">
            <v>设计制作</v>
          </cell>
          <cell r="O72">
            <v>229</v>
          </cell>
          <cell r="V72">
            <v>0</v>
          </cell>
          <cell r="AA72" t="str">
            <v>业务新增验收</v>
          </cell>
          <cell r="AB72" t="str">
            <v>业务新增验收</v>
          </cell>
        </row>
        <row r="73">
          <cell r="C73" t="str">
            <v>设计制作</v>
          </cell>
          <cell r="O73">
            <v>100</v>
          </cell>
          <cell r="V73">
            <v>100</v>
          </cell>
          <cell r="AA73" t="str">
            <v>业务新增验收</v>
          </cell>
          <cell r="AB73" t="str">
            <v>业务新增验收</v>
          </cell>
        </row>
        <row r="74">
          <cell r="C74" t="str">
            <v>设计制作</v>
          </cell>
          <cell r="O74">
            <v>80</v>
          </cell>
          <cell r="V74">
            <v>80</v>
          </cell>
          <cell r="AA74" t="str">
            <v>业务新增验收</v>
          </cell>
          <cell r="AB74" t="str">
            <v>业务新增验收</v>
          </cell>
        </row>
        <row r="75">
          <cell r="C75" t="str">
            <v>设计制作</v>
          </cell>
          <cell r="O75">
            <v>450</v>
          </cell>
          <cell r="V75">
            <v>300</v>
          </cell>
          <cell r="AA75" t="str">
            <v>原合同报价验收</v>
          </cell>
          <cell r="AB75" t="str">
            <v>对比原合同调减</v>
          </cell>
        </row>
        <row r="76">
          <cell r="O76">
            <v>313726</v>
          </cell>
          <cell r="V76">
            <v>302922</v>
          </cell>
        </row>
      </sheetData>
      <sheetData sheetId="2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场地搭建</v>
          </cell>
          <cell r="O4">
            <v>3000</v>
          </cell>
          <cell r="V4">
            <v>3000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场地搭建</v>
          </cell>
          <cell r="O5">
            <v>4800</v>
          </cell>
          <cell r="V5">
            <v>4800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场地搭建</v>
          </cell>
          <cell r="O6">
            <v>2000</v>
          </cell>
          <cell r="V6">
            <v>2000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场地搭建</v>
          </cell>
          <cell r="O7">
            <v>7000</v>
          </cell>
          <cell r="V7">
            <v>3500</v>
          </cell>
          <cell r="AA7" t="str">
            <v>业务新增验收</v>
          </cell>
          <cell r="AB7" t="str">
            <v>业务新增验收</v>
          </cell>
        </row>
        <row r="8">
          <cell r="C8" t="str">
            <v>场地搭建</v>
          </cell>
          <cell r="O8">
            <v>1440</v>
          </cell>
          <cell r="V8">
            <v>1440</v>
          </cell>
          <cell r="AA8" t="str">
            <v>业务新增验收</v>
          </cell>
          <cell r="AB8" t="str">
            <v>业务新增验收</v>
          </cell>
        </row>
        <row r="9">
          <cell r="C9" t="str">
            <v>场地搭建</v>
          </cell>
          <cell r="O9">
            <v>6496</v>
          </cell>
          <cell r="V9">
            <v>6495.9999999999991</v>
          </cell>
          <cell r="AA9" t="str">
            <v>业务新增验收</v>
          </cell>
          <cell r="AB9" t="str">
            <v>业务新增验收</v>
          </cell>
        </row>
        <row r="10">
          <cell r="C10" t="str">
            <v>场地搭建</v>
          </cell>
          <cell r="O10">
            <v>2500</v>
          </cell>
          <cell r="V10">
            <v>2500</v>
          </cell>
          <cell r="AA10" t="str">
            <v>业务新增验收</v>
          </cell>
          <cell r="AB10" t="str">
            <v>业务新增验收</v>
          </cell>
        </row>
        <row r="11">
          <cell r="C11" t="str">
            <v>场地搭建</v>
          </cell>
          <cell r="O11">
            <v>10800</v>
          </cell>
          <cell r="V11">
            <v>10800</v>
          </cell>
          <cell r="AA11" t="str">
            <v>业务新增验收</v>
          </cell>
          <cell r="AB11" t="str">
            <v>业务新增验收</v>
          </cell>
        </row>
        <row r="12">
          <cell r="C12" t="str">
            <v>场地搭建</v>
          </cell>
          <cell r="O12">
            <v>450</v>
          </cell>
          <cell r="V12">
            <v>450</v>
          </cell>
          <cell r="AA12" t="str">
            <v>业务新增验收</v>
          </cell>
          <cell r="AB12" t="str">
            <v>业务新增验收</v>
          </cell>
        </row>
        <row r="13">
          <cell r="C13" t="str">
            <v>场地搭建</v>
          </cell>
          <cell r="O13">
            <v>2600</v>
          </cell>
          <cell r="V13">
            <v>2600</v>
          </cell>
          <cell r="AA13" t="str">
            <v>业务新增验收</v>
          </cell>
          <cell r="AB13" t="str">
            <v>业务新增验收</v>
          </cell>
        </row>
        <row r="14">
          <cell r="C14" t="str">
            <v>场地搭建</v>
          </cell>
          <cell r="O14">
            <v>1200</v>
          </cell>
          <cell r="V14">
            <v>1200</v>
          </cell>
          <cell r="AA14" t="str">
            <v>业务新增验收</v>
          </cell>
          <cell r="AB14" t="str">
            <v>业务新增验收</v>
          </cell>
        </row>
        <row r="15">
          <cell r="C15" t="str">
            <v>场地搭建</v>
          </cell>
          <cell r="O15">
            <v>7500</v>
          </cell>
          <cell r="V15">
            <v>7500</v>
          </cell>
          <cell r="AA15" t="str">
            <v>原合同报价验收</v>
          </cell>
          <cell r="AB15" t="str">
            <v>对比原合同一致</v>
          </cell>
        </row>
        <row r="16">
          <cell r="C16" t="str">
            <v>场地搭建</v>
          </cell>
          <cell r="O16">
            <v>3200</v>
          </cell>
          <cell r="V16">
            <v>3200</v>
          </cell>
          <cell r="AA16" t="str">
            <v>原合同报价验收</v>
          </cell>
          <cell r="AB16" t="str">
            <v>对比原合同一致</v>
          </cell>
        </row>
        <row r="17">
          <cell r="C17" t="str">
            <v>场地搭建</v>
          </cell>
          <cell r="O17">
            <v>9000</v>
          </cell>
          <cell r="V17">
            <v>9000</v>
          </cell>
          <cell r="AA17" t="str">
            <v>原合同报价验收</v>
          </cell>
          <cell r="AB17" t="str">
            <v>对比原合同一致</v>
          </cell>
        </row>
        <row r="18">
          <cell r="C18" t="str">
            <v>场地搭建</v>
          </cell>
          <cell r="O18">
            <v>18000</v>
          </cell>
          <cell r="V18">
            <v>18000</v>
          </cell>
          <cell r="AA18" t="str">
            <v>原合同报价验收</v>
          </cell>
          <cell r="AB18" t="str">
            <v>对比原合同一致</v>
          </cell>
        </row>
        <row r="19">
          <cell r="C19" t="str">
            <v>场地搭建</v>
          </cell>
          <cell r="O19">
            <v>3900</v>
          </cell>
          <cell r="V19">
            <v>3900</v>
          </cell>
          <cell r="AA19" t="str">
            <v>原合同报价验收</v>
          </cell>
          <cell r="AB19" t="str">
            <v>对比原合同一致</v>
          </cell>
        </row>
        <row r="20">
          <cell r="C20" t="str">
            <v>场地搭建</v>
          </cell>
          <cell r="O20">
            <v>800</v>
          </cell>
          <cell r="V20">
            <v>800</v>
          </cell>
          <cell r="AA20" t="str">
            <v>原合同报价验收</v>
          </cell>
          <cell r="AB20" t="str">
            <v>对比原合同一致</v>
          </cell>
        </row>
        <row r="21">
          <cell r="C21" t="str">
            <v>场地搭建</v>
          </cell>
          <cell r="O21">
            <v>58000</v>
          </cell>
          <cell r="V21">
            <v>58000</v>
          </cell>
          <cell r="AA21" t="str">
            <v>原合同报价验收</v>
          </cell>
          <cell r="AB21" t="str">
            <v>对比原合同一致</v>
          </cell>
        </row>
        <row r="22">
          <cell r="C22" t="str">
            <v>场地搭建</v>
          </cell>
          <cell r="O22">
            <v>15840</v>
          </cell>
          <cell r="V22">
            <v>15840</v>
          </cell>
          <cell r="AA22" t="str">
            <v>原合同报价验收</v>
          </cell>
          <cell r="AB22" t="str">
            <v>对比原合同一致</v>
          </cell>
        </row>
        <row r="23">
          <cell r="C23" t="str">
            <v>场地搭建</v>
          </cell>
          <cell r="O23">
            <v>8640</v>
          </cell>
          <cell r="V23">
            <v>8640</v>
          </cell>
          <cell r="AA23" t="str">
            <v>原合同报价验收</v>
          </cell>
          <cell r="AB23" t="str">
            <v>对比原合同一致</v>
          </cell>
        </row>
        <row r="24">
          <cell r="C24" t="str">
            <v>场地搭建</v>
          </cell>
          <cell r="O24">
            <v>3600</v>
          </cell>
          <cell r="V24">
            <v>3600</v>
          </cell>
          <cell r="AA24" t="str">
            <v>原合同报价验收</v>
          </cell>
          <cell r="AB24" t="str">
            <v>对比原合同一致</v>
          </cell>
        </row>
        <row r="25">
          <cell r="C25" t="str">
            <v>场地搭建</v>
          </cell>
          <cell r="O25">
            <v>3000</v>
          </cell>
          <cell r="V25">
            <v>3000</v>
          </cell>
          <cell r="AA25" t="str">
            <v>原合同报价验收</v>
          </cell>
          <cell r="AB25" t="str">
            <v>对比原合同一致</v>
          </cell>
        </row>
        <row r="26">
          <cell r="C26" t="str">
            <v>场地搭建</v>
          </cell>
          <cell r="O26">
            <v>6000</v>
          </cell>
          <cell r="V26">
            <v>6000</v>
          </cell>
          <cell r="AA26" t="str">
            <v>原合同报价验收</v>
          </cell>
          <cell r="AB26" t="str">
            <v>对比原合同一致</v>
          </cell>
        </row>
        <row r="27">
          <cell r="C27" t="str">
            <v>场地搭建</v>
          </cell>
          <cell r="O27">
            <v>3000</v>
          </cell>
          <cell r="V27">
            <v>3000</v>
          </cell>
          <cell r="AA27" t="str">
            <v>原合同报价验收</v>
          </cell>
          <cell r="AB27" t="str">
            <v>对比原合同一致</v>
          </cell>
        </row>
        <row r="28">
          <cell r="O28">
            <v>182766</v>
          </cell>
          <cell r="V28">
            <v>179266</v>
          </cell>
        </row>
      </sheetData>
      <sheetData sheetId="3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设备租赁</v>
          </cell>
          <cell r="O4">
            <v>10080</v>
          </cell>
          <cell r="V4">
            <v>10080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设备租赁</v>
          </cell>
          <cell r="O5">
            <v>1800</v>
          </cell>
          <cell r="V5">
            <v>1800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设备租赁</v>
          </cell>
          <cell r="O6">
            <v>1800</v>
          </cell>
          <cell r="V6">
            <v>1800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设备租赁</v>
          </cell>
          <cell r="O7">
            <v>2500</v>
          </cell>
          <cell r="V7">
            <v>2500</v>
          </cell>
          <cell r="AA7" t="str">
            <v>原合同报价验收</v>
          </cell>
          <cell r="AB7" t="str">
            <v>对比原合同一致</v>
          </cell>
        </row>
        <row r="8">
          <cell r="C8" t="str">
            <v>设备租赁</v>
          </cell>
          <cell r="O8">
            <v>6000</v>
          </cell>
          <cell r="V8">
            <v>6000</v>
          </cell>
          <cell r="AA8" t="str">
            <v>原合同报价验收</v>
          </cell>
          <cell r="AB8" t="str">
            <v>对比原合同一致</v>
          </cell>
        </row>
        <row r="9">
          <cell r="C9" t="str">
            <v>设备租赁</v>
          </cell>
          <cell r="O9">
            <v>4000</v>
          </cell>
          <cell r="V9">
            <v>4000</v>
          </cell>
          <cell r="AA9" t="str">
            <v>原合同报价验收</v>
          </cell>
          <cell r="AB9" t="str">
            <v>对比原合同一致</v>
          </cell>
        </row>
        <row r="10">
          <cell r="C10" t="str">
            <v>设备租赁</v>
          </cell>
          <cell r="O10">
            <v>5000</v>
          </cell>
          <cell r="V10">
            <v>5000</v>
          </cell>
          <cell r="AA10" t="str">
            <v>原合同报价验收</v>
          </cell>
          <cell r="AB10" t="str">
            <v>对比原合同一致</v>
          </cell>
        </row>
        <row r="11">
          <cell r="C11" t="str">
            <v>设备租赁</v>
          </cell>
          <cell r="O11">
            <v>300</v>
          </cell>
          <cell r="V11">
            <v>300</v>
          </cell>
          <cell r="AA11" t="str">
            <v>原合同报价验收</v>
          </cell>
          <cell r="AB11" t="str">
            <v>对比原合同一致</v>
          </cell>
        </row>
        <row r="12">
          <cell r="C12" t="str">
            <v>设备租赁</v>
          </cell>
          <cell r="O12">
            <v>200</v>
          </cell>
          <cell r="V12">
            <v>200</v>
          </cell>
          <cell r="AA12" t="str">
            <v>原合同报价验收</v>
          </cell>
          <cell r="AB12" t="str">
            <v>对比原合同一致</v>
          </cell>
        </row>
        <row r="13">
          <cell r="C13" t="str">
            <v>设备租赁</v>
          </cell>
          <cell r="O13">
            <v>600</v>
          </cell>
          <cell r="V13">
            <v>600</v>
          </cell>
          <cell r="AA13" t="str">
            <v>原合同报价验收</v>
          </cell>
          <cell r="AB13" t="str">
            <v>对比原合同一致</v>
          </cell>
        </row>
        <row r="14">
          <cell r="C14" t="str">
            <v>设备租赁</v>
          </cell>
          <cell r="O14">
            <v>280</v>
          </cell>
          <cell r="V14">
            <v>280</v>
          </cell>
          <cell r="AA14" t="str">
            <v>原合同报价验收</v>
          </cell>
          <cell r="AB14" t="str">
            <v>对比原合同一致</v>
          </cell>
        </row>
        <row r="15">
          <cell r="C15" t="str">
            <v>设备租赁</v>
          </cell>
          <cell r="O15">
            <v>600</v>
          </cell>
          <cell r="V15">
            <v>600</v>
          </cell>
          <cell r="AA15" t="str">
            <v>原合同报价验收</v>
          </cell>
          <cell r="AB15" t="str">
            <v>对比原合同一致</v>
          </cell>
        </row>
        <row r="16">
          <cell r="C16" t="str">
            <v>设备租赁</v>
          </cell>
          <cell r="O16">
            <v>3600</v>
          </cell>
          <cell r="V16">
            <v>3600</v>
          </cell>
          <cell r="AA16" t="str">
            <v>原合同报价验收</v>
          </cell>
          <cell r="AB16" t="str">
            <v>对比原合同一致</v>
          </cell>
        </row>
        <row r="17">
          <cell r="C17" t="str">
            <v>设备租赁</v>
          </cell>
          <cell r="O17">
            <v>600</v>
          </cell>
          <cell r="V17">
            <v>600</v>
          </cell>
          <cell r="AA17" t="str">
            <v>原合同报价验收</v>
          </cell>
          <cell r="AB17" t="str">
            <v>对比原合同一致</v>
          </cell>
        </row>
        <row r="18">
          <cell r="C18" t="str">
            <v>设备租赁</v>
          </cell>
          <cell r="O18">
            <v>1520</v>
          </cell>
          <cell r="V18">
            <v>1520</v>
          </cell>
          <cell r="AA18" t="str">
            <v>原合同报价验收</v>
          </cell>
          <cell r="AB18" t="str">
            <v>对比原合同一致</v>
          </cell>
        </row>
        <row r="19">
          <cell r="C19" t="str">
            <v>设备租赁</v>
          </cell>
          <cell r="O19">
            <v>1200</v>
          </cell>
          <cell r="V19">
            <v>1200</v>
          </cell>
          <cell r="AA19" t="str">
            <v>原合同报价验收</v>
          </cell>
          <cell r="AB19" t="str">
            <v>对比原合同一致</v>
          </cell>
        </row>
        <row r="20">
          <cell r="C20" t="str">
            <v>设备租赁</v>
          </cell>
          <cell r="O20">
            <v>1200</v>
          </cell>
          <cell r="V20">
            <v>1200</v>
          </cell>
          <cell r="AA20" t="str">
            <v>原合同报价验收</v>
          </cell>
          <cell r="AB20" t="str">
            <v>对比原合同一致</v>
          </cell>
        </row>
        <row r="21">
          <cell r="C21" t="str">
            <v>设备租赁</v>
          </cell>
          <cell r="O21">
            <v>800</v>
          </cell>
          <cell r="V21">
            <v>800</v>
          </cell>
          <cell r="AA21" t="str">
            <v>原合同报价验收</v>
          </cell>
          <cell r="AB21" t="str">
            <v>对比原合同一致</v>
          </cell>
        </row>
        <row r="22">
          <cell r="C22" t="str">
            <v>设备租赁</v>
          </cell>
          <cell r="O22">
            <v>2000</v>
          </cell>
          <cell r="V22">
            <v>2000</v>
          </cell>
          <cell r="AA22" t="str">
            <v>原合同报价验收</v>
          </cell>
          <cell r="AB22" t="str">
            <v>对比原合同一致</v>
          </cell>
        </row>
        <row r="23">
          <cell r="C23" t="str">
            <v>设备租赁</v>
          </cell>
          <cell r="O23">
            <v>800</v>
          </cell>
          <cell r="V23">
            <v>800</v>
          </cell>
          <cell r="AA23" t="str">
            <v>原合同报价验收</v>
          </cell>
          <cell r="AB23" t="str">
            <v>对比原合同一致</v>
          </cell>
        </row>
        <row r="24">
          <cell r="C24" t="str">
            <v>设备租赁</v>
          </cell>
          <cell r="O24">
            <v>4200</v>
          </cell>
          <cell r="V24">
            <v>4200</v>
          </cell>
          <cell r="AA24" t="str">
            <v>原合同报价验收</v>
          </cell>
          <cell r="AB24" t="str">
            <v>对比原合同一致</v>
          </cell>
        </row>
        <row r="25">
          <cell r="C25" t="str">
            <v>设备租赁</v>
          </cell>
          <cell r="O25">
            <v>300</v>
          </cell>
          <cell r="V25">
            <v>300</v>
          </cell>
          <cell r="AA25" t="str">
            <v>原合同报价验收</v>
          </cell>
          <cell r="AB25" t="str">
            <v>对比原合同一致</v>
          </cell>
        </row>
        <row r="26">
          <cell r="C26" t="str">
            <v>设备租赁</v>
          </cell>
          <cell r="O26">
            <v>6400</v>
          </cell>
          <cell r="V26">
            <v>6400</v>
          </cell>
          <cell r="AA26" t="str">
            <v>原合同报价验收</v>
          </cell>
          <cell r="AB26" t="str">
            <v>对比原合同一致</v>
          </cell>
        </row>
        <row r="27">
          <cell r="C27" t="str">
            <v>设备租赁</v>
          </cell>
          <cell r="O27">
            <v>240</v>
          </cell>
          <cell r="V27">
            <v>240</v>
          </cell>
          <cell r="AA27" t="str">
            <v>原合同报价验收</v>
          </cell>
          <cell r="AB27" t="str">
            <v>对比原合同一致</v>
          </cell>
        </row>
        <row r="28">
          <cell r="C28" t="str">
            <v>设备租赁</v>
          </cell>
          <cell r="O28">
            <v>8400</v>
          </cell>
          <cell r="V28">
            <v>8400</v>
          </cell>
          <cell r="AA28" t="str">
            <v>原合同报价验收</v>
          </cell>
          <cell r="AB28" t="str">
            <v>对比原合同一致</v>
          </cell>
        </row>
        <row r="29">
          <cell r="C29" t="str">
            <v>设备租赁</v>
          </cell>
          <cell r="O29">
            <v>16000</v>
          </cell>
          <cell r="V29">
            <v>16000</v>
          </cell>
          <cell r="AA29" t="str">
            <v>原合同报价验收</v>
          </cell>
          <cell r="AB29" t="str">
            <v>对比原合同一致</v>
          </cell>
        </row>
        <row r="30">
          <cell r="C30" t="str">
            <v>设备租赁</v>
          </cell>
          <cell r="O30">
            <v>12600</v>
          </cell>
          <cell r="V30">
            <v>12600</v>
          </cell>
          <cell r="AA30" t="str">
            <v>原合同报价验收</v>
          </cell>
          <cell r="AB30" t="str">
            <v>对比原合同一致</v>
          </cell>
        </row>
        <row r="31">
          <cell r="C31" t="str">
            <v>设备租赁</v>
          </cell>
          <cell r="O31">
            <v>26000</v>
          </cell>
          <cell r="V31">
            <v>26000</v>
          </cell>
          <cell r="AA31" t="str">
            <v>原合同报价验收</v>
          </cell>
          <cell r="AB31" t="str">
            <v>对比原合同一致</v>
          </cell>
        </row>
        <row r="32">
          <cell r="C32" t="str">
            <v>设备租赁</v>
          </cell>
          <cell r="O32">
            <v>800</v>
          </cell>
          <cell r="V32">
            <v>800</v>
          </cell>
          <cell r="AA32" t="str">
            <v>原合同报价验收</v>
          </cell>
          <cell r="AB32" t="str">
            <v>对比原合同一致</v>
          </cell>
        </row>
        <row r="33">
          <cell r="C33" t="str">
            <v>设备租赁</v>
          </cell>
          <cell r="O33">
            <v>6000</v>
          </cell>
          <cell r="V33">
            <v>6000</v>
          </cell>
          <cell r="AA33" t="str">
            <v>原合同报价验收</v>
          </cell>
          <cell r="AB33" t="str">
            <v>对比原合同一致</v>
          </cell>
        </row>
        <row r="34">
          <cell r="C34" t="str">
            <v>设备租赁</v>
          </cell>
          <cell r="O34">
            <v>600</v>
          </cell>
          <cell r="V34">
            <v>600</v>
          </cell>
          <cell r="AA34" t="str">
            <v>原合同报价验收</v>
          </cell>
          <cell r="AB34" t="str">
            <v>对比原合同一致</v>
          </cell>
        </row>
        <row r="35">
          <cell r="C35" t="str">
            <v>设备租赁</v>
          </cell>
          <cell r="O35">
            <v>2400</v>
          </cell>
          <cell r="V35">
            <v>2400</v>
          </cell>
          <cell r="AA35" t="str">
            <v>原合同报价验收</v>
          </cell>
          <cell r="AB35" t="str">
            <v>对比原合同一致</v>
          </cell>
        </row>
        <row r="36">
          <cell r="C36" t="str">
            <v>设备租赁</v>
          </cell>
          <cell r="O36">
            <v>600</v>
          </cell>
          <cell r="V36">
            <v>600</v>
          </cell>
          <cell r="AA36" t="str">
            <v>原合同报价验收</v>
          </cell>
          <cell r="AB36" t="str">
            <v>对比原合同一致</v>
          </cell>
        </row>
        <row r="37">
          <cell r="C37" t="str">
            <v>设备租赁</v>
          </cell>
          <cell r="O37">
            <v>1100</v>
          </cell>
          <cell r="V37">
            <v>1100</v>
          </cell>
          <cell r="AA37" t="str">
            <v>原合同报价验收</v>
          </cell>
          <cell r="AB37" t="str">
            <v>对比原合同一致</v>
          </cell>
        </row>
        <row r="38">
          <cell r="C38" t="str">
            <v>设备租赁</v>
          </cell>
          <cell r="O38">
            <v>400</v>
          </cell>
          <cell r="V38">
            <v>400</v>
          </cell>
          <cell r="AA38" t="str">
            <v>原合同报价验收</v>
          </cell>
          <cell r="AB38" t="str">
            <v>对比原合同一致</v>
          </cell>
        </row>
        <row r="39">
          <cell r="C39" t="str">
            <v>设备租赁</v>
          </cell>
          <cell r="O39">
            <v>6500</v>
          </cell>
          <cell r="V39">
            <v>6500</v>
          </cell>
          <cell r="AA39" t="str">
            <v>原合同报价验收</v>
          </cell>
          <cell r="AB39" t="str">
            <v>对比原合同一致</v>
          </cell>
        </row>
        <row r="40">
          <cell r="C40" t="str">
            <v>设备租赁</v>
          </cell>
          <cell r="O40">
            <v>5500</v>
          </cell>
          <cell r="V40">
            <v>5500</v>
          </cell>
          <cell r="AA40" t="str">
            <v>原合同报价验收</v>
          </cell>
          <cell r="AB40" t="str">
            <v>对比原合同一致</v>
          </cell>
        </row>
        <row r="41">
          <cell r="C41" t="str">
            <v>设备租赁</v>
          </cell>
          <cell r="O41">
            <v>600</v>
          </cell>
          <cell r="V41">
            <v>600</v>
          </cell>
          <cell r="AA41" t="str">
            <v>原合同报价验收</v>
          </cell>
          <cell r="AB41" t="str">
            <v>对比原合同一致</v>
          </cell>
        </row>
        <row r="42">
          <cell r="C42" t="str">
            <v>设备租赁</v>
          </cell>
          <cell r="O42">
            <v>1200</v>
          </cell>
          <cell r="V42">
            <v>1200</v>
          </cell>
          <cell r="AA42" t="str">
            <v>原合同报价验收</v>
          </cell>
          <cell r="AB42" t="str">
            <v>对比原合同一致</v>
          </cell>
        </row>
        <row r="43">
          <cell r="C43" t="str">
            <v>设备租赁</v>
          </cell>
          <cell r="O43">
            <v>3200</v>
          </cell>
          <cell r="V43">
            <v>0</v>
          </cell>
          <cell r="AA43" t="str">
            <v>原合同报价验收</v>
          </cell>
          <cell r="AB43" t="str">
            <v>对比原合同调减</v>
          </cell>
        </row>
        <row r="44">
          <cell r="C44" t="str">
            <v>设备租赁</v>
          </cell>
          <cell r="O44">
            <v>1000</v>
          </cell>
          <cell r="V44">
            <v>1000</v>
          </cell>
          <cell r="AA44" t="str">
            <v>原合同报价验收</v>
          </cell>
          <cell r="AB44" t="str">
            <v>对比原合同一致</v>
          </cell>
        </row>
        <row r="45">
          <cell r="C45" t="str">
            <v>设备租赁</v>
          </cell>
          <cell r="O45">
            <v>2000</v>
          </cell>
          <cell r="V45">
            <v>2000</v>
          </cell>
          <cell r="AA45" t="str">
            <v>原合同报价验收</v>
          </cell>
          <cell r="AB45" t="str">
            <v>对比原合同一致</v>
          </cell>
        </row>
        <row r="46">
          <cell r="C46" t="str">
            <v>设备租赁</v>
          </cell>
          <cell r="O46">
            <v>3500</v>
          </cell>
          <cell r="V46">
            <v>3500</v>
          </cell>
          <cell r="AA46" t="str">
            <v>原合同报价验收</v>
          </cell>
          <cell r="AB46" t="str">
            <v>对比原合同一致</v>
          </cell>
        </row>
        <row r="47">
          <cell r="C47" t="str">
            <v>设备租赁</v>
          </cell>
          <cell r="O47">
            <v>600</v>
          </cell>
          <cell r="V47">
            <v>200</v>
          </cell>
          <cell r="AA47" t="str">
            <v>原合同报价验收</v>
          </cell>
          <cell r="AB47" t="str">
            <v>对比原合同调减</v>
          </cell>
        </row>
        <row r="48">
          <cell r="C48" t="str">
            <v>设备租赁</v>
          </cell>
          <cell r="O48">
            <v>200</v>
          </cell>
          <cell r="V48">
            <v>0</v>
          </cell>
          <cell r="AA48" t="str">
            <v>原合同报价验收</v>
          </cell>
          <cell r="AB48" t="str">
            <v>对比原合同调减</v>
          </cell>
        </row>
        <row r="49">
          <cell r="C49" t="str">
            <v>设备租赁</v>
          </cell>
          <cell r="O49">
            <v>31500</v>
          </cell>
          <cell r="V49">
            <v>31500</v>
          </cell>
          <cell r="AA49" t="str">
            <v>原合同报价验收</v>
          </cell>
          <cell r="AB49" t="str">
            <v>对比原合同一致</v>
          </cell>
        </row>
        <row r="50">
          <cell r="C50" t="str">
            <v>设备租赁</v>
          </cell>
          <cell r="O50">
            <v>18000</v>
          </cell>
          <cell r="V50">
            <v>18000</v>
          </cell>
          <cell r="AA50" t="str">
            <v>原合同报价验收</v>
          </cell>
          <cell r="AB50" t="str">
            <v>对比原合同一致</v>
          </cell>
        </row>
        <row r="51">
          <cell r="C51" t="str">
            <v>设备租赁</v>
          </cell>
          <cell r="O51">
            <v>6400</v>
          </cell>
          <cell r="V51">
            <v>0</v>
          </cell>
          <cell r="AA51" t="str">
            <v>原合同报价验收</v>
          </cell>
          <cell r="AB51" t="str">
            <v>对比原合同调减</v>
          </cell>
        </row>
        <row r="52">
          <cell r="C52" t="str">
            <v>设备租赁</v>
          </cell>
          <cell r="O52">
            <v>3200</v>
          </cell>
          <cell r="V52">
            <v>0</v>
          </cell>
          <cell r="AA52" t="str">
            <v>原合同报价验收</v>
          </cell>
          <cell r="AB52" t="str">
            <v>对比原合同调减</v>
          </cell>
        </row>
        <row r="53">
          <cell r="C53" t="str">
            <v>设备租赁</v>
          </cell>
          <cell r="O53">
            <v>5600</v>
          </cell>
          <cell r="V53">
            <v>5600</v>
          </cell>
          <cell r="AA53" t="str">
            <v>原合同报价验收</v>
          </cell>
          <cell r="AB53" t="str">
            <v>对比原合同一致</v>
          </cell>
        </row>
        <row r="54">
          <cell r="O54">
            <v>219920</v>
          </cell>
          <cell r="V54">
            <v>206520</v>
          </cell>
        </row>
      </sheetData>
      <sheetData sheetId="4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直播导摄</v>
          </cell>
          <cell r="O4">
            <v>9000</v>
          </cell>
          <cell r="V4">
            <v>9000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直播导摄</v>
          </cell>
          <cell r="O5">
            <v>36000</v>
          </cell>
          <cell r="V5">
            <v>36000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直播导摄</v>
          </cell>
          <cell r="O6">
            <v>2400</v>
          </cell>
          <cell r="V6">
            <v>2400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直播导摄</v>
          </cell>
          <cell r="O7">
            <v>2400</v>
          </cell>
          <cell r="V7">
            <v>2400</v>
          </cell>
          <cell r="AA7" t="str">
            <v>原合同报价验收</v>
          </cell>
          <cell r="AB7" t="str">
            <v>对比原合同一致</v>
          </cell>
        </row>
        <row r="8">
          <cell r="C8" t="str">
            <v>直播导摄</v>
          </cell>
          <cell r="O8">
            <v>8400</v>
          </cell>
          <cell r="V8">
            <v>6300</v>
          </cell>
          <cell r="AA8" t="str">
            <v>原合同报价验收</v>
          </cell>
          <cell r="AB8" t="str">
            <v>对比原合同调减</v>
          </cell>
        </row>
        <row r="9">
          <cell r="C9" t="str">
            <v>直播导摄</v>
          </cell>
          <cell r="O9">
            <v>4400</v>
          </cell>
          <cell r="V9">
            <v>4400</v>
          </cell>
          <cell r="AA9" t="str">
            <v>原合同报价验收</v>
          </cell>
          <cell r="AB9" t="str">
            <v>对比原合同一致</v>
          </cell>
        </row>
        <row r="10">
          <cell r="C10" t="str">
            <v>直播导摄</v>
          </cell>
          <cell r="O10">
            <v>1600</v>
          </cell>
          <cell r="V10">
            <v>1600</v>
          </cell>
          <cell r="AA10" t="str">
            <v>原合同报价验收</v>
          </cell>
          <cell r="AB10" t="str">
            <v>对比原合同一致</v>
          </cell>
        </row>
        <row r="11">
          <cell r="C11" t="str">
            <v>直播导摄</v>
          </cell>
          <cell r="O11">
            <v>4500</v>
          </cell>
          <cell r="V11">
            <v>4500</v>
          </cell>
          <cell r="AA11" t="str">
            <v>原合同报价验收</v>
          </cell>
          <cell r="AB11" t="str">
            <v>对比原合同一致</v>
          </cell>
        </row>
        <row r="12">
          <cell r="C12" t="str">
            <v>直播导摄</v>
          </cell>
          <cell r="O12">
            <v>3300</v>
          </cell>
          <cell r="V12">
            <v>3300</v>
          </cell>
          <cell r="AA12" t="str">
            <v>原合同报价验收</v>
          </cell>
          <cell r="AB12" t="str">
            <v>对比原合同一致</v>
          </cell>
        </row>
        <row r="13">
          <cell r="C13" t="str">
            <v>直播导摄</v>
          </cell>
          <cell r="O13">
            <v>10560</v>
          </cell>
          <cell r="V13">
            <v>10560</v>
          </cell>
          <cell r="AA13" t="str">
            <v>原合同报价验收</v>
          </cell>
          <cell r="AB13" t="str">
            <v>对比原合同一致</v>
          </cell>
        </row>
        <row r="14">
          <cell r="C14" t="str">
            <v>直播导摄</v>
          </cell>
          <cell r="O14">
            <v>800</v>
          </cell>
          <cell r="V14">
            <v>800</v>
          </cell>
          <cell r="AA14" t="str">
            <v>原合同报价验收</v>
          </cell>
          <cell r="AB14" t="str">
            <v>对比原合同一致</v>
          </cell>
        </row>
        <row r="15">
          <cell r="C15" t="str">
            <v>直播导摄</v>
          </cell>
          <cell r="O15">
            <v>600</v>
          </cell>
          <cell r="V15">
            <v>600</v>
          </cell>
          <cell r="AA15" t="str">
            <v>原合同报价验收</v>
          </cell>
          <cell r="AB15" t="str">
            <v>对比原合同一致</v>
          </cell>
        </row>
        <row r="16">
          <cell r="C16" t="str">
            <v>直播导摄</v>
          </cell>
          <cell r="O16">
            <v>1000</v>
          </cell>
          <cell r="V16">
            <v>1000</v>
          </cell>
          <cell r="AA16" t="str">
            <v>原合同报价验收</v>
          </cell>
          <cell r="AB16" t="str">
            <v>对比原合同一致</v>
          </cell>
        </row>
        <row r="17">
          <cell r="C17" t="str">
            <v>直播导摄</v>
          </cell>
          <cell r="O17">
            <v>800</v>
          </cell>
          <cell r="V17">
            <v>400</v>
          </cell>
          <cell r="AA17" t="str">
            <v>原合同报价验收</v>
          </cell>
          <cell r="AB17" t="str">
            <v>对比原合同调减</v>
          </cell>
        </row>
        <row r="18">
          <cell r="C18" t="str">
            <v>直播导摄</v>
          </cell>
          <cell r="O18">
            <v>1800</v>
          </cell>
          <cell r="V18">
            <v>1800</v>
          </cell>
          <cell r="AA18" t="str">
            <v>原合同报价验收</v>
          </cell>
          <cell r="AB18" t="str">
            <v>对比原合同一致</v>
          </cell>
        </row>
        <row r="19">
          <cell r="C19" t="str">
            <v>直播导摄</v>
          </cell>
          <cell r="O19">
            <v>4500</v>
          </cell>
          <cell r="V19">
            <v>4500</v>
          </cell>
          <cell r="AA19" t="str">
            <v>原合同报价验收</v>
          </cell>
          <cell r="AB19" t="str">
            <v>对比原合同一致</v>
          </cell>
        </row>
        <row r="20">
          <cell r="C20" t="str">
            <v>直播导摄</v>
          </cell>
          <cell r="O20">
            <v>2400</v>
          </cell>
          <cell r="V20">
            <v>2400</v>
          </cell>
          <cell r="AA20" t="str">
            <v>原合同报价验收</v>
          </cell>
          <cell r="AB20" t="str">
            <v>对比原合同一致</v>
          </cell>
        </row>
        <row r="21">
          <cell r="C21" t="str">
            <v>直播导摄</v>
          </cell>
          <cell r="O21">
            <v>600</v>
          </cell>
          <cell r="V21">
            <v>600</v>
          </cell>
          <cell r="AA21" t="str">
            <v>原合同报价验收</v>
          </cell>
          <cell r="AB21" t="str">
            <v>对比原合同一致</v>
          </cell>
        </row>
        <row r="22">
          <cell r="C22" t="str">
            <v>直播导摄</v>
          </cell>
          <cell r="O22">
            <v>1200</v>
          </cell>
          <cell r="V22">
            <v>1200</v>
          </cell>
          <cell r="AA22" t="str">
            <v>原合同报价验收</v>
          </cell>
          <cell r="AB22" t="str">
            <v>对比原合同一致</v>
          </cell>
        </row>
        <row r="23">
          <cell r="C23" t="str">
            <v>直播导摄</v>
          </cell>
          <cell r="O23">
            <v>600</v>
          </cell>
          <cell r="V23">
            <v>600</v>
          </cell>
          <cell r="AA23" t="str">
            <v>原合同报价验收</v>
          </cell>
          <cell r="AB23" t="str">
            <v>对比原合同一致</v>
          </cell>
        </row>
        <row r="24">
          <cell r="C24" t="str">
            <v>直播导摄</v>
          </cell>
          <cell r="O24">
            <v>600</v>
          </cell>
          <cell r="V24">
            <v>600</v>
          </cell>
          <cell r="AA24" t="str">
            <v>原合同报价验收</v>
          </cell>
          <cell r="AB24" t="str">
            <v>对比原合同一致</v>
          </cell>
        </row>
        <row r="25">
          <cell r="C25" t="str">
            <v>直播导摄</v>
          </cell>
          <cell r="O25">
            <v>600</v>
          </cell>
          <cell r="V25">
            <v>600</v>
          </cell>
          <cell r="AA25" t="str">
            <v>原合同报价验收</v>
          </cell>
          <cell r="AB25" t="str">
            <v>对比原合同一致</v>
          </cell>
        </row>
        <row r="26">
          <cell r="C26" t="str">
            <v>直播导摄</v>
          </cell>
          <cell r="O26">
            <v>4000</v>
          </cell>
          <cell r="V26">
            <v>4000</v>
          </cell>
          <cell r="AA26" t="str">
            <v>原合同报价验收</v>
          </cell>
          <cell r="AB26" t="str">
            <v>对比原合同一致</v>
          </cell>
        </row>
        <row r="27">
          <cell r="C27" t="str">
            <v>直播导摄</v>
          </cell>
          <cell r="O27">
            <v>2400</v>
          </cell>
          <cell r="V27">
            <v>2400</v>
          </cell>
          <cell r="AA27" t="str">
            <v>原合同报价验收</v>
          </cell>
          <cell r="AB27" t="str">
            <v>对比原合同一致</v>
          </cell>
        </row>
        <row r="28">
          <cell r="C28" t="str">
            <v>直播导摄</v>
          </cell>
          <cell r="O28">
            <v>6600</v>
          </cell>
          <cell r="V28">
            <v>4950</v>
          </cell>
          <cell r="AA28" t="str">
            <v>原合同报价验收</v>
          </cell>
          <cell r="AB28" t="str">
            <v>对比原合同调减</v>
          </cell>
        </row>
        <row r="29">
          <cell r="C29" t="str">
            <v>直播导摄</v>
          </cell>
          <cell r="O29">
            <v>8000</v>
          </cell>
          <cell r="V29">
            <v>0</v>
          </cell>
          <cell r="AA29" t="str">
            <v>原合同报价验收</v>
          </cell>
          <cell r="AB29" t="str">
            <v>对比原合同调减</v>
          </cell>
        </row>
        <row r="30">
          <cell r="C30" t="str">
            <v>直播导摄</v>
          </cell>
          <cell r="O30">
            <v>2200</v>
          </cell>
          <cell r="V30">
            <v>0</v>
          </cell>
          <cell r="AA30" t="str">
            <v>原合同报价验收</v>
          </cell>
          <cell r="AB30" t="str">
            <v>对比原合同调减</v>
          </cell>
        </row>
        <row r="31">
          <cell r="C31" t="str">
            <v>直播导摄</v>
          </cell>
          <cell r="O31">
            <v>1200</v>
          </cell>
          <cell r="V31">
            <v>1200</v>
          </cell>
          <cell r="AA31" t="str">
            <v>原合同报价验收</v>
          </cell>
          <cell r="AB31" t="str">
            <v>对比原合同一致</v>
          </cell>
        </row>
        <row r="32">
          <cell r="C32" t="str">
            <v>直播导摄</v>
          </cell>
          <cell r="O32">
            <v>330</v>
          </cell>
          <cell r="V32">
            <v>330</v>
          </cell>
          <cell r="AA32" t="str">
            <v>原合同报价验收</v>
          </cell>
          <cell r="AB32" t="str">
            <v>对比原合同一致</v>
          </cell>
        </row>
        <row r="33">
          <cell r="C33" t="str">
            <v>直播导摄</v>
          </cell>
          <cell r="O33">
            <v>330</v>
          </cell>
          <cell r="V33">
            <v>330</v>
          </cell>
          <cell r="AA33" t="str">
            <v>原合同报价验收</v>
          </cell>
          <cell r="AB33" t="str">
            <v>对比原合同一致</v>
          </cell>
        </row>
        <row r="34">
          <cell r="C34" t="str">
            <v>直播导摄</v>
          </cell>
          <cell r="O34">
            <v>330</v>
          </cell>
          <cell r="V34">
            <v>330</v>
          </cell>
          <cell r="AA34" t="str">
            <v>原合同报价验收</v>
          </cell>
          <cell r="AB34" t="str">
            <v>对比原合同一致</v>
          </cell>
        </row>
        <row r="35">
          <cell r="C35" t="str">
            <v>直播导摄</v>
          </cell>
          <cell r="O35">
            <v>900</v>
          </cell>
          <cell r="V35">
            <v>900</v>
          </cell>
          <cell r="AA35" t="str">
            <v>原合同报价验收</v>
          </cell>
          <cell r="AB35" t="str">
            <v>对比原合同一致</v>
          </cell>
        </row>
        <row r="36">
          <cell r="C36" t="str">
            <v>直播导摄</v>
          </cell>
          <cell r="O36">
            <v>600</v>
          </cell>
          <cell r="V36">
            <v>600</v>
          </cell>
          <cell r="AA36" t="str">
            <v>原合同报价验收</v>
          </cell>
          <cell r="AB36" t="str">
            <v>对比原合同一致</v>
          </cell>
        </row>
        <row r="37">
          <cell r="C37" t="str">
            <v>直播导摄</v>
          </cell>
          <cell r="O37">
            <v>500</v>
          </cell>
          <cell r="V37">
            <v>500</v>
          </cell>
          <cell r="AA37" t="str">
            <v>原合同报价验收</v>
          </cell>
          <cell r="AB37" t="str">
            <v>对比原合同一致</v>
          </cell>
        </row>
        <row r="38">
          <cell r="C38" t="str">
            <v>直播导摄</v>
          </cell>
          <cell r="O38">
            <v>500</v>
          </cell>
          <cell r="V38">
            <v>500</v>
          </cell>
          <cell r="AA38" t="str">
            <v>原合同报价验收</v>
          </cell>
          <cell r="AB38" t="str">
            <v>对比原合同一致</v>
          </cell>
        </row>
        <row r="39">
          <cell r="C39" t="str">
            <v>直播导摄</v>
          </cell>
          <cell r="O39">
            <v>6000</v>
          </cell>
          <cell r="V39">
            <v>6000</v>
          </cell>
          <cell r="AA39" t="str">
            <v>原合同报价验收</v>
          </cell>
          <cell r="AB39" t="str">
            <v>对比原合同一致</v>
          </cell>
        </row>
        <row r="40">
          <cell r="C40" t="str">
            <v>直播导摄</v>
          </cell>
          <cell r="O40">
            <v>6000</v>
          </cell>
          <cell r="V40">
            <v>6000</v>
          </cell>
          <cell r="AA40" t="str">
            <v>原合同报价验收</v>
          </cell>
          <cell r="AB40" t="str">
            <v>对比原合同一致</v>
          </cell>
        </row>
        <row r="41">
          <cell r="O41">
            <v>137950</v>
          </cell>
          <cell r="V41">
            <v>123600</v>
          </cell>
        </row>
      </sheetData>
      <sheetData sheetId="5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第三方人员及服务</v>
          </cell>
          <cell r="O4">
            <v>4800</v>
          </cell>
          <cell r="V4">
            <v>4800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第三方人员及服务</v>
          </cell>
          <cell r="O5">
            <v>4800</v>
          </cell>
          <cell r="V5">
            <v>4800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第三方人员及服务</v>
          </cell>
          <cell r="O6">
            <v>4800</v>
          </cell>
          <cell r="V6">
            <v>4800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第三方人员及服务</v>
          </cell>
          <cell r="O7">
            <v>22000</v>
          </cell>
          <cell r="V7">
            <v>22000</v>
          </cell>
          <cell r="AA7" t="str">
            <v>原合同报价验收</v>
          </cell>
          <cell r="AB7" t="str">
            <v>对比原合同一致</v>
          </cell>
        </row>
        <row r="8">
          <cell r="C8" t="str">
            <v>第三方人员及服务</v>
          </cell>
          <cell r="O8">
            <v>49000</v>
          </cell>
          <cell r="V8">
            <v>49000</v>
          </cell>
          <cell r="AA8" t="str">
            <v>原合同报价验收</v>
          </cell>
          <cell r="AB8" t="str">
            <v>对比原合同一致</v>
          </cell>
        </row>
        <row r="9">
          <cell r="C9" t="str">
            <v>第三方人员及服务</v>
          </cell>
          <cell r="O9">
            <v>46200</v>
          </cell>
          <cell r="V9">
            <v>46200</v>
          </cell>
          <cell r="AA9" t="str">
            <v>原合同报价验收</v>
          </cell>
          <cell r="AB9" t="str">
            <v>对比原合同一致</v>
          </cell>
        </row>
        <row r="10">
          <cell r="C10" t="str">
            <v>第三方人员及服务</v>
          </cell>
          <cell r="O10">
            <v>3200</v>
          </cell>
          <cell r="V10">
            <v>3200</v>
          </cell>
          <cell r="AA10" t="str">
            <v>原合同报价验收</v>
          </cell>
          <cell r="AB10" t="str">
            <v>对比原合同一致</v>
          </cell>
        </row>
        <row r="11">
          <cell r="C11" t="str">
            <v>第三方人员及服务</v>
          </cell>
          <cell r="O11">
            <v>10000</v>
          </cell>
          <cell r="V11">
            <v>0</v>
          </cell>
          <cell r="AA11" t="str">
            <v>原合同报价验收</v>
          </cell>
          <cell r="AB11" t="str">
            <v>对比原合同调减</v>
          </cell>
        </row>
        <row r="12">
          <cell r="C12" t="str">
            <v>第三方人员及服务</v>
          </cell>
          <cell r="O12">
            <v>12000</v>
          </cell>
          <cell r="V12">
            <v>12000</v>
          </cell>
          <cell r="AA12" t="str">
            <v>原合同报价验收</v>
          </cell>
          <cell r="AB12" t="str">
            <v>对比原合同一致</v>
          </cell>
        </row>
        <row r="13">
          <cell r="C13" t="str">
            <v>第三方人员及服务</v>
          </cell>
          <cell r="O13">
            <v>15000</v>
          </cell>
          <cell r="V13">
            <v>15000</v>
          </cell>
          <cell r="AA13" t="str">
            <v>原合同报价验收</v>
          </cell>
          <cell r="AB13" t="str">
            <v>对比原合同一致</v>
          </cell>
        </row>
        <row r="14">
          <cell r="C14" t="str">
            <v>第三方人员及服务</v>
          </cell>
          <cell r="O14">
            <v>2000</v>
          </cell>
          <cell r="V14">
            <v>2000</v>
          </cell>
          <cell r="AA14" t="str">
            <v>原合同报价验收</v>
          </cell>
          <cell r="AB14" t="str">
            <v>对比原合同一致</v>
          </cell>
        </row>
        <row r="15">
          <cell r="C15" t="str">
            <v>第三方人员及服务</v>
          </cell>
          <cell r="O15">
            <v>45000</v>
          </cell>
          <cell r="V15">
            <v>45000</v>
          </cell>
          <cell r="AA15" t="str">
            <v>原合同报价验收</v>
          </cell>
          <cell r="AB15" t="str">
            <v>对比原合同一致</v>
          </cell>
        </row>
        <row r="16">
          <cell r="C16" t="str">
            <v>第三方人员及服务</v>
          </cell>
          <cell r="O16">
            <v>13500</v>
          </cell>
          <cell r="V16">
            <v>13500</v>
          </cell>
          <cell r="AA16" t="str">
            <v>原合同报价验收</v>
          </cell>
          <cell r="AB16" t="str">
            <v>对比原合同一致</v>
          </cell>
        </row>
        <row r="17">
          <cell r="C17" t="str">
            <v>第三方人员及服务</v>
          </cell>
          <cell r="O17">
            <v>16000</v>
          </cell>
          <cell r="V17">
            <v>16000</v>
          </cell>
          <cell r="AA17" t="str">
            <v>原合同报价验收</v>
          </cell>
          <cell r="AB17" t="str">
            <v>对比原合同一致</v>
          </cell>
        </row>
        <row r="18">
          <cell r="C18" t="str">
            <v>第三方人员及服务</v>
          </cell>
          <cell r="O18">
            <v>40000</v>
          </cell>
          <cell r="V18">
            <v>40000</v>
          </cell>
          <cell r="AA18" t="str">
            <v>原合同报价验收</v>
          </cell>
          <cell r="AB18" t="str">
            <v>对比原合同一致</v>
          </cell>
        </row>
        <row r="19">
          <cell r="C19" t="str">
            <v>第三方人员及服务</v>
          </cell>
          <cell r="O19">
            <v>45000</v>
          </cell>
          <cell r="V19">
            <v>45000</v>
          </cell>
          <cell r="AA19" t="str">
            <v>原合同报价验收</v>
          </cell>
          <cell r="AB19" t="str">
            <v>对比原合同一致</v>
          </cell>
        </row>
        <row r="20">
          <cell r="C20" t="str">
            <v>第三方人员及服务</v>
          </cell>
          <cell r="O20">
            <v>8000</v>
          </cell>
          <cell r="V20">
            <v>8000</v>
          </cell>
          <cell r="AA20" t="str">
            <v>原合同报价验收</v>
          </cell>
          <cell r="AB20" t="str">
            <v>对比原合同一致</v>
          </cell>
        </row>
        <row r="21">
          <cell r="C21" t="str">
            <v>第三方人员及服务</v>
          </cell>
          <cell r="O21">
            <v>5200</v>
          </cell>
          <cell r="V21">
            <v>5200</v>
          </cell>
          <cell r="AA21" t="str">
            <v>业务新增验收</v>
          </cell>
          <cell r="AB21" t="str">
            <v>业务新增验收</v>
          </cell>
        </row>
        <row r="22">
          <cell r="C22" t="str">
            <v>第三方人员及服务</v>
          </cell>
          <cell r="O22">
            <v>10000</v>
          </cell>
          <cell r="V22">
            <v>10000</v>
          </cell>
          <cell r="AA22" t="str">
            <v>原合同报价验收</v>
          </cell>
          <cell r="AB22" t="str">
            <v>对比原合同一致</v>
          </cell>
        </row>
        <row r="23">
          <cell r="C23" t="str">
            <v>第三方人员及服务</v>
          </cell>
          <cell r="O23">
            <v>900</v>
          </cell>
          <cell r="V23">
            <v>900</v>
          </cell>
          <cell r="AA23" t="str">
            <v>原合同报价验收</v>
          </cell>
          <cell r="AB23" t="str">
            <v>对比原合同一致</v>
          </cell>
        </row>
        <row r="24">
          <cell r="C24" t="str">
            <v>第三方人员及服务</v>
          </cell>
          <cell r="O24">
            <v>7200</v>
          </cell>
          <cell r="V24">
            <v>7200</v>
          </cell>
          <cell r="AA24" t="str">
            <v>原合同报价验收</v>
          </cell>
          <cell r="AB24" t="str">
            <v>对比原合同一致</v>
          </cell>
        </row>
        <row r="25">
          <cell r="C25" t="str">
            <v>第三方人员及服务</v>
          </cell>
          <cell r="O25">
            <v>10800</v>
          </cell>
          <cell r="V25">
            <v>10800</v>
          </cell>
          <cell r="AA25" t="str">
            <v>原合同报价验收</v>
          </cell>
          <cell r="AB25" t="str">
            <v>对比原合同一致</v>
          </cell>
        </row>
        <row r="26">
          <cell r="C26" t="str">
            <v>第三方人员及服务</v>
          </cell>
          <cell r="O26">
            <v>2000</v>
          </cell>
          <cell r="V26">
            <v>2000</v>
          </cell>
          <cell r="AA26" t="str">
            <v>原合同报价验收</v>
          </cell>
          <cell r="AB26" t="str">
            <v>对比原合同一致</v>
          </cell>
        </row>
        <row r="27">
          <cell r="C27" t="str">
            <v>第三方人员及服务</v>
          </cell>
          <cell r="O27">
            <v>4800</v>
          </cell>
          <cell r="V27">
            <v>4800</v>
          </cell>
          <cell r="AA27" t="str">
            <v>原合同报价验收</v>
          </cell>
          <cell r="AB27" t="str">
            <v>对比原合同一致</v>
          </cell>
        </row>
        <row r="28">
          <cell r="C28" t="str">
            <v>第三方人员及服务</v>
          </cell>
          <cell r="O28">
            <v>2400</v>
          </cell>
          <cell r="V28">
            <v>2400</v>
          </cell>
          <cell r="AA28" t="str">
            <v>原合同报价验收</v>
          </cell>
          <cell r="AB28" t="str">
            <v>对比原合同一致</v>
          </cell>
        </row>
        <row r="29">
          <cell r="C29" t="str">
            <v>第三方人员及服务</v>
          </cell>
          <cell r="O29">
            <v>1200</v>
          </cell>
          <cell r="V29">
            <v>1200</v>
          </cell>
          <cell r="AA29" t="str">
            <v>原合同报价验收</v>
          </cell>
          <cell r="AB29" t="str">
            <v>对比原合同一致</v>
          </cell>
        </row>
        <row r="30">
          <cell r="C30" t="str">
            <v>第三方人员及服务</v>
          </cell>
          <cell r="O30">
            <v>4000</v>
          </cell>
          <cell r="V30">
            <v>4000</v>
          </cell>
          <cell r="AA30" t="str">
            <v>原合同报价验收</v>
          </cell>
          <cell r="AB30" t="str">
            <v>对比原合同一致</v>
          </cell>
        </row>
        <row r="31">
          <cell r="C31" t="str">
            <v>第三方人员及服务</v>
          </cell>
          <cell r="O31">
            <v>7360</v>
          </cell>
          <cell r="V31">
            <v>7360</v>
          </cell>
          <cell r="AA31" t="str">
            <v>原合同报价验收</v>
          </cell>
          <cell r="AB31" t="str">
            <v>对比原合同一致</v>
          </cell>
        </row>
        <row r="32">
          <cell r="C32" t="str">
            <v>第三方人员及服务</v>
          </cell>
          <cell r="O32">
            <v>6000</v>
          </cell>
          <cell r="V32">
            <v>6000</v>
          </cell>
          <cell r="AA32" t="str">
            <v>原合同报价验收</v>
          </cell>
          <cell r="AB32" t="str">
            <v>对比原合同一致</v>
          </cell>
        </row>
        <row r="33">
          <cell r="C33" t="str">
            <v>第三方人员及服务</v>
          </cell>
          <cell r="O33">
            <v>4500</v>
          </cell>
          <cell r="V33">
            <v>4500</v>
          </cell>
          <cell r="AA33" t="str">
            <v>原合同报价验收</v>
          </cell>
          <cell r="AB33" t="str">
            <v>对比原合同一致</v>
          </cell>
        </row>
        <row r="34">
          <cell r="C34" t="str">
            <v>第三方人员及服务</v>
          </cell>
          <cell r="O34">
            <v>3500</v>
          </cell>
          <cell r="V34">
            <v>3500</v>
          </cell>
          <cell r="AA34" t="str">
            <v>业务新增验收</v>
          </cell>
          <cell r="AB34" t="str">
            <v>业务新增验收</v>
          </cell>
        </row>
        <row r="35">
          <cell r="C35" t="str">
            <v>第三方人员及服务</v>
          </cell>
          <cell r="O35">
            <v>6000</v>
          </cell>
          <cell r="V35">
            <v>6000</v>
          </cell>
          <cell r="AA35" t="str">
            <v>业务新增验收</v>
          </cell>
          <cell r="AB35" t="str">
            <v>业务新增验收</v>
          </cell>
        </row>
        <row r="36">
          <cell r="C36" t="str">
            <v>第三方人员及服务</v>
          </cell>
          <cell r="O36">
            <v>3000</v>
          </cell>
          <cell r="V36">
            <v>3000</v>
          </cell>
          <cell r="AA36" t="str">
            <v>原合同报价验收</v>
          </cell>
          <cell r="AB36" t="str">
            <v>对比原合同一致</v>
          </cell>
        </row>
        <row r="37">
          <cell r="C37" t="str">
            <v>第三方人员及服务</v>
          </cell>
          <cell r="O37">
            <v>2600</v>
          </cell>
          <cell r="V37">
            <v>2600</v>
          </cell>
          <cell r="AA37" t="str">
            <v>原合同报价验收</v>
          </cell>
          <cell r="AB37" t="str">
            <v>对比原合同一致</v>
          </cell>
        </row>
        <row r="38">
          <cell r="C38" t="str">
            <v>第三方人员及服务</v>
          </cell>
          <cell r="O38">
            <v>3500</v>
          </cell>
          <cell r="V38">
            <v>3500</v>
          </cell>
          <cell r="AA38" t="str">
            <v>原合同报价验收</v>
          </cell>
          <cell r="AB38" t="str">
            <v>对比原合同一致</v>
          </cell>
        </row>
        <row r="39">
          <cell r="C39" t="str">
            <v>第三方人员及服务</v>
          </cell>
          <cell r="O39">
            <v>90000</v>
          </cell>
          <cell r="V39">
            <v>27000</v>
          </cell>
          <cell r="AA39" t="str">
            <v>原合同报价验收</v>
          </cell>
          <cell r="AB39" t="str">
            <v>对比原合同调减</v>
          </cell>
        </row>
        <row r="40">
          <cell r="C40" t="str">
            <v>第三方人员及服务</v>
          </cell>
          <cell r="O40">
            <v>60000</v>
          </cell>
          <cell r="V40">
            <v>24000</v>
          </cell>
          <cell r="AA40" t="str">
            <v>原合同报价验收</v>
          </cell>
          <cell r="AB40" t="str">
            <v>对比原合同调减</v>
          </cell>
        </row>
        <row r="41">
          <cell r="C41" t="str">
            <v>第三方人员及服务</v>
          </cell>
          <cell r="O41">
            <v>6300</v>
          </cell>
          <cell r="V41">
            <v>6300</v>
          </cell>
          <cell r="AA41" t="str">
            <v>原合同报价验收</v>
          </cell>
          <cell r="AB41" t="str">
            <v>对比原合同一致</v>
          </cell>
        </row>
        <row r="42">
          <cell r="C42" t="str">
            <v>第三方人员及服务</v>
          </cell>
          <cell r="O42">
            <v>15000</v>
          </cell>
          <cell r="V42">
            <v>5000</v>
          </cell>
          <cell r="AA42" t="str">
            <v>原合同报价验收</v>
          </cell>
          <cell r="AB42" t="str">
            <v>对比原合同调减</v>
          </cell>
        </row>
        <row r="43">
          <cell r="C43" t="str">
            <v>第三方人员及服务</v>
          </cell>
          <cell r="O43">
            <v>6000</v>
          </cell>
          <cell r="V43">
            <v>6000</v>
          </cell>
          <cell r="AA43" t="str">
            <v>原合同报价验收</v>
          </cell>
          <cell r="AB43" t="str">
            <v>对比原合同一致</v>
          </cell>
        </row>
        <row r="44">
          <cell r="C44" t="str">
            <v>第三方人员及服务</v>
          </cell>
          <cell r="O44">
            <v>2000</v>
          </cell>
          <cell r="V44">
            <v>2000</v>
          </cell>
          <cell r="AA44" t="str">
            <v>原合同报价验收</v>
          </cell>
          <cell r="AB44" t="str">
            <v>对比原合同一致</v>
          </cell>
        </row>
        <row r="45">
          <cell r="C45" t="str">
            <v>第三方人员及服务</v>
          </cell>
          <cell r="O45">
            <v>1600</v>
          </cell>
          <cell r="V45">
            <v>1600</v>
          </cell>
          <cell r="AA45" t="str">
            <v>原合同报价验收</v>
          </cell>
          <cell r="AB45" t="str">
            <v>对比原合同一致</v>
          </cell>
        </row>
        <row r="46">
          <cell r="C46" t="str">
            <v>第三方人员及服务</v>
          </cell>
          <cell r="O46">
            <v>1200</v>
          </cell>
          <cell r="V46">
            <v>1200</v>
          </cell>
          <cell r="AA46" t="str">
            <v>原合同报价验收</v>
          </cell>
          <cell r="AB46" t="str">
            <v>对比原合同一致</v>
          </cell>
        </row>
        <row r="47">
          <cell r="C47" t="str">
            <v>第三方人员及服务</v>
          </cell>
          <cell r="O47">
            <v>6400</v>
          </cell>
          <cell r="V47">
            <v>6400</v>
          </cell>
          <cell r="AA47" t="str">
            <v>原合同报价验收</v>
          </cell>
          <cell r="AB47" t="str">
            <v>对比原合同一致</v>
          </cell>
        </row>
        <row r="48">
          <cell r="C48" t="str">
            <v>第三方人员及服务</v>
          </cell>
          <cell r="O48">
            <v>7200</v>
          </cell>
          <cell r="V48">
            <v>7200</v>
          </cell>
          <cell r="AA48" t="str">
            <v>原合同报价验收</v>
          </cell>
          <cell r="AB48" t="str">
            <v>对比原合同一致</v>
          </cell>
        </row>
        <row r="49">
          <cell r="C49" t="str">
            <v>第三方人员及服务</v>
          </cell>
          <cell r="O49">
            <v>4760</v>
          </cell>
          <cell r="V49">
            <v>2296</v>
          </cell>
          <cell r="AA49" t="str">
            <v>原合同报价验收</v>
          </cell>
          <cell r="AB49" t="str">
            <v>对比原合同一致</v>
          </cell>
        </row>
        <row r="50">
          <cell r="C50" t="str">
            <v>第三方人员及服务</v>
          </cell>
          <cell r="O50">
            <v>1000</v>
          </cell>
          <cell r="V50">
            <v>1000</v>
          </cell>
          <cell r="AA50" t="str">
            <v>业务新增验收</v>
          </cell>
          <cell r="AB50" t="str">
            <v>业务新增验收</v>
          </cell>
        </row>
        <row r="51">
          <cell r="C51" t="str">
            <v>第三方人员及服务</v>
          </cell>
          <cell r="O51">
            <v>3000</v>
          </cell>
          <cell r="V51">
            <v>3000</v>
          </cell>
          <cell r="AA51" t="str">
            <v>原合同报价验收</v>
          </cell>
          <cell r="AB51" t="str">
            <v>对比原合同一致</v>
          </cell>
        </row>
        <row r="52">
          <cell r="C52" t="str">
            <v>第三方人员及服务</v>
          </cell>
          <cell r="O52">
            <v>3000</v>
          </cell>
          <cell r="V52">
            <v>3000</v>
          </cell>
          <cell r="AA52" t="str">
            <v>原合同报价验收</v>
          </cell>
          <cell r="AB52" t="str">
            <v>对比原合同一致</v>
          </cell>
        </row>
        <row r="53">
          <cell r="C53" t="str">
            <v>第三方人员及服务</v>
          </cell>
          <cell r="O53">
            <v>3000</v>
          </cell>
          <cell r="V53">
            <v>3000</v>
          </cell>
          <cell r="AA53" t="str">
            <v>原合同报价验收</v>
          </cell>
          <cell r="AB53" t="str">
            <v>对比原合同一致</v>
          </cell>
        </row>
        <row r="54">
          <cell r="C54" t="str">
            <v>第三方人员及服务</v>
          </cell>
          <cell r="O54">
            <v>3000</v>
          </cell>
          <cell r="V54">
            <v>3000</v>
          </cell>
          <cell r="AA54" t="str">
            <v>原合同报价验收</v>
          </cell>
          <cell r="AB54" t="str">
            <v>对比原合同一致</v>
          </cell>
        </row>
        <row r="55">
          <cell r="C55" t="str">
            <v>第三方人员及服务</v>
          </cell>
          <cell r="O55">
            <v>3000</v>
          </cell>
          <cell r="V55">
            <v>3000</v>
          </cell>
          <cell r="AA55" t="str">
            <v>原合同报价验收</v>
          </cell>
          <cell r="AB55" t="str">
            <v>对比原合同一致</v>
          </cell>
        </row>
        <row r="56">
          <cell r="C56" t="str">
            <v>第三方人员及服务</v>
          </cell>
          <cell r="O56">
            <v>18000</v>
          </cell>
          <cell r="V56">
            <v>12000</v>
          </cell>
          <cell r="AA56" t="str">
            <v>原合同报价验收</v>
          </cell>
          <cell r="AB56" t="str">
            <v>对比原合同调减</v>
          </cell>
        </row>
        <row r="57">
          <cell r="C57" t="str">
            <v>第三方人员及服务</v>
          </cell>
          <cell r="O57">
            <v>3000</v>
          </cell>
          <cell r="V57">
            <v>3000</v>
          </cell>
          <cell r="AA57" t="str">
            <v>原合同报价验收</v>
          </cell>
          <cell r="AB57" t="str">
            <v>对比原合同一致</v>
          </cell>
        </row>
        <row r="58">
          <cell r="C58" t="str">
            <v>第三方人员及服务</v>
          </cell>
          <cell r="O58">
            <v>3000</v>
          </cell>
          <cell r="V58">
            <v>3000</v>
          </cell>
          <cell r="AA58" t="str">
            <v>原合同报价验收</v>
          </cell>
          <cell r="AB58" t="str">
            <v>对比原合同一致</v>
          </cell>
        </row>
        <row r="59">
          <cell r="C59" t="str">
            <v>第三方人员及服务</v>
          </cell>
          <cell r="O59">
            <v>3000</v>
          </cell>
          <cell r="V59">
            <v>0</v>
          </cell>
          <cell r="AA59" t="str">
            <v>原合同报价验收</v>
          </cell>
          <cell r="AB59" t="str">
            <v>对比原合同调减</v>
          </cell>
        </row>
        <row r="60">
          <cell r="C60" t="str">
            <v>第三方人员及服务</v>
          </cell>
          <cell r="O60">
            <v>6000</v>
          </cell>
          <cell r="V60">
            <v>0</v>
          </cell>
          <cell r="AA60" t="str">
            <v>原合同报价验收</v>
          </cell>
          <cell r="AB60" t="str">
            <v>对比原合同调减</v>
          </cell>
        </row>
        <row r="61">
          <cell r="C61" t="str">
            <v>第三方人员及服务</v>
          </cell>
          <cell r="O61">
            <v>7000</v>
          </cell>
          <cell r="V61">
            <v>7000</v>
          </cell>
          <cell r="AA61" t="str">
            <v>原合同报价验收</v>
          </cell>
          <cell r="AB61" t="str">
            <v>对比原合同一致</v>
          </cell>
        </row>
        <row r="62">
          <cell r="C62" t="str">
            <v>第三方人员及服务</v>
          </cell>
          <cell r="O62">
            <v>2000</v>
          </cell>
          <cell r="V62">
            <v>2000</v>
          </cell>
          <cell r="AA62" t="str">
            <v>原合同报价验收</v>
          </cell>
          <cell r="AB62" t="str">
            <v>对比原合同一致</v>
          </cell>
        </row>
        <row r="63">
          <cell r="C63" t="str">
            <v>第三方人员及服务</v>
          </cell>
          <cell r="O63">
            <v>9000</v>
          </cell>
          <cell r="V63">
            <v>9000</v>
          </cell>
          <cell r="AA63" t="str">
            <v>原合同报价验收</v>
          </cell>
          <cell r="AB63" t="str">
            <v>对比原合同一致</v>
          </cell>
        </row>
        <row r="64">
          <cell r="C64" t="str">
            <v>第三方人员及服务</v>
          </cell>
          <cell r="O64">
            <v>25000</v>
          </cell>
          <cell r="V64">
            <v>25000</v>
          </cell>
          <cell r="AA64" t="str">
            <v>原合同报价验收</v>
          </cell>
          <cell r="AB64" t="str">
            <v>对比原合同一致</v>
          </cell>
        </row>
        <row r="65">
          <cell r="C65" t="str">
            <v>第三方人员及服务</v>
          </cell>
          <cell r="O65">
            <v>3000</v>
          </cell>
          <cell r="V65">
            <v>3000</v>
          </cell>
          <cell r="AA65" t="str">
            <v>原合同报价验收</v>
          </cell>
          <cell r="AB65" t="str">
            <v>对比原合同一致</v>
          </cell>
        </row>
        <row r="66">
          <cell r="C66" t="str">
            <v>第三方人员及服务</v>
          </cell>
          <cell r="O66">
            <v>3000</v>
          </cell>
          <cell r="V66">
            <v>3000</v>
          </cell>
          <cell r="AA66" t="str">
            <v>业务新增验收</v>
          </cell>
          <cell r="AB66" t="str">
            <v>业务新增验收</v>
          </cell>
        </row>
        <row r="67">
          <cell r="C67" t="str">
            <v>第三方人员及服务</v>
          </cell>
          <cell r="O67">
            <v>4000</v>
          </cell>
          <cell r="V67">
            <v>4000</v>
          </cell>
          <cell r="AA67" t="str">
            <v>原合同报价验收</v>
          </cell>
          <cell r="AB67" t="str">
            <v>对比原合同一致</v>
          </cell>
        </row>
        <row r="68">
          <cell r="O68">
            <v>728720</v>
          </cell>
          <cell r="V68">
            <v>592256</v>
          </cell>
        </row>
      </sheetData>
      <sheetData sheetId="6">
        <row r="3">
          <cell r="C3" t="str">
            <v>一级报价项</v>
          </cell>
          <cell r="O3" t="str">
            <v>原合同总价(a)</v>
          </cell>
          <cell r="Q3" t="str">
            <v>是否收取服务费(是/否)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差旅及接待</v>
          </cell>
          <cell r="O4">
            <v>75000</v>
          </cell>
          <cell r="Q4" t="str">
            <v>否</v>
          </cell>
          <cell r="V4">
            <v>55605</v>
          </cell>
          <cell r="AA4" t="str">
            <v>原合同报价验收</v>
          </cell>
          <cell r="AB4" t="str">
            <v>对比原合同调减</v>
          </cell>
        </row>
        <row r="5">
          <cell r="C5" t="str">
            <v>差旅及接待</v>
          </cell>
          <cell r="O5">
            <v>41600</v>
          </cell>
          <cell r="Q5" t="str">
            <v>是</v>
          </cell>
          <cell r="V5">
            <v>22712</v>
          </cell>
          <cell r="AA5" t="str">
            <v>原合同报价验收</v>
          </cell>
          <cell r="AB5" t="str">
            <v>对比原合同调减</v>
          </cell>
        </row>
        <row r="6">
          <cell r="C6" t="str">
            <v>差旅及接待</v>
          </cell>
          <cell r="O6">
            <v>76800</v>
          </cell>
          <cell r="Q6" t="str">
            <v>是</v>
          </cell>
          <cell r="V6">
            <v>44867</v>
          </cell>
          <cell r="AA6" t="str">
            <v>原合同报价验收</v>
          </cell>
          <cell r="AB6" t="str">
            <v>对比原合同调减</v>
          </cell>
        </row>
        <row r="7">
          <cell r="C7" t="str">
            <v>差旅及接待</v>
          </cell>
          <cell r="O7">
            <v>222000</v>
          </cell>
          <cell r="Q7" t="str">
            <v>是</v>
          </cell>
          <cell r="V7">
            <v>77365</v>
          </cell>
          <cell r="AA7" t="str">
            <v>原合同报价验收</v>
          </cell>
          <cell r="AB7" t="str">
            <v>对比原合同调减</v>
          </cell>
        </row>
        <row r="8">
          <cell r="C8" t="str">
            <v>差旅及接待</v>
          </cell>
          <cell r="O8">
            <v>39600</v>
          </cell>
          <cell r="Q8" t="str">
            <v>否</v>
          </cell>
          <cell r="V8">
            <v>39200</v>
          </cell>
          <cell r="AA8" t="str">
            <v>原合同报价验收</v>
          </cell>
          <cell r="AB8" t="str">
            <v>对比原合同调减</v>
          </cell>
        </row>
        <row r="9">
          <cell r="C9" t="str">
            <v>差旅及接待</v>
          </cell>
          <cell r="O9">
            <v>5600</v>
          </cell>
          <cell r="Q9" t="str">
            <v>是</v>
          </cell>
          <cell r="V9">
            <v>5221.08</v>
          </cell>
          <cell r="AA9" t="str">
            <v>原合同报价验收</v>
          </cell>
          <cell r="AB9" t="str">
            <v>对比原合同调减</v>
          </cell>
        </row>
        <row r="10">
          <cell r="C10" t="str">
            <v>差旅及接待</v>
          </cell>
          <cell r="O10">
            <v>7350</v>
          </cell>
          <cell r="Q10" t="str">
            <v>是</v>
          </cell>
          <cell r="V10">
            <v>10860</v>
          </cell>
          <cell r="AA10" t="str">
            <v>原合同报价验收</v>
          </cell>
          <cell r="AB10" t="str">
            <v>对比原合同调减</v>
          </cell>
        </row>
        <row r="11">
          <cell r="C11" t="str">
            <v>差旅及接待</v>
          </cell>
          <cell r="O11">
            <v>77700</v>
          </cell>
          <cell r="Q11" t="str">
            <v>是</v>
          </cell>
          <cell r="V11">
            <v>68610</v>
          </cell>
          <cell r="AA11" t="str">
            <v>原合同报价验收</v>
          </cell>
          <cell r="AB11" t="str">
            <v>对比原合同调减</v>
          </cell>
        </row>
        <row r="12">
          <cell r="C12" t="str">
            <v>差旅及接待</v>
          </cell>
          <cell r="O12">
            <v>77700</v>
          </cell>
          <cell r="Q12" t="str">
            <v>是</v>
          </cell>
          <cell r="V12">
            <v>69660</v>
          </cell>
          <cell r="AA12" t="str">
            <v>原合同报价验收</v>
          </cell>
          <cell r="AB12" t="str">
            <v>对比原合同调减</v>
          </cell>
        </row>
        <row r="13">
          <cell r="C13" t="str">
            <v>差旅及接待</v>
          </cell>
          <cell r="O13">
            <v>9380</v>
          </cell>
          <cell r="Q13" t="str">
            <v>是</v>
          </cell>
          <cell r="V13">
            <v>5360</v>
          </cell>
          <cell r="AA13" t="str">
            <v>原合同报价验收</v>
          </cell>
          <cell r="AB13" t="str">
            <v>对比原合同调减</v>
          </cell>
        </row>
        <row r="14">
          <cell r="C14" t="str">
            <v>差旅及接待</v>
          </cell>
          <cell r="O14">
            <v>6956</v>
          </cell>
          <cell r="Q14" t="str">
            <v>是</v>
          </cell>
          <cell r="V14">
            <v>3760</v>
          </cell>
          <cell r="AA14" t="str">
            <v>原合同报价验收</v>
          </cell>
          <cell r="AB14" t="str">
            <v>对比原合同调减</v>
          </cell>
        </row>
        <row r="15">
          <cell r="C15" t="str">
            <v>差旅及接待</v>
          </cell>
          <cell r="O15">
            <v>9380</v>
          </cell>
          <cell r="Q15" t="str">
            <v>是</v>
          </cell>
          <cell r="V15">
            <v>6700</v>
          </cell>
          <cell r="AA15" t="str">
            <v>原合同报价验收</v>
          </cell>
          <cell r="AB15" t="str">
            <v>对比原合同调减</v>
          </cell>
        </row>
        <row r="16">
          <cell r="C16" t="str">
            <v>差旅及接待</v>
          </cell>
          <cell r="O16">
            <v>6956</v>
          </cell>
          <cell r="Q16" t="str">
            <v>是</v>
          </cell>
          <cell r="V16">
            <v>6580</v>
          </cell>
          <cell r="AA16" t="str">
            <v>原合同报价验收</v>
          </cell>
          <cell r="AB16" t="str">
            <v>对比原合同调减</v>
          </cell>
        </row>
        <row r="17">
          <cell r="C17" t="str">
            <v>差旅及接待</v>
          </cell>
          <cell r="O17">
            <v>15000</v>
          </cell>
          <cell r="Q17" t="str">
            <v>是</v>
          </cell>
          <cell r="V17">
            <v>15000</v>
          </cell>
          <cell r="AA17" t="str">
            <v>原合同报价验收</v>
          </cell>
          <cell r="AB17" t="str">
            <v>对比原合同一致</v>
          </cell>
        </row>
        <row r="18">
          <cell r="C18" t="str">
            <v>差旅及接待</v>
          </cell>
          <cell r="O18">
            <v>6600</v>
          </cell>
          <cell r="Q18" t="str">
            <v>是</v>
          </cell>
          <cell r="V18">
            <v>6000</v>
          </cell>
          <cell r="AA18" t="str">
            <v>原合同报价验收</v>
          </cell>
          <cell r="AB18" t="str">
            <v>对比原合同调减</v>
          </cell>
        </row>
        <row r="19">
          <cell r="C19" t="str">
            <v>差旅及接待</v>
          </cell>
          <cell r="O19">
            <v>1400</v>
          </cell>
          <cell r="Q19" t="str">
            <v>是</v>
          </cell>
          <cell r="V19">
            <v>680</v>
          </cell>
          <cell r="AA19" t="str">
            <v>原合同报价验收</v>
          </cell>
          <cell r="AB19" t="str">
            <v>对比原合同调减</v>
          </cell>
        </row>
        <row r="20">
          <cell r="C20" t="str">
            <v>差旅及接待</v>
          </cell>
          <cell r="O20">
            <v>896</v>
          </cell>
          <cell r="Q20" t="str">
            <v>是</v>
          </cell>
          <cell r="V20">
            <v>1152</v>
          </cell>
          <cell r="AA20" t="str">
            <v>原合同报价验收</v>
          </cell>
          <cell r="AB20" t="str">
            <v>对比原合同调减</v>
          </cell>
        </row>
        <row r="21">
          <cell r="C21" t="str">
            <v>差旅及接待</v>
          </cell>
          <cell r="O21">
            <v>105488</v>
          </cell>
          <cell r="Q21" t="str">
            <v>是</v>
          </cell>
          <cell r="V21">
            <v>105488</v>
          </cell>
          <cell r="AA21" t="str">
            <v>原合同报价验收</v>
          </cell>
          <cell r="AB21" t="str">
            <v>对比原合同一致</v>
          </cell>
        </row>
        <row r="22">
          <cell r="C22" t="str">
            <v>差旅及接待</v>
          </cell>
          <cell r="O22">
            <v>5000</v>
          </cell>
          <cell r="Q22" t="str">
            <v>是</v>
          </cell>
          <cell r="V22">
            <v>3837.85</v>
          </cell>
          <cell r="AA22" t="str">
            <v>原合同报价验收</v>
          </cell>
          <cell r="AB22" t="str">
            <v>对比原合同调减</v>
          </cell>
        </row>
        <row r="23">
          <cell r="C23" t="str">
            <v>差旅及接待</v>
          </cell>
          <cell r="O23">
            <v>14328</v>
          </cell>
          <cell r="Q23" t="str">
            <v>是</v>
          </cell>
          <cell r="V23">
            <v>9552</v>
          </cell>
          <cell r="AA23" t="str">
            <v>原合同报价验收</v>
          </cell>
          <cell r="AB23" t="str">
            <v>对比原合同调减</v>
          </cell>
        </row>
        <row r="24">
          <cell r="C24" t="str">
            <v>差旅及接待</v>
          </cell>
          <cell r="O24">
            <v>3960</v>
          </cell>
          <cell r="Q24" t="str">
            <v>是</v>
          </cell>
          <cell r="V24">
            <v>1760</v>
          </cell>
          <cell r="AA24" t="str">
            <v>原合同报价验收</v>
          </cell>
          <cell r="AB24" t="str">
            <v>对比原合同调减</v>
          </cell>
        </row>
        <row r="25">
          <cell r="C25" t="str">
            <v>差旅及接待</v>
          </cell>
          <cell r="O25">
            <v>672</v>
          </cell>
          <cell r="Q25" t="str">
            <v>是</v>
          </cell>
          <cell r="V25">
            <v>613.62</v>
          </cell>
          <cell r="AA25" t="str">
            <v>原合同报价验收</v>
          </cell>
          <cell r="AB25" t="str">
            <v>对比原合同调减</v>
          </cell>
        </row>
        <row r="26">
          <cell r="C26" t="str">
            <v>差旅及接待</v>
          </cell>
          <cell r="O26">
            <v>8750</v>
          </cell>
          <cell r="Q26" t="str">
            <v>否</v>
          </cell>
          <cell r="V26">
            <v>8400</v>
          </cell>
          <cell r="AA26" t="str">
            <v>原合同报价验收</v>
          </cell>
          <cell r="AB26" t="str">
            <v>对比原合同调减</v>
          </cell>
        </row>
        <row r="27">
          <cell r="C27" t="str">
            <v>差旅及接待</v>
          </cell>
          <cell r="O27">
            <v>6150</v>
          </cell>
          <cell r="Q27" t="str">
            <v>否</v>
          </cell>
          <cell r="V27">
            <v>6150</v>
          </cell>
          <cell r="AA27" t="str">
            <v>原合同报价验收</v>
          </cell>
          <cell r="AB27" t="str">
            <v>对比原合同一致</v>
          </cell>
        </row>
        <row r="28">
          <cell r="C28" t="str">
            <v>差旅及接待</v>
          </cell>
          <cell r="O28">
            <v>8750</v>
          </cell>
          <cell r="Q28" t="str">
            <v>否</v>
          </cell>
          <cell r="V28">
            <v>8400</v>
          </cell>
          <cell r="AA28" t="str">
            <v>原合同报价验收</v>
          </cell>
          <cell r="AB28" t="str">
            <v>对比原合同调减</v>
          </cell>
        </row>
        <row r="29">
          <cell r="C29" t="str">
            <v>差旅及接待</v>
          </cell>
          <cell r="O29">
            <v>8100</v>
          </cell>
          <cell r="Q29" t="str">
            <v>否</v>
          </cell>
          <cell r="V29">
            <v>6150</v>
          </cell>
          <cell r="AA29" t="str">
            <v>原合同报价验收</v>
          </cell>
          <cell r="AB29" t="str">
            <v>对比原合同调减</v>
          </cell>
        </row>
        <row r="30">
          <cell r="C30" t="str">
            <v>差旅及接待</v>
          </cell>
          <cell r="O30">
            <v>20000</v>
          </cell>
          <cell r="Q30" t="str">
            <v>否</v>
          </cell>
          <cell r="V30">
            <v>18752.169999999998</v>
          </cell>
          <cell r="AA30" t="str">
            <v>原合同报价验收</v>
          </cell>
          <cell r="AB30" t="str">
            <v>对比原合同调减</v>
          </cell>
        </row>
        <row r="31">
          <cell r="C31" t="str">
            <v>差旅及接待</v>
          </cell>
          <cell r="O31">
            <v>15000</v>
          </cell>
          <cell r="Q31" t="str">
            <v>否</v>
          </cell>
          <cell r="V31">
            <v>11548.34</v>
          </cell>
          <cell r="AA31" t="str">
            <v>原合同报价验收</v>
          </cell>
          <cell r="AB31" t="str">
            <v>对比原合同调减</v>
          </cell>
        </row>
        <row r="32">
          <cell r="C32" t="str">
            <v>差旅及接待</v>
          </cell>
          <cell r="O32">
            <v>112464</v>
          </cell>
          <cell r="Q32" t="str">
            <v>是</v>
          </cell>
          <cell r="V32">
            <v>112275</v>
          </cell>
          <cell r="AA32" t="str">
            <v>原合同报价验收</v>
          </cell>
          <cell r="AB32" t="str">
            <v>对比原合同调减</v>
          </cell>
        </row>
        <row r="33">
          <cell r="C33" t="str">
            <v>差旅及接待</v>
          </cell>
          <cell r="O33">
            <v>11830</v>
          </cell>
          <cell r="Q33" t="str">
            <v>是</v>
          </cell>
          <cell r="V33">
            <v>11830</v>
          </cell>
          <cell r="AA33" t="str">
            <v>原合同报价验收</v>
          </cell>
          <cell r="AB33" t="str">
            <v>对比原合同一致</v>
          </cell>
        </row>
        <row r="34">
          <cell r="C34" t="str">
            <v>差旅及接待</v>
          </cell>
          <cell r="O34">
            <v>2940</v>
          </cell>
          <cell r="Q34" t="str">
            <v>是</v>
          </cell>
          <cell r="V34">
            <v>2940</v>
          </cell>
          <cell r="AA34" t="str">
            <v>原合同报价验收</v>
          </cell>
          <cell r="AB34" t="str">
            <v>对比原合同一致</v>
          </cell>
        </row>
        <row r="35">
          <cell r="C35" t="str">
            <v>差旅及接待</v>
          </cell>
          <cell r="O35">
            <v>18150</v>
          </cell>
          <cell r="Q35" t="str">
            <v>是</v>
          </cell>
          <cell r="V35">
            <v>18150</v>
          </cell>
          <cell r="AA35" t="str">
            <v>原合同报价验收</v>
          </cell>
          <cell r="AB35" t="str">
            <v>对比原合同一致</v>
          </cell>
        </row>
        <row r="36">
          <cell r="C36" t="str">
            <v>差旅及接待</v>
          </cell>
          <cell r="O36">
            <v>2450</v>
          </cell>
          <cell r="Q36" t="str">
            <v>是</v>
          </cell>
          <cell r="V36">
            <v>1960</v>
          </cell>
          <cell r="AA36" t="str">
            <v>原合同报价验收</v>
          </cell>
          <cell r="AB36" t="str">
            <v>对比原合同调减</v>
          </cell>
        </row>
        <row r="37">
          <cell r="C37" t="str">
            <v>差旅及接待</v>
          </cell>
          <cell r="O37">
            <v>3626</v>
          </cell>
          <cell r="Q37" t="str">
            <v>是</v>
          </cell>
          <cell r="V37">
            <v>3528</v>
          </cell>
          <cell r="AA37" t="str">
            <v>原合同报价验收</v>
          </cell>
          <cell r="AB37" t="str">
            <v>对比原合同调减</v>
          </cell>
        </row>
        <row r="38">
          <cell r="C38" t="str">
            <v>差旅及接待</v>
          </cell>
          <cell r="O38">
            <v>1200</v>
          </cell>
          <cell r="Q38" t="str">
            <v>是</v>
          </cell>
          <cell r="V38">
            <v>0</v>
          </cell>
          <cell r="AA38" t="str">
            <v>原合同报价验收</v>
          </cell>
          <cell r="AB38" t="str">
            <v>对比原合同调减</v>
          </cell>
        </row>
        <row r="39">
          <cell r="C39" t="str">
            <v>差旅及接待</v>
          </cell>
          <cell r="O39">
            <v>1776</v>
          </cell>
          <cell r="Q39" t="str">
            <v>是</v>
          </cell>
          <cell r="V39">
            <v>0</v>
          </cell>
          <cell r="AA39" t="str">
            <v>原合同报价验收</v>
          </cell>
          <cell r="AB39" t="str">
            <v>对比原合同调减</v>
          </cell>
        </row>
        <row r="40">
          <cell r="C40" t="str">
            <v>差旅及接待</v>
          </cell>
          <cell r="O40">
            <v>4500</v>
          </cell>
          <cell r="Q40" t="str">
            <v>是</v>
          </cell>
          <cell r="V40">
            <v>2477.48</v>
          </cell>
          <cell r="AA40" t="str">
            <v>业务新增验收</v>
          </cell>
          <cell r="AB40" t="str">
            <v>业务新增验收</v>
          </cell>
        </row>
        <row r="41">
          <cell r="O41">
            <v>1035052</v>
          </cell>
          <cell r="V41">
            <v>773144.54</v>
          </cell>
        </row>
        <row r="44">
          <cell r="V44" t="str">
            <v>盖章：康辉集团北京国际会议展览有限公司</v>
          </cell>
        </row>
        <row r="45">
          <cell r="V45" t="str">
            <v>代表签字：</v>
          </cell>
        </row>
        <row r="46">
          <cell r="V46" t="str">
            <v>确认日期：</v>
          </cell>
        </row>
      </sheetData>
      <sheetData sheetId="7">
        <row r="3">
          <cell r="C3" t="str">
            <v>一级报价项</v>
          </cell>
          <cell r="O3" t="str">
            <v>原合同总价(a)</v>
          </cell>
          <cell r="V3" t="str">
            <v>验收核查金额(b)</v>
          </cell>
          <cell r="AA3" t="str">
            <v>财务备注1</v>
          </cell>
          <cell r="AB3" t="str">
            <v>财务备注2</v>
          </cell>
        </row>
        <row r="4">
          <cell r="C4" t="str">
            <v>场地费用</v>
          </cell>
          <cell r="O4">
            <v>30000</v>
          </cell>
          <cell r="V4">
            <v>30000</v>
          </cell>
          <cell r="AA4" t="str">
            <v>原合同报价验收</v>
          </cell>
          <cell r="AB4" t="str">
            <v>对比原合同一致</v>
          </cell>
        </row>
        <row r="5">
          <cell r="C5" t="str">
            <v>场地费用</v>
          </cell>
          <cell r="O5">
            <v>140000</v>
          </cell>
          <cell r="V5">
            <v>140000</v>
          </cell>
          <cell r="AA5" t="str">
            <v>原合同报价验收</v>
          </cell>
          <cell r="AB5" t="str">
            <v>对比原合同一致</v>
          </cell>
        </row>
        <row r="6">
          <cell r="C6" t="str">
            <v>场地费用</v>
          </cell>
          <cell r="O6">
            <v>90000</v>
          </cell>
          <cell r="V6">
            <v>90000</v>
          </cell>
          <cell r="AA6" t="str">
            <v>原合同报价验收</v>
          </cell>
          <cell r="AB6" t="str">
            <v>对比原合同一致</v>
          </cell>
        </row>
        <row r="7">
          <cell r="C7" t="str">
            <v>场地费用</v>
          </cell>
          <cell r="O7">
            <v>34000</v>
          </cell>
          <cell r="V7">
            <v>34000</v>
          </cell>
          <cell r="AA7" t="str">
            <v>原合同报价验收</v>
          </cell>
          <cell r="AB7" t="str">
            <v>对比原合同一致</v>
          </cell>
        </row>
        <row r="8">
          <cell r="C8" t="str">
            <v>场地费用</v>
          </cell>
          <cell r="O8">
            <v>5000</v>
          </cell>
          <cell r="V8">
            <v>5000</v>
          </cell>
          <cell r="AA8" t="str">
            <v>业务新增验收</v>
          </cell>
          <cell r="AB8" t="str">
            <v>业务新增验收</v>
          </cell>
        </row>
        <row r="9">
          <cell r="O9">
            <v>299000</v>
          </cell>
          <cell r="V9">
            <v>299000</v>
          </cell>
        </row>
        <row r="12">
          <cell r="V12" t="str">
            <v>盖章：康辉集团北京国际会议展览有限公司</v>
          </cell>
        </row>
        <row r="13">
          <cell r="V13" t="str">
            <v>代表签字：</v>
          </cell>
        </row>
        <row r="14">
          <cell r="V14" t="str">
            <v>确认日期：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B085-C824-F04C-8DD3-BA4763FB14E4}">
  <dimension ref="B2:N34"/>
  <sheetViews>
    <sheetView tabSelected="1" workbookViewId="0">
      <selection activeCell="A5" sqref="A5"/>
    </sheetView>
  </sheetViews>
  <sheetFormatPr baseColWidth="10" defaultColWidth="9" defaultRowHeight="17" outlineLevelCol="1"/>
  <cols>
    <col min="2" max="2" width="19" style="2" customWidth="1"/>
    <col min="3" max="3" width="13.83203125" style="2" customWidth="1"/>
    <col min="4" max="4" width="14.83203125" style="2" customWidth="1"/>
    <col min="5" max="5" width="13.5" style="2" customWidth="1" outlineLevel="1"/>
    <col min="6" max="6" width="13.1640625" style="2" customWidth="1" outlineLevel="1"/>
    <col min="7" max="7" width="14.83203125" style="2" customWidth="1" outlineLevel="1"/>
    <col min="8" max="8" width="10.83203125" style="2" customWidth="1"/>
    <col min="9" max="9" width="13" style="2" customWidth="1"/>
    <col min="10" max="10" width="5.6640625" style="2" customWidth="1"/>
    <col min="11" max="13" width="10.6640625" style="2" customWidth="1"/>
    <col min="14" max="14" width="13.6640625" style="47" customWidth="1"/>
  </cols>
  <sheetData>
    <row r="2" spans="2:14">
      <c r="B2" s="1"/>
      <c r="C2" s="1"/>
      <c r="D2" s="1"/>
      <c r="E2" s="1"/>
      <c r="F2" s="1"/>
      <c r="G2" s="1"/>
      <c r="H2" s="1"/>
      <c r="I2" s="1"/>
      <c r="K2" s="1"/>
      <c r="L2" s="1"/>
      <c r="M2" s="1"/>
      <c r="N2" s="3"/>
    </row>
    <row r="3" spans="2:14"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3"/>
    </row>
    <row r="4" spans="2:14" ht="18">
      <c r="B4" s="48" t="s">
        <v>0</v>
      </c>
      <c r="C4" s="48"/>
      <c r="D4" s="48"/>
      <c r="E4" s="48"/>
      <c r="F4" s="48"/>
      <c r="G4" s="48"/>
      <c r="H4" s="48"/>
      <c r="I4" s="48"/>
      <c r="K4" s="1"/>
      <c r="L4" s="1"/>
      <c r="M4" s="1"/>
      <c r="N4" s="3"/>
    </row>
    <row r="5" spans="2:14" ht="52" thickBot="1">
      <c r="B5" s="4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5" t="s">
        <v>7</v>
      </c>
      <c r="I5" s="5" t="s">
        <v>8</v>
      </c>
      <c r="K5" s="7" t="s">
        <v>9</v>
      </c>
      <c r="L5" s="7" t="s">
        <v>10</v>
      </c>
      <c r="M5" s="7" t="s">
        <v>11</v>
      </c>
      <c r="N5" s="8" t="s">
        <v>12</v>
      </c>
    </row>
    <row r="6" spans="2:14">
      <c r="B6" s="9" t="s">
        <v>13</v>
      </c>
      <c r="C6" s="10">
        <v>0</v>
      </c>
      <c r="D6" s="11">
        <v>0</v>
      </c>
      <c r="E6" s="12"/>
      <c r="F6" s="12"/>
      <c r="G6" s="12"/>
      <c r="H6" s="13">
        <v>0</v>
      </c>
      <c r="I6" s="13"/>
      <c r="K6" s="1"/>
      <c r="L6" s="1"/>
      <c r="M6" s="1"/>
      <c r="N6" s="14">
        <v>0</v>
      </c>
    </row>
    <row r="7" spans="2:14">
      <c r="B7" s="9" t="s">
        <v>14</v>
      </c>
      <c r="C7" s="15">
        <f>SUMIFS([1]场地搭建!$O:$O,[1]场地搭建!$C:$C,$B$7)</f>
        <v>182766</v>
      </c>
      <c r="D7" s="11">
        <f>SUMIFS([1]场地搭建!$V:$V,[1]场地搭建!$AA:$AA,[1]汇总!D$5)</f>
        <v>150280</v>
      </c>
      <c r="E7" s="16">
        <f>SUMIFS([1]场地搭建!$V:$V,[1]场地搭建!$AB:$AB,[1]汇总!E$5)</f>
        <v>150280</v>
      </c>
      <c r="F7" s="16">
        <f>SUMIFS([1]场地搭建!$V:$V,[1]场地搭建!$AB:$AB,[1]汇总!F$5)</f>
        <v>0</v>
      </c>
      <c r="G7" s="16">
        <f>SUMIFS([1]场地搭建!$V:$V,[1]场地搭建!$AB:$AB,[1]汇总!G$5)</f>
        <v>0</v>
      </c>
      <c r="H7" s="13">
        <f>SUMIFS([1]场地搭建!$V:$V,[1]场地搭建!$AA:$AA,[1]汇总!H$5)</f>
        <v>28986</v>
      </c>
      <c r="I7" s="13">
        <f>D7+H7</f>
        <v>179266</v>
      </c>
      <c r="K7" s="17">
        <f t="shared" ref="K7:K26" si="0">D7-E7-F7-G7</f>
        <v>0</v>
      </c>
      <c r="L7" s="17">
        <f>I7-[1]场地搭建!V28</f>
        <v>0</v>
      </c>
      <c r="M7" s="17">
        <f t="shared" ref="M7:M26" si="1">C7-N7</f>
        <v>33308</v>
      </c>
      <c r="N7" s="18">
        <v>149458</v>
      </c>
    </row>
    <row r="8" spans="2:14">
      <c r="B8" s="9" t="s">
        <v>15</v>
      </c>
      <c r="C8" s="15">
        <f>SUMIFS([1]设备租赁!$O:$O,[1]设备租赁!$C:$C,$B$8)</f>
        <v>219920</v>
      </c>
      <c r="D8" s="11">
        <f>SUMIFS([1]设备租赁!$V:$V,[1]设备租赁!$AA:$AA,[1]汇总!D$5)</f>
        <v>206520</v>
      </c>
      <c r="E8" s="16">
        <f>SUMIFS([1]设备租赁!$V:$V,[1]设备租赁!$AB:$AB,[1]汇总!E$5)</f>
        <v>206320</v>
      </c>
      <c r="F8" s="16">
        <f>SUMIFS([1]设备租赁!$V:$V,[1]设备租赁!$AB:$AB,[1]汇总!F$5)</f>
        <v>0</v>
      </c>
      <c r="G8" s="16">
        <f>SUMIFS([1]设备租赁!$V:$V,[1]设备租赁!$AB:$AB,[1]汇总!G$5)</f>
        <v>200</v>
      </c>
      <c r="H8" s="13">
        <f>SUMIFS([1]设备租赁!$V:$V,[1]设备租赁!$AA:$AA,[1]汇总!H$5)</f>
        <v>0</v>
      </c>
      <c r="I8" s="13">
        <f t="shared" ref="I8:I13" si="2">D8+H8</f>
        <v>206520</v>
      </c>
      <c r="K8" s="17">
        <f t="shared" si="0"/>
        <v>0</v>
      </c>
      <c r="L8" s="17">
        <f>I8-[1]设备租赁!V54</f>
        <v>0</v>
      </c>
      <c r="M8" s="17">
        <f t="shared" si="1"/>
        <v>1200</v>
      </c>
      <c r="N8" s="18">
        <v>218720</v>
      </c>
    </row>
    <row r="9" spans="2:14">
      <c r="B9" s="9" t="s">
        <v>16</v>
      </c>
      <c r="C9" s="15">
        <f>SUMIFS([1]直播导摄!$O:$O,[1]直播导摄!$C:$C,$B$9)</f>
        <v>137950</v>
      </c>
      <c r="D9" s="11">
        <f>SUMIFS([1]直播导摄!$V:$V,[1]直播导摄!$AA:$AA,[1]汇总!D$5)</f>
        <v>123600</v>
      </c>
      <c r="E9" s="16">
        <f>SUMIFS([1]直播导摄!$V:$V,[1]直播导摄!$AB:$AB,[1]汇总!E$5)</f>
        <v>111950</v>
      </c>
      <c r="F9" s="16">
        <f>SUMIFS([1]直播导摄!$V:$V,[1]直播导摄!$AB:$AB,[1]汇总!F$5)</f>
        <v>0</v>
      </c>
      <c r="G9" s="16">
        <f>SUMIFS([1]直播导摄!$V:$V,[1]直播导摄!$AB:$AB,[1]汇总!G$5)</f>
        <v>11650</v>
      </c>
      <c r="H9" s="13">
        <f>SUMIFS([1]直播导摄!$V:$V,[1]直播导摄!$AA:$AA,[1]汇总!H$5)</f>
        <v>0</v>
      </c>
      <c r="I9" s="13">
        <f t="shared" si="2"/>
        <v>123600</v>
      </c>
      <c r="K9" s="17">
        <f t="shared" si="0"/>
        <v>0</v>
      </c>
      <c r="L9" s="17">
        <f>I9-[1]直播导摄!V41</f>
        <v>0</v>
      </c>
      <c r="M9" s="17">
        <f t="shared" si="1"/>
        <v>-37034</v>
      </c>
      <c r="N9" s="18">
        <v>174984</v>
      </c>
    </row>
    <row r="10" spans="2:14">
      <c r="B10" s="9" t="s">
        <v>17</v>
      </c>
      <c r="C10" s="15">
        <f>SUMIFS([1]设计制作!$O:$O,[1]设计制作!$C:$C,$B$10)</f>
        <v>313726</v>
      </c>
      <c r="D10" s="11">
        <f>SUMIFS([1]设计制作!$V:$V,[1]设计制作!$AA:$AA,[1]汇总!D$5)</f>
        <v>234692</v>
      </c>
      <c r="E10" s="16">
        <f>SUMIFS([1]设计制作!$V:$V,[1]设计制作!$AB:$AB,[1]汇总!E$5)</f>
        <v>231242</v>
      </c>
      <c r="F10" s="16">
        <f>SUMIFS([1]设计制作!$V:$V,[1]设计制作!$AB:$AB,[1]汇总!F$5)</f>
        <v>0</v>
      </c>
      <c r="G10" s="16">
        <f>SUMIFS([1]设计制作!$V:$V,[1]设计制作!$AB:$AB,[1]汇总!G$5)</f>
        <v>3450</v>
      </c>
      <c r="H10" s="13">
        <f>SUMIFS([1]设计制作!$V:$V,[1]设计制作!$AA:$AA,[1]汇总!H$5)</f>
        <v>68230</v>
      </c>
      <c r="I10" s="13">
        <f t="shared" si="2"/>
        <v>302922</v>
      </c>
      <c r="K10" s="17">
        <f t="shared" si="0"/>
        <v>0</v>
      </c>
      <c r="L10" s="17">
        <f>I10-[1]设计制作!V76</f>
        <v>0</v>
      </c>
      <c r="M10" s="17">
        <f t="shared" si="1"/>
        <v>32697</v>
      </c>
      <c r="N10" s="18">
        <v>281029</v>
      </c>
    </row>
    <row r="11" spans="2:14">
      <c r="B11" s="9" t="s">
        <v>18</v>
      </c>
      <c r="C11" s="15">
        <f>SUMIFS('[1]第三方 人员及服务'!$O:$O,'[1]第三方 人员及服务'!$C:$C,$B$11)</f>
        <v>728720</v>
      </c>
      <c r="D11" s="11">
        <f>SUMIFS('[1]第三方 人员及服务'!$V:$V,'[1]第三方 人员及服务'!$AA:$AA,[1]汇总!D$5)</f>
        <v>573556</v>
      </c>
      <c r="E11" s="16">
        <f>SUMIFS('[1]第三方 人员及服务'!$V:$V,'[1]第三方 人员及服务'!$AB:$AB,[1]汇总!E$5)</f>
        <v>505556</v>
      </c>
      <c r="F11" s="16">
        <f>SUMIFS('[1]第三方 人员及服务'!$V:$V,'[1]第三方 人员及服务'!$AB:$AB,[1]汇总!F$5)</f>
        <v>0</v>
      </c>
      <c r="G11" s="16">
        <f>SUMIFS('[1]第三方 人员及服务'!$V:$V,'[1]第三方 人员及服务'!$AB:$AB,[1]汇总!G$5)</f>
        <v>68000</v>
      </c>
      <c r="H11" s="13">
        <f>SUMIFS('[1]第三方 人员及服务'!$V:$V,'[1]第三方 人员及服务'!$AA:$AA,[1]汇总!H$5)</f>
        <v>18700</v>
      </c>
      <c r="I11" s="13">
        <f t="shared" si="2"/>
        <v>592256</v>
      </c>
      <c r="K11" s="17">
        <f t="shared" si="0"/>
        <v>0</v>
      </c>
      <c r="L11" s="17">
        <f>I11-'[1]第三方 人员及服务'!V68</f>
        <v>0</v>
      </c>
      <c r="M11" s="17">
        <f t="shared" si="1"/>
        <v>-105720</v>
      </c>
      <c r="N11" s="18">
        <v>834440</v>
      </c>
    </row>
    <row r="12" spans="2:14">
      <c r="B12" s="9" t="s">
        <v>19</v>
      </c>
      <c r="C12" s="15">
        <f>SUMIFS([1]差旅及接待!$O:$O,[1]差旅及接待!$C:$C,$B$12)</f>
        <v>1035052</v>
      </c>
      <c r="D12" s="11">
        <f>SUMIFS([1]差旅及接待!$V:$V,[1]差旅及接待!$AA:$AA,$D$5)</f>
        <v>770667.05999999994</v>
      </c>
      <c r="E12" s="16">
        <f>SUMIFS([1]差旅及接待!$V:$V,[1]差旅及接待!$AB:$AB,E$5)</f>
        <v>159558</v>
      </c>
      <c r="F12" s="16">
        <f>SUMIFS([1]差旅及接待!$V:$V,[1]差旅及接待!$AB:$AB,F$5)</f>
        <v>0</v>
      </c>
      <c r="G12" s="16">
        <f>SUMIFS([1]差旅及接待!$V:$V,[1]差旅及接待!$AB:$AB,G$5)</f>
        <v>611109.05999999994</v>
      </c>
      <c r="H12" s="13">
        <f>SUMIFS([1]差旅及接待!$V:$V,[1]差旅及接待!$AA:$AA,$H$5)</f>
        <v>2477.48</v>
      </c>
      <c r="I12" s="13">
        <f t="shared" si="2"/>
        <v>773144.53999999992</v>
      </c>
      <c r="K12" s="17">
        <f t="shared" si="0"/>
        <v>0</v>
      </c>
      <c r="L12" s="17">
        <f>I12-[1]差旅及接待!V41</f>
        <v>0</v>
      </c>
      <c r="M12" s="17">
        <f t="shared" si="1"/>
        <v>-68184</v>
      </c>
      <c r="N12" s="18">
        <v>1103236</v>
      </c>
    </row>
    <row r="13" spans="2:14">
      <c r="B13" s="9" t="s">
        <v>20</v>
      </c>
      <c r="C13" s="15">
        <f>SUMIFS([1]场地费用!$O:$O,[1]场地费用!$C:$C,$B$13)</f>
        <v>299000</v>
      </c>
      <c r="D13" s="11">
        <f>SUMIFS([1]场地费用!$V:$V,[1]场地费用!$AA:$AA,[1]汇总!$D$5)</f>
        <v>294000</v>
      </c>
      <c r="E13" s="16">
        <f>SUMIFS([1]场地费用!$V:$V,[1]场地费用!$AB:$AB,E$5)</f>
        <v>294000</v>
      </c>
      <c r="F13" s="16">
        <f>SUMIFS([1]场地费用!$V:$V,[1]场地费用!$AB:$AB,F$5)</f>
        <v>0</v>
      </c>
      <c r="G13" s="16">
        <f>SUMIFS([1]场地费用!$V:$V,[1]场地费用!$AB:$AB,G$5)</f>
        <v>0</v>
      </c>
      <c r="H13" s="13">
        <f>SUMIFS([1]场地费用!$V:$V,[1]场地费用!$AA:$AA,[1]汇总!$H$5)</f>
        <v>5000</v>
      </c>
      <c r="I13" s="13">
        <f t="shared" si="2"/>
        <v>299000</v>
      </c>
      <c r="K13" s="17">
        <f t="shared" si="0"/>
        <v>0</v>
      </c>
      <c r="L13" s="17">
        <f>I13-[1]场地费用!V9</f>
        <v>0</v>
      </c>
      <c r="M13" s="17">
        <f t="shared" si="1"/>
        <v>5000</v>
      </c>
      <c r="N13" s="18">
        <v>294000</v>
      </c>
    </row>
    <row r="14" spans="2:14" ht="18" thickBot="1">
      <c r="B14" s="4" t="s">
        <v>21</v>
      </c>
      <c r="C14" s="19">
        <f>SUM(C6:C6:C13)</f>
        <v>2917134</v>
      </c>
      <c r="D14" s="20">
        <f t="shared" ref="D14:H14" si="3">SUM(D6:D13)</f>
        <v>2353315.06</v>
      </c>
      <c r="E14" s="20">
        <f t="shared" si="3"/>
        <v>1658906</v>
      </c>
      <c r="F14" s="20">
        <f t="shared" si="3"/>
        <v>0</v>
      </c>
      <c r="G14" s="20">
        <f t="shared" si="3"/>
        <v>694409.05999999994</v>
      </c>
      <c r="H14" s="21">
        <f t="shared" si="3"/>
        <v>123393.48</v>
      </c>
      <c r="I14" s="21">
        <f>SUM(I7:I13)</f>
        <v>2476708.54</v>
      </c>
      <c r="K14" s="17">
        <f t="shared" si="0"/>
        <v>0</v>
      </c>
      <c r="L14" s="17">
        <f>I14-[1]场地费用!V10</f>
        <v>2476708.54</v>
      </c>
      <c r="M14" s="17">
        <f t="shared" si="1"/>
        <v>-138733</v>
      </c>
      <c r="N14" s="22">
        <v>3055867</v>
      </c>
    </row>
    <row r="15" spans="2:14">
      <c r="B15" s="23" t="s">
        <v>22</v>
      </c>
      <c r="C15" s="18">
        <f>C14-C33</f>
        <v>2735784</v>
      </c>
      <c r="D15" s="24">
        <f>D14-D33</f>
        <v>2199109.5500000003</v>
      </c>
      <c r="E15" s="24">
        <f>E14-E33</f>
        <v>1652756</v>
      </c>
      <c r="F15" s="24">
        <f t="shared" ref="F15:H15" si="4">F14-F33</f>
        <v>0</v>
      </c>
      <c r="G15" s="24">
        <f t="shared" si="4"/>
        <v>546353.54999999993</v>
      </c>
      <c r="H15" s="18">
        <f t="shared" si="4"/>
        <v>123393.48</v>
      </c>
      <c r="I15" s="18">
        <f>D15+H15</f>
        <v>2322503.0300000003</v>
      </c>
      <c r="K15" s="17">
        <f t="shared" si="0"/>
        <v>0</v>
      </c>
      <c r="L15" s="1"/>
      <c r="M15" s="17">
        <f t="shared" si="1"/>
        <v>-140683</v>
      </c>
      <c r="N15" s="25">
        <v>2876467</v>
      </c>
    </row>
    <row r="16" spans="2:14">
      <c r="B16" s="4" t="s">
        <v>23</v>
      </c>
      <c r="C16" s="26">
        <v>0.05</v>
      </c>
      <c r="D16" s="26">
        <v>0.05</v>
      </c>
      <c r="E16" s="26">
        <v>0.05</v>
      </c>
      <c r="F16" s="26">
        <v>0.05</v>
      </c>
      <c r="G16" s="26">
        <v>0.05</v>
      </c>
      <c r="H16" s="26">
        <v>0.05</v>
      </c>
      <c r="I16" s="26">
        <v>0.05</v>
      </c>
      <c r="K16" s="17">
        <f t="shared" si="0"/>
        <v>-0.1</v>
      </c>
      <c r="L16" s="1"/>
      <c r="M16" s="17">
        <f t="shared" si="1"/>
        <v>0</v>
      </c>
      <c r="N16" s="27">
        <v>0.05</v>
      </c>
    </row>
    <row r="17" spans="2:14">
      <c r="B17" s="4" t="s">
        <v>24</v>
      </c>
      <c r="C17" s="28">
        <f>C15*C16</f>
        <v>136789.20000000001</v>
      </c>
      <c r="D17" s="28">
        <f>D15*D16</f>
        <v>109955.47750000002</v>
      </c>
      <c r="E17" s="28">
        <f t="shared" ref="E17:I17" si="5">E15*E16</f>
        <v>82637.8</v>
      </c>
      <c r="F17" s="28">
        <f t="shared" si="5"/>
        <v>0</v>
      </c>
      <c r="G17" s="28">
        <f t="shared" si="5"/>
        <v>27317.677499999998</v>
      </c>
      <c r="H17" s="19">
        <f t="shared" si="5"/>
        <v>6169.674</v>
      </c>
      <c r="I17" s="19">
        <f t="shared" si="5"/>
        <v>116125.15150000002</v>
      </c>
      <c r="K17" s="17">
        <f t="shared" si="0"/>
        <v>0</v>
      </c>
      <c r="L17" s="1"/>
      <c r="M17" s="17">
        <f t="shared" si="1"/>
        <v>-7034.1499999999942</v>
      </c>
      <c r="N17" s="29">
        <f>N15*N16</f>
        <v>143823.35</v>
      </c>
    </row>
    <row r="18" spans="2:14">
      <c r="B18" s="4" t="s">
        <v>25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19">
        <v>0</v>
      </c>
      <c r="I18" s="19">
        <f>D18+H18</f>
        <v>0</v>
      </c>
      <c r="K18" s="17">
        <f t="shared" si="0"/>
        <v>0</v>
      </c>
      <c r="L18" s="1"/>
      <c r="M18" s="17">
        <f t="shared" si="1"/>
        <v>0</v>
      </c>
      <c r="N18" s="19">
        <v>0</v>
      </c>
    </row>
    <row r="19" spans="2:14">
      <c r="B19" s="4" t="s">
        <v>26</v>
      </c>
      <c r="C19" s="26">
        <v>0.05</v>
      </c>
      <c r="D19" s="26">
        <v>0.05</v>
      </c>
      <c r="E19" s="26">
        <v>0.05</v>
      </c>
      <c r="F19" s="26">
        <v>0.05</v>
      </c>
      <c r="G19" s="26">
        <v>0.05</v>
      </c>
      <c r="H19" s="26">
        <v>0.05</v>
      </c>
      <c r="I19" s="26">
        <v>0.05</v>
      </c>
      <c r="K19" s="17">
        <f t="shared" si="0"/>
        <v>-0.1</v>
      </c>
      <c r="L19" s="1"/>
      <c r="M19" s="17">
        <f t="shared" si="1"/>
        <v>0</v>
      </c>
      <c r="N19" s="30">
        <v>0.05</v>
      </c>
    </row>
    <row r="20" spans="2:14">
      <c r="B20" s="4" t="s">
        <v>27</v>
      </c>
      <c r="C20" s="20">
        <v>0</v>
      </c>
      <c r="D20" s="20"/>
      <c r="E20" s="20"/>
      <c r="F20" s="20"/>
      <c r="G20" s="20"/>
      <c r="H20" s="19"/>
      <c r="I20" s="19">
        <f>D20+H20</f>
        <v>0</v>
      </c>
      <c r="K20" s="17">
        <f t="shared" si="0"/>
        <v>0</v>
      </c>
      <c r="L20" s="1"/>
      <c r="M20" s="17">
        <f t="shared" si="1"/>
        <v>0</v>
      </c>
      <c r="N20" s="19">
        <v>0</v>
      </c>
    </row>
    <row r="21" spans="2:14">
      <c r="B21" s="4" t="s">
        <v>28</v>
      </c>
      <c r="C21" s="20">
        <f>C14+C17</f>
        <v>3053923.2</v>
      </c>
      <c r="D21" s="20">
        <f>D20+D17+D14</f>
        <v>2463270.5375000001</v>
      </c>
      <c r="E21" s="20">
        <f t="shared" ref="E21:I21" si="6">E20+E17+E14</f>
        <v>1741543.8</v>
      </c>
      <c r="F21" s="20">
        <f t="shared" si="6"/>
        <v>0</v>
      </c>
      <c r="G21" s="20">
        <f t="shared" si="6"/>
        <v>721726.73749999993</v>
      </c>
      <c r="H21" s="19">
        <f t="shared" si="6"/>
        <v>129563.15399999999</v>
      </c>
      <c r="I21" s="19">
        <f t="shared" si="6"/>
        <v>2592833.6915000002</v>
      </c>
      <c r="K21" s="17">
        <f t="shared" si="0"/>
        <v>0</v>
      </c>
      <c r="L21" s="1"/>
      <c r="M21" s="17">
        <f t="shared" si="1"/>
        <v>-145767.14999999991</v>
      </c>
      <c r="N21" s="19">
        <f>N14+N17</f>
        <v>3199690.35</v>
      </c>
    </row>
    <row r="22" spans="2:14">
      <c r="B22" s="4" t="s">
        <v>29</v>
      </c>
      <c r="C22" s="26">
        <v>0.06</v>
      </c>
      <c r="D22" s="26">
        <v>0.06</v>
      </c>
      <c r="E22" s="26">
        <v>0.06</v>
      </c>
      <c r="F22" s="26">
        <v>0.06</v>
      </c>
      <c r="G22" s="26">
        <v>0.06</v>
      </c>
      <c r="H22" s="30">
        <v>0.06</v>
      </c>
      <c r="I22" s="30">
        <v>0.06</v>
      </c>
      <c r="K22" s="17">
        <f t="shared" si="0"/>
        <v>-0.12</v>
      </c>
      <c r="L22" s="1"/>
      <c r="M22" s="17">
        <f t="shared" si="1"/>
        <v>0</v>
      </c>
      <c r="N22" s="30">
        <v>0.06</v>
      </c>
    </row>
    <row r="23" spans="2:14">
      <c r="B23" s="4" t="s">
        <v>30</v>
      </c>
      <c r="C23" s="28">
        <f>C21*C22</f>
        <v>183235.39199999999</v>
      </c>
      <c r="D23" s="20">
        <f>D21*D22</f>
        <v>147796.23225</v>
      </c>
      <c r="E23" s="20">
        <f t="shared" ref="E23:I23" si="7">E21*E22</f>
        <v>104492.628</v>
      </c>
      <c r="F23" s="20">
        <f t="shared" si="7"/>
        <v>0</v>
      </c>
      <c r="G23" s="20">
        <f t="shared" si="7"/>
        <v>43303.604249999997</v>
      </c>
      <c r="H23" s="19">
        <f t="shared" si="7"/>
        <v>7773.7892399999992</v>
      </c>
      <c r="I23" s="19">
        <f t="shared" si="7"/>
        <v>155570.02149000001</v>
      </c>
      <c r="K23" s="17">
        <f t="shared" si="0"/>
        <v>0</v>
      </c>
      <c r="L23" s="1"/>
      <c r="M23" s="17">
        <f t="shared" si="1"/>
        <v>-8746.0290000000095</v>
      </c>
      <c r="N23" s="29">
        <f>N21*N22</f>
        <v>191981.421</v>
      </c>
    </row>
    <row r="24" spans="2:14">
      <c r="B24" s="31" t="s">
        <v>31</v>
      </c>
      <c r="C24" s="20">
        <f>C23+C21</f>
        <v>3237158.5920000002</v>
      </c>
      <c r="D24" s="20">
        <f t="shared" ref="D24:H24" si="8">D21+D23</f>
        <v>2611066.76975</v>
      </c>
      <c r="E24" s="20">
        <f t="shared" si="8"/>
        <v>1846036.4280000001</v>
      </c>
      <c r="F24" s="20">
        <f t="shared" si="8"/>
        <v>0</v>
      </c>
      <c r="G24" s="20">
        <f t="shared" si="8"/>
        <v>765030.34174999991</v>
      </c>
      <c r="H24" s="19">
        <f t="shared" si="8"/>
        <v>137336.94323999999</v>
      </c>
      <c r="I24" s="19">
        <f>D24+H24</f>
        <v>2748403.7129899999</v>
      </c>
      <c r="K24" s="17">
        <f t="shared" si="0"/>
        <v>0</v>
      </c>
      <c r="L24" s="1"/>
      <c r="M24" s="17">
        <f t="shared" si="1"/>
        <v>-154513.179</v>
      </c>
      <c r="N24" s="19">
        <f>N23+N21</f>
        <v>3391671.7710000002</v>
      </c>
    </row>
    <row r="25" spans="2:14">
      <c r="B25" s="23" t="s">
        <v>32</v>
      </c>
      <c r="C25" s="32"/>
      <c r="D25" s="32"/>
      <c r="E25" s="32"/>
      <c r="F25" s="32"/>
      <c r="G25" s="32"/>
      <c r="H25" s="32"/>
      <c r="I25" s="32">
        <f>D25+H25</f>
        <v>0</v>
      </c>
      <c r="K25" s="17">
        <f t="shared" si="0"/>
        <v>0</v>
      </c>
      <c r="L25" s="1"/>
      <c r="M25" s="17">
        <f t="shared" si="1"/>
        <v>0</v>
      </c>
      <c r="N25" s="33"/>
    </row>
    <row r="26" spans="2:14">
      <c r="B26" s="34" t="s">
        <v>33</v>
      </c>
      <c r="C26" s="20">
        <f>C24-C25</f>
        <v>3237158.5920000002</v>
      </c>
      <c r="D26" s="20">
        <f t="shared" ref="D26:H26" si="9">D24-D25</f>
        <v>2611066.76975</v>
      </c>
      <c r="E26" s="20">
        <f t="shared" si="9"/>
        <v>1846036.4280000001</v>
      </c>
      <c r="F26" s="20">
        <f t="shared" si="9"/>
        <v>0</v>
      </c>
      <c r="G26" s="20">
        <f t="shared" si="9"/>
        <v>765030.34174999991</v>
      </c>
      <c r="H26" s="19">
        <f t="shared" si="9"/>
        <v>137336.94323999999</v>
      </c>
      <c r="I26" s="19">
        <f>D26+H26</f>
        <v>2748403.7129899999</v>
      </c>
      <c r="K26" s="17">
        <f t="shared" si="0"/>
        <v>0</v>
      </c>
      <c r="L26" s="1"/>
      <c r="M26" s="17">
        <f t="shared" si="1"/>
        <v>-154513.179</v>
      </c>
      <c r="N26" s="19">
        <f>N24-N25</f>
        <v>3391671.7710000002</v>
      </c>
    </row>
    <row r="27" spans="2:14">
      <c r="B27" s="1"/>
      <c r="C27" s="35"/>
      <c r="D27" s="1"/>
      <c r="E27" s="1"/>
      <c r="F27" s="1"/>
      <c r="G27" s="1"/>
      <c r="H27" s="1"/>
      <c r="I27" s="35"/>
      <c r="K27" s="1"/>
      <c r="L27" s="1"/>
      <c r="M27" s="1"/>
      <c r="N27" s="3"/>
    </row>
    <row r="28" spans="2:14">
      <c r="B28" s="36" t="s">
        <v>34</v>
      </c>
      <c r="C28" s="37"/>
      <c r="E28" s="38"/>
      <c r="F28" s="38"/>
      <c r="G28" s="39" t="s">
        <v>35</v>
      </c>
      <c r="I28" s="40"/>
      <c r="K28" s="1"/>
      <c r="L28" s="1"/>
      <c r="M28" s="1"/>
      <c r="N28" s="3"/>
    </row>
    <row r="29" spans="2:14">
      <c r="B29" s="36" t="s">
        <v>36</v>
      </c>
      <c r="C29" s="17"/>
      <c r="E29" s="17"/>
      <c r="F29" s="17"/>
      <c r="G29" s="41" t="s">
        <v>36</v>
      </c>
      <c r="I29" s="42"/>
      <c r="K29" s="1"/>
      <c r="L29" s="1"/>
      <c r="M29" s="1"/>
      <c r="N29" s="3"/>
    </row>
    <row r="30" spans="2:14">
      <c r="B30" s="36" t="s">
        <v>37</v>
      </c>
      <c r="C30" s="43"/>
      <c r="E30" s="44"/>
      <c r="F30" s="44"/>
      <c r="G30" s="41" t="s">
        <v>37</v>
      </c>
      <c r="I30" s="45"/>
      <c r="K30" s="1"/>
      <c r="L30" s="1"/>
      <c r="M30" s="1"/>
      <c r="N30" s="3"/>
    </row>
    <row r="31" spans="2:14">
      <c r="B31" s="1"/>
      <c r="C31" s="1"/>
      <c r="E31" s="1"/>
      <c r="F31" s="1"/>
      <c r="G31" s="1"/>
      <c r="H31" s="1"/>
      <c r="I31" s="1"/>
      <c r="K31" s="1"/>
      <c r="L31" s="1"/>
      <c r="M31" s="1"/>
      <c r="N31" s="3"/>
    </row>
    <row r="32" spans="2:14">
      <c r="B32" s="1"/>
      <c r="C32" s="1"/>
      <c r="D32" s="1"/>
      <c r="E32" s="1"/>
      <c r="F32" s="1"/>
      <c r="G32" s="1"/>
      <c r="H32" s="1"/>
      <c r="I32" s="1"/>
      <c r="K32" s="1"/>
      <c r="L32" s="1"/>
      <c r="M32" s="1"/>
      <c r="N32" s="3"/>
    </row>
    <row r="33" spans="2:14">
      <c r="B33" s="15" t="s">
        <v>38</v>
      </c>
      <c r="C33" s="15">
        <f>SUMIFS([1]差旅及接待!$O:$O,[1]差旅及接待!$Q:$Q,"否")</f>
        <v>181350</v>
      </c>
      <c r="D33" s="11">
        <f>SUMIFS([1]差旅及接待!$V:$V,[1]差旅及接待!$Q:$Q,"否",[1]差旅及接待!$AA:$AA,[1]汇总!D$5)</f>
        <v>154205.50999999998</v>
      </c>
      <c r="E33" s="16">
        <f>SUMIFS([1]差旅及接待!$V:$V,[1]差旅及接待!$Q:$Q,"否",[1]差旅及接待!$AB:$AB,[1]汇总!E$5)</f>
        <v>6150</v>
      </c>
      <c r="F33" s="16">
        <f>SUMIFS([1]差旅及接待!$V:$V,[1]差旅及接待!$Q:$Q,"否",[1]差旅及接待!$AB:$AB,[1]汇总!F$5)</f>
        <v>0</v>
      </c>
      <c r="G33" s="16">
        <f>SUMIFS([1]差旅及接待!$V:$V,[1]差旅及接待!$Q:$Q,"否",[1]差旅及接待!$AB:$AB,[1]汇总!G$5)</f>
        <v>148055.50999999998</v>
      </c>
      <c r="H33" s="13">
        <f>SUMIFS([1]差旅及接待!$V:$V,[1]差旅及接待!$Q:$Q,"否",[1]差旅及接待!$AA:$AA,[1]汇总!H$5)</f>
        <v>0</v>
      </c>
      <c r="I33" s="13">
        <f>D33+H33</f>
        <v>154205.50999999998</v>
      </c>
      <c r="K33" s="17">
        <f t="shared" ref="K33" si="10">D33-E33-F33-G33</f>
        <v>0</v>
      </c>
      <c r="L33" s="1"/>
      <c r="M33" s="17">
        <f t="shared" ref="M33" si="11">C33-N33</f>
        <v>1950</v>
      </c>
      <c r="N33" s="17">
        <v>179400</v>
      </c>
    </row>
    <row r="34" spans="2:14">
      <c r="B34" s="46" t="s">
        <v>39</v>
      </c>
    </row>
  </sheetData>
  <mergeCells count="1">
    <mergeCell ref="B4:I4"/>
  </mergeCells>
  <phoneticPr fontId="3" type="noConversion"/>
  <dataValidations count="1">
    <dataValidation type="list" allowBlank="1" showInputMessage="1" showErrorMessage="1" sqref="B26" xr:uid="{969C15DD-1382-F440-BF5C-C1214E28E048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e266</dc:creator>
  <cp:lastModifiedBy>e266</cp:lastModifiedBy>
  <dcterms:created xsi:type="dcterms:W3CDTF">2024-06-24T02:40:29Z</dcterms:created>
  <dcterms:modified xsi:type="dcterms:W3CDTF">2024-06-24T02:41:43Z</dcterms:modified>
</cp:coreProperties>
</file>