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n02874\Desktop\Mordigraf 专家咨询会\7月19日\"/>
    </mc:Choice>
  </mc:AlternateContent>
  <bookViews>
    <workbookView xWindow="0" yWindow="0" windowWidth="20490" windowHeight="7620" tabRatio="651"/>
  </bookViews>
  <sheets>
    <sheet name="供应商报价" sheetId="1" r:id="rId1"/>
  </sheets>
  <definedNames>
    <definedName name="_xlnm.Print_Area" localSheetId="0">供应商报价!$A$1:$O$108</definedName>
    <definedName name="_xlnm.Print_Titles" localSheetId="0">供应商报价!$1:$7</definedName>
  </definedNames>
  <calcPr calcId="162913"/>
</workbook>
</file>

<file path=xl/calcChain.xml><?xml version="1.0" encoding="utf-8"?>
<calcChain xmlns="http://schemas.openxmlformats.org/spreadsheetml/2006/main"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N102" i="1"/>
  <c r="N101" i="1"/>
  <c r="N100" i="1"/>
  <c r="N99" i="1"/>
  <c r="N98" i="1"/>
  <c r="N94" i="1"/>
  <c r="N95" i="1" s="1"/>
  <c r="N85" i="1"/>
  <c r="N84" i="1"/>
  <c r="N83" i="1"/>
  <c r="N82" i="1"/>
  <c r="N86" i="1" s="1"/>
  <c r="N78" i="1"/>
  <c r="N77" i="1"/>
  <c r="N76" i="1"/>
  <c r="N75" i="1"/>
  <c r="N74" i="1"/>
  <c r="N73" i="1"/>
  <c r="N72" i="1"/>
  <c r="N71" i="1"/>
  <c r="N79" i="1" s="1"/>
  <c r="N70" i="1"/>
  <c r="N69" i="1"/>
  <c r="N68" i="1"/>
  <c r="N64" i="1"/>
  <c r="N63" i="1"/>
  <c r="N62" i="1"/>
  <c r="N61" i="1"/>
  <c r="N60" i="1"/>
  <c r="N59" i="1"/>
  <c r="N57" i="1"/>
  <c r="N56" i="1"/>
  <c r="N55" i="1"/>
  <c r="N54" i="1"/>
  <c r="N53" i="1"/>
  <c r="N52" i="1"/>
  <c r="N51" i="1"/>
  <c r="N50" i="1"/>
  <c r="N49" i="1"/>
  <c r="N48" i="1"/>
  <c r="N65" i="1" s="1"/>
  <c r="N47" i="1"/>
  <c r="N46" i="1"/>
  <c r="N45" i="1"/>
  <c r="N41" i="1"/>
  <c r="N40" i="1"/>
  <c r="N39" i="1"/>
  <c r="N38" i="1"/>
  <c r="N42" i="1" s="1"/>
  <c r="N37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34" i="1" s="1"/>
  <c r="N87" i="1" s="1"/>
  <c r="J90" i="1" l="1"/>
  <c r="N90" i="1" s="1"/>
  <c r="N91" i="1" s="1"/>
  <c r="N103" i="1"/>
  <c r="N104" i="1" s="1"/>
  <c r="J107" i="1" l="1"/>
  <c r="N107" i="1" s="1"/>
  <c r="N108" i="1" s="1"/>
</calcChain>
</file>

<file path=xl/sharedStrings.xml><?xml version="1.0" encoding="utf-8"?>
<sst xmlns="http://schemas.openxmlformats.org/spreadsheetml/2006/main" count="436" uniqueCount="203">
  <si>
    <t>安斯泰来制药（中国）有限公司会议需求表（通用）</t>
  </si>
  <si>
    <t>会议名称：</t>
  </si>
  <si>
    <t>他克莫司颗粒CDE药品审评咨询会议</t>
  </si>
  <si>
    <t>北京</t>
  </si>
  <si>
    <t>供应商名称：</t>
  </si>
  <si>
    <t>中国康辉旅游集团有限公司</t>
  </si>
  <si>
    <t>会议类型：</t>
  </si>
  <si>
    <t>药品审评咨询会议</t>
  </si>
  <si>
    <t xml:space="preserve"> 参加人数：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</si>
  <si>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</si>
  <si>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</si>
  <si>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</si>
  <si>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</si>
  <si>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</si>
  <si>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</si>
  <si>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</si>
  <si>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</si>
  <si>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</si>
  <si>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</si>
  <si>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</si>
  <si>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</si>
  <si>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</si>
  <si>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</si>
  <si>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</si>
  <si>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</si>
  <si>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</si>
  <si>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</si>
  <si>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</si>
  <si>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</si>
  <si>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商务大床房</t>
  </si>
  <si>
    <t>月</t>
  </si>
  <si>
    <t>日</t>
  </si>
  <si>
    <t>晚</t>
  </si>
  <si>
    <t>间</t>
  </si>
  <si>
    <t>行政大床房</t>
  </si>
  <si>
    <t>A-2</t>
  </si>
  <si>
    <t>集结地酒店-华彬费尔
蒙大酒店</t>
  </si>
  <si>
    <t>普通大床房</t>
  </si>
  <si>
    <t>包含服务费、早餐</t>
  </si>
  <si>
    <t>A-3</t>
  </si>
  <si>
    <t>集结地酒店-2</t>
  </si>
  <si>
    <t>普通双床房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</si>
  <si>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</si>
  <si>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</si>
  <si>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</si>
  <si>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</si>
  <si>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</si>
  <si>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</si>
  <si>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</si>
  <si>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</si>
  <si>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</si>
  <si>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</si>
  <si>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</si>
  <si>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</si>
  <si>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</si>
  <si>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</si>
  <si>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</si>
  <si>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</si>
  <si>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</si>
  <si>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</si>
  <si>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</si>
  <si>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</si>
  <si>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</si>
  <si>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</si>
  <si>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</si>
  <si>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</si>
  <si>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</si>
  <si>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</si>
  <si>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</si>
  <si>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</si>
  <si>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</si>
  <si>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</si>
  <si>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</si>
  <si>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</si>
  <si>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快餐即可</t>
  </si>
  <si>
    <t>B-2</t>
  </si>
  <si>
    <t>IFC大厦附近，人均300元</t>
  </si>
  <si>
    <t>B-3</t>
  </si>
  <si>
    <t>自助餐卷，不用可退的</t>
  </si>
  <si>
    <t>B-4</t>
  </si>
  <si>
    <t>江西大酒店里面的江西大厦合味原餐厅</t>
  </si>
  <si>
    <t>B-5</t>
  </si>
  <si>
    <t>次</t>
  </si>
  <si>
    <t>C</t>
  </si>
  <si>
    <t>交通</t>
  </si>
  <si>
    <t>C-1</t>
  </si>
  <si>
    <t>4座帕萨特或别克</t>
  </si>
  <si>
    <t>辆/趟</t>
  </si>
  <si>
    <t>7月18日北京首都机场-华彬费尔蒙酒店
7月19日华彬费尔蒙酒店-北京南站</t>
  </si>
  <si>
    <t>7月18日北京首都机场-华彬费尔蒙酒店
7月19日华彬费尔蒙酒店-首都机场</t>
  </si>
  <si>
    <t>7月19日北京当地住址-会场往返</t>
  </si>
  <si>
    <t>7月18日广州当地送机
7月19日郑州当地接机</t>
  </si>
  <si>
    <t>7月18日上海当地送机
7月19日上海当地接机</t>
  </si>
  <si>
    <t>7月17日北京首都机场-华彬费尔蒙酒店
7月20日华彬费尔蒙酒店-北京首都机场</t>
  </si>
  <si>
    <t>Buick GL8商务车</t>
  </si>
  <si>
    <t>7月19日华彬费尔蒙酒店-江西大酒店往返</t>
  </si>
  <si>
    <t>C-2</t>
  </si>
  <si>
    <t>辆/天</t>
  </si>
  <si>
    <t>7月17日北京首都机场-华彬费尔蒙酒店</t>
  </si>
  <si>
    <t>22座空调车（考斯特/其他品牌）</t>
  </si>
  <si>
    <t>33座空调车（金龙/大宇/现代）</t>
  </si>
  <si>
    <t>其他，45座空调车</t>
  </si>
  <si>
    <t>C-3</t>
  </si>
  <si>
    <t>C-4</t>
  </si>
  <si>
    <t>高铁或动车票</t>
  </si>
  <si>
    <t>一等</t>
  </si>
  <si>
    <t>座</t>
  </si>
  <si>
    <t>人/单程</t>
  </si>
  <si>
    <t>19日北京—郑州（高铁）</t>
  </si>
  <si>
    <t>D</t>
  </si>
  <si>
    <t>其他费用</t>
  </si>
  <si>
    <t>D-1</t>
  </si>
  <si>
    <t>保险费</t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</si>
  <si>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</si>
  <si>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</si>
  <si>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</si>
  <si>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</si>
  <si>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</si>
  <si>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</si>
  <si>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</si>
  <si>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</si>
  <si>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</si>
  <si>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</si>
  <si>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</si>
  <si>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</si>
  <si>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</si>
  <si>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</si>
  <si>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</si>
  <si>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</si>
  <si>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</si>
  <si>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</si>
  <si>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</si>
  <si>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</si>
  <si>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</si>
  <si>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</si>
  <si>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</si>
  <si>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</si>
  <si>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</si>
  <si>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</si>
  <si>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</si>
  <si>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</si>
  <si>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</si>
  <si>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</si>
  <si>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</si>
  <si>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</si>
  <si>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</si>
  <si>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</si>
  <si>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</si>
  <si>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</si>
  <si>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</si>
  <si>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</si>
  <si>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</si>
  <si>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</si>
  <si>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</si>
  <si>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</si>
  <si>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</si>
  <si>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</si>
  <si>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</si>
  <si>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</si>
  <si>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</si>
  <si>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</si>
  <si>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</si>
  <si>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</si>
  <si>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</si>
  <si>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</si>
  <si>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上海 至 北京</t>
  </si>
  <si>
    <t>经济</t>
  </si>
  <si>
    <t>散客</t>
  </si>
  <si>
    <t>张</t>
  </si>
  <si>
    <t>7月18日，上海-北京
7月19日，北京-上海</t>
  </si>
  <si>
    <t>H-2</t>
  </si>
  <si>
    <t>从 广州 至 北京</t>
  </si>
  <si>
    <t>7月18日广州—北京单程机票
按实际情况结算</t>
  </si>
  <si>
    <t>H-3</t>
  </si>
  <si>
    <t>商务</t>
  </si>
  <si>
    <t>H-4</t>
  </si>
  <si>
    <t>国际航段1</t>
  </si>
  <si>
    <t>7月17日去程，7月24日回程，慕尼黑-北京往返价
LH722  Y   MO16JUL  MUCPEK DK1   1915 1035+1          
LH723  Y   TU24JUL  PEKMUC DK1   1235 1645</t>
  </si>
  <si>
    <t>H-5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</si>
  <si>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</si>
  <si>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</si>
  <si>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</si>
  <si>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</si>
  <si>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</si>
  <si>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</si>
  <si>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</si>
  <si>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二等</t>
  </si>
  <si>
    <t>团体</t>
  </si>
  <si>
    <t>桌餐</t>
  </si>
  <si>
    <t>三等</t>
  </si>
  <si>
    <t>头等</t>
  </si>
  <si>
    <t>VIP桌餐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</si>
  <si>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</si>
  <si>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</si>
  <si>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</si>
  <si>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</si>
  <si>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r>
      <rPr>
        <sz val="9"/>
        <color theme="1"/>
        <rFont val="宋体"/>
        <family val="3"/>
        <charset val="134"/>
      </rPr>
      <t xml:space="preserve">从 </t>
    </r>
    <r>
      <rPr>
        <u/>
        <sz val="9"/>
        <color rgb="FFC00000"/>
        <rFont val="宋体"/>
        <family val="3"/>
        <charset val="134"/>
      </rPr>
      <t>北京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郑州</t>
    </r>
  </si>
  <si>
    <r>
      <rPr>
        <sz val="9"/>
        <color theme="1"/>
        <rFont val="宋体"/>
        <family val="3"/>
        <charset val="134"/>
      </rP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</si>
  <si>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r>
      <rPr>
        <sz val="9"/>
        <rFont val="宋体"/>
        <family val="3"/>
        <charset val="134"/>
      </rP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</si>
  <si>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r>
      <rPr>
        <sz val="9"/>
        <rFont val="宋体"/>
        <family val="3"/>
        <charset val="134"/>
      </rP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</si>
  <si>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r>
      <rPr>
        <sz val="9"/>
        <color theme="1"/>
        <rFont val="宋体"/>
        <family val="3"/>
        <charset val="134"/>
      </rP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伦敦 至 </t>
    </r>
    <r>
      <rPr>
        <sz val="9"/>
        <color rgb="FFFF0000"/>
        <rFont val="宋体"/>
        <family val="3"/>
        <charset val="134"/>
      </rPr>
      <t>****</t>
    </r>
  </si>
  <si>
    <r>
      <t xml:space="preserve">从 </t>
    </r>
    <r>
      <rPr>
        <sz val="9"/>
        <color rgb="FFC00000"/>
        <rFont val="宋体"/>
        <family val="3"/>
        <charset val="134"/>
      </rPr>
      <t>慕尼黑</t>
    </r>
    <r>
      <rPr>
        <sz val="9"/>
        <color theme="1"/>
        <rFont val="宋体"/>
        <family val="3"/>
        <charset val="134"/>
      </rPr>
      <t xml:space="preserve"> 至 北京</t>
    </r>
    <phoneticPr fontId="4" type="noConversion"/>
  </si>
  <si>
    <r>
      <rPr>
        <sz val="9"/>
        <color theme="1"/>
        <rFont val="宋体"/>
        <family val="3"/>
        <charset val="134"/>
      </rP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</si>
</sst>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_ * #,##0_ ;_ * \-#,##0_ ;_ * &quot;-&quot;??_ ;_ @_ "/>
    <numFmt numFmtId="179" formatCode="#,##0;[Red]#,##0"/>
  </numFmts>
  <fonts count="18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8840296639912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5" tint="0.39988402966399123"/>
        <bgColor indexed="64"/>
      </patternFill>
    </fill>
  </fills>
  <borders count="9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double">
        <color rgb="FF00B05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00B050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double">
        <color rgb="FF00B050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00B05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00B050"/>
      </right>
      <top style="hair">
        <color auto="1"/>
      </top>
      <bottom/>
      <diagonal/>
    </border>
    <border>
      <left style="double">
        <color rgb="FF00B05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00B050"/>
      </right>
      <top style="thin">
        <color auto="1"/>
      </top>
      <bottom style="medium">
        <color auto="1"/>
      </bottom>
      <diagonal/>
    </border>
    <border>
      <left style="double">
        <color rgb="FF00B05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00B050"/>
      </right>
      <top/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/>
      <diagonal/>
    </border>
    <border>
      <left/>
      <right style="double">
        <color rgb="FF00B05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00B050"/>
      </right>
      <top style="thin">
        <color auto="1"/>
      </top>
      <bottom/>
      <diagonal/>
    </border>
    <border>
      <left style="double">
        <color rgb="FF00B050"/>
      </left>
      <right/>
      <top/>
      <bottom style="medium">
        <color auto="1"/>
      </bottom>
      <diagonal/>
    </border>
    <border>
      <left/>
      <right style="double">
        <color rgb="FF00B05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00B05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medium">
        <color auto="1"/>
      </top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 style="thin">
        <color auto="1"/>
      </bottom>
      <diagonal/>
    </border>
    <border>
      <left/>
      <right style="double">
        <color rgb="FF00B05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00B050"/>
      </left>
      <right style="thin">
        <color auto="1"/>
      </right>
      <top/>
      <bottom/>
      <diagonal/>
    </border>
    <border>
      <left style="thin">
        <color auto="1"/>
      </left>
      <right style="double">
        <color rgb="FF00B050"/>
      </right>
      <top/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00B050"/>
      </right>
      <top style="thin">
        <color auto="1"/>
      </top>
      <bottom style="hair">
        <color auto="1"/>
      </bottom>
      <diagonal/>
    </border>
    <border>
      <left style="double">
        <color rgb="FF00B05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00B050"/>
      </right>
      <top style="thin">
        <color auto="1"/>
      </top>
      <bottom style="thin">
        <color auto="1"/>
      </bottom>
      <diagonal/>
    </border>
    <border>
      <left style="double">
        <color rgb="FF00B050"/>
      </left>
      <right/>
      <top style="thin">
        <color auto="1"/>
      </top>
      <bottom style="double">
        <color rgb="FF00B050"/>
      </bottom>
      <diagonal/>
    </border>
    <border>
      <left/>
      <right/>
      <top style="thin">
        <color auto="1"/>
      </top>
      <bottom style="double">
        <color rgb="FF00B050"/>
      </bottom>
      <diagonal/>
    </border>
    <border>
      <left/>
      <right style="double">
        <color rgb="FF00B050"/>
      </right>
      <top style="thin">
        <color auto="1"/>
      </top>
      <bottom style="double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43" fontId="2" fillId="0" borderId="0" applyFont="0" applyFill="0" applyBorder="0" applyAlignment="0" applyProtection="0"/>
  </cellStyleXfs>
  <cellXfs count="264">
    <xf numFmtId="0" fontId="0" fillId="0" borderId="0" xfId="0">
      <alignment vertical="center"/>
    </xf>
    <xf numFmtId="0" fontId="3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9" fillId="5" borderId="0" xfId="2" applyFont="1" applyFill="1" applyBorder="1" applyAlignment="1">
      <alignment horizontal="left" vertical="center"/>
    </xf>
    <xf numFmtId="0" fontId="10" fillId="0" borderId="0" xfId="2" applyFont="1" applyBorder="1">
      <alignment vertical="center"/>
    </xf>
    <xf numFmtId="14" fontId="7" fillId="2" borderId="0" xfId="2" applyNumberFormat="1" applyFont="1" applyFill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31" fontId="9" fillId="5" borderId="0" xfId="2" applyNumberFormat="1" applyFont="1" applyFill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>
      <alignment vertical="center"/>
    </xf>
    <xf numFmtId="0" fontId="12" fillId="0" borderId="1" xfId="2" applyFont="1" applyBorder="1" applyAlignment="1">
      <alignment vertical="center"/>
    </xf>
    <xf numFmtId="0" fontId="12" fillId="0" borderId="2" xfId="2" applyFont="1" applyBorder="1" applyAlignment="1">
      <alignment horizontal="left" vertical="center" wrapText="1"/>
    </xf>
    <xf numFmtId="0" fontId="12" fillId="0" borderId="39" xfId="2" applyFont="1" applyBorder="1" applyAlignment="1">
      <alignment horizontal="left" vertical="center" wrapText="1"/>
    </xf>
    <xf numFmtId="0" fontId="13" fillId="3" borderId="3" xfId="3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horizontal="center" vertical="center"/>
    </xf>
    <xf numFmtId="0" fontId="13" fillId="3" borderId="40" xfId="3" applyFont="1" applyFill="1" applyBorder="1" applyAlignment="1">
      <alignment horizontal="center" vertical="center"/>
    </xf>
    <xf numFmtId="0" fontId="13" fillId="3" borderId="5" xfId="3" applyFont="1" applyFill="1" applyBorder="1" applyAlignment="1">
      <alignment horizontal="center" vertical="center"/>
    </xf>
    <xf numFmtId="0" fontId="13" fillId="3" borderId="6" xfId="3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horizontal="center" vertical="center"/>
    </xf>
    <xf numFmtId="0" fontId="13" fillId="3" borderId="6" xfId="3" applyFont="1" applyFill="1" applyBorder="1" applyAlignment="1">
      <alignment horizontal="center" vertical="center"/>
    </xf>
    <xf numFmtId="0" fontId="13" fillId="3" borderId="41" xfId="3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vertical="center"/>
    </xf>
    <xf numFmtId="0" fontId="11" fillId="0" borderId="9" xfId="2" applyFont="1" applyFill="1" applyBorder="1" applyAlignment="1">
      <alignment vertical="center"/>
    </xf>
    <xf numFmtId="0" fontId="11" fillId="0" borderId="1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42" xfId="2" applyFont="1" applyFill="1" applyBorder="1" applyAlignment="1">
      <alignment vertical="center"/>
    </xf>
    <xf numFmtId="0" fontId="11" fillId="0" borderId="0" xfId="2" applyFont="1" applyFill="1" applyBorder="1">
      <alignment vertical="center"/>
    </xf>
    <xf numFmtId="0" fontId="11" fillId="0" borderId="11" xfId="2" applyFont="1" applyBorder="1" applyAlignment="1">
      <alignment horizontal="center" vertical="center"/>
    </xf>
    <xf numFmtId="0" fontId="11" fillId="4" borderId="12" xfId="2" applyFont="1" applyFill="1" applyBorder="1" applyAlignment="1">
      <alignment horizontal="left" vertical="center" wrapText="1"/>
    </xf>
    <xf numFmtId="0" fontId="11" fillId="0" borderId="12" xfId="2" applyFont="1" applyFill="1" applyBorder="1" applyAlignment="1">
      <alignment horizontal="center" vertical="center"/>
    </xf>
    <xf numFmtId="0" fontId="11" fillId="4" borderId="12" xfId="2" applyFont="1" applyFill="1" applyBorder="1" applyAlignment="1">
      <alignment horizontal="center" vertical="center"/>
    </xf>
    <xf numFmtId="178" fontId="11" fillId="4" borderId="12" xfId="4" applyNumberFormat="1" applyFont="1" applyFill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179" fontId="11" fillId="5" borderId="44" xfId="4" applyNumberFormat="1" applyFont="1" applyFill="1" applyBorder="1" applyAlignment="1">
      <alignment vertical="center"/>
    </xf>
    <xf numFmtId="179" fontId="11" fillId="0" borderId="45" xfId="2" applyNumberFormat="1" applyFont="1" applyBorder="1" applyAlignment="1">
      <alignment vertical="center"/>
    </xf>
    <xf numFmtId="0" fontId="11" fillId="0" borderId="46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1" fillId="4" borderId="14" xfId="2" applyFont="1" applyFill="1" applyBorder="1" applyAlignment="1">
      <alignment horizontal="left" vertical="center"/>
    </xf>
    <xf numFmtId="0" fontId="11" fillId="4" borderId="14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178" fontId="11" fillId="4" borderId="14" xfId="4" applyNumberFormat="1" applyFont="1" applyFill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179" fontId="11" fillId="5" borderId="47" xfId="4" applyNumberFormat="1" applyFont="1" applyFill="1" applyBorder="1" applyAlignment="1">
      <alignment vertical="center"/>
    </xf>
    <xf numFmtId="179" fontId="11" fillId="0" borderId="14" xfId="2" applyNumberFormat="1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14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/>
    </xf>
    <xf numFmtId="0" fontId="14" fillId="0" borderId="14" xfId="3" applyFont="1" applyFill="1" applyBorder="1" applyAlignment="1">
      <alignment horizontal="left" vertical="center"/>
    </xf>
    <xf numFmtId="0" fontId="14" fillId="4" borderId="14" xfId="3" applyFont="1" applyFill="1" applyBorder="1" applyAlignment="1">
      <alignment vertical="center" wrapText="1"/>
    </xf>
    <xf numFmtId="0" fontId="14" fillId="0" borderId="34" xfId="3" applyFont="1" applyBorder="1" applyAlignment="1">
      <alignment horizontal="center" vertical="center"/>
    </xf>
    <xf numFmtId="0" fontId="11" fillId="5" borderId="48" xfId="2" applyFont="1" applyFill="1" applyBorder="1" applyAlignment="1">
      <alignment vertical="center"/>
    </xf>
    <xf numFmtId="0" fontId="14" fillId="4" borderId="14" xfId="3" applyFont="1" applyFill="1" applyBorder="1" applyAlignment="1">
      <alignment vertical="center"/>
    </xf>
    <xf numFmtId="0" fontId="15" fillId="0" borderId="14" xfId="3" applyFont="1" applyFill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5" fillId="0" borderId="16" xfId="3" applyFont="1" applyFill="1" applyBorder="1" applyAlignment="1">
      <alignment horizontal="left" vertical="center"/>
    </xf>
    <xf numFmtId="0" fontId="14" fillId="4" borderId="16" xfId="3" applyFont="1" applyFill="1" applyBorder="1" applyAlignment="1">
      <alignment vertical="center"/>
    </xf>
    <xf numFmtId="0" fontId="11" fillId="4" borderId="16" xfId="2" applyFont="1" applyFill="1" applyBorder="1" applyAlignment="1">
      <alignment horizontal="center" vertical="center"/>
    </xf>
    <xf numFmtId="0" fontId="14" fillId="0" borderId="49" xfId="3" applyFont="1" applyBorder="1" applyAlignment="1">
      <alignment horizontal="center" vertical="center"/>
    </xf>
    <xf numFmtId="179" fontId="11" fillId="5" borderId="50" xfId="4" applyNumberFormat="1" applyFont="1" applyFill="1" applyBorder="1" applyAlignment="1">
      <alignment vertical="center"/>
    </xf>
    <xf numFmtId="179" fontId="11" fillId="0" borderId="16" xfId="2" applyNumberFormat="1" applyFont="1" applyBorder="1" applyAlignment="1">
      <alignment vertical="center"/>
    </xf>
    <xf numFmtId="0" fontId="11" fillId="5" borderId="51" xfId="2" applyFont="1" applyFill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1" fillId="0" borderId="52" xfId="2" applyFont="1" applyBorder="1" applyAlignment="1">
      <alignment vertical="center"/>
    </xf>
    <xf numFmtId="179" fontId="11" fillId="0" borderId="18" xfId="2" applyNumberFormat="1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3" fillId="3" borderId="19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0" fontId="13" fillId="3" borderId="21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0" fontId="13" fillId="3" borderId="36" xfId="3" applyFont="1" applyFill="1" applyBorder="1" applyAlignment="1">
      <alignment horizontal="center" vertical="center"/>
    </xf>
    <xf numFmtId="0" fontId="13" fillId="3" borderId="54" xfId="3" applyFont="1" applyFill="1" applyBorder="1" applyAlignment="1">
      <alignment horizontal="center" vertical="center"/>
    </xf>
    <xf numFmtId="0" fontId="13" fillId="3" borderId="55" xfId="3" applyFont="1" applyFill="1" applyBorder="1" applyAlignment="1">
      <alignment horizontal="center" vertical="center"/>
    </xf>
    <xf numFmtId="0" fontId="11" fillId="0" borderId="22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1" fillId="0" borderId="56" xfId="2" applyFont="1" applyBorder="1" applyAlignment="1">
      <alignment vertical="center"/>
    </xf>
    <xf numFmtId="0" fontId="11" fillId="0" borderId="57" xfId="2" applyFont="1" applyBorder="1" applyAlignment="1">
      <alignment vertical="center"/>
    </xf>
    <xf numFmtId="0" fontId="13" fillId="0" borderId="24" xfId="3" applyFont="1" applyBorder="1" applyAlignment="1">
      <alignment horizontal="center" vertical="center"/>
    </xf>
    <xf numFmtId="0" fontId="13" fillId="0" borderId="25" xfId="3" applyFont="1" applyBorder="1" applyAlignment="1">
      <alignment horizontal="left" vertical="center"/>
    </xf>
    <xf numFmtId="0" fontId="11" fillId="2" borderId="25" xfId="2" applyFont="1" applyFill="1" applyBorder="1" applyAlignment="1">
      <alignment vertical="center"/>
    </xf>
    <xf numFmtId="0" fontId="11" fillId="4" borderId="25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179" fontId="11" fillId="5" borderId="59" xfId="4" applyNumberFormat="1" applyFont="1" applyFill="1" applyBorder="1" applyAlignment="1">
      <alignment vertical="center"/>
    </xf>
    <xf numFmtId="179" fontId="11" fillId="0" borderId="25" xfId="2" applyNumberFormat="1" applyFont="1" applyBorder="1" applyAlignment="1">
      <alignment vertical="center"/>
    </xf>
    <xf numFmtId="0" fontId="11" fillId="5" borderId="60" xfId="2" applyFont="1" applyFill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14" xfId="3" applyFont="1" applyBorder="1" applyAlignment="1">
      <alignment horizontal="left" vertical="center"/>
    </xf>
    <xf numFmtId="0" fontId="11" fillId="2" borderId="14" xfId="2" applyFont="1" applyFill="1" applyBorder="1" applyAlignment="1">
      <alignment vertical="center"/>
    </xf>
    <xf numFmtId="0" fontId="11" fillId="2" borderId="14" xfId="2" applyFont="1" applyFill="1" applyBorder="1" applyAlignment="1">
      <alignment horizontal="center" vertical="center"/>
    </xf>
    <xf numFmtId="0" fontId="11" fillId="5" borderId="48" xfId="2" applyFont="1" applyFill="1" applyBorder="1" applyAlignment="1">
      <alignment vertical="center" wrapText="1"/>
    </xf>
    <xf numFmtId="0" fontId="13" fillId="0" borderId="26" xfId="3" applyFont="1" applyBorder="1" applyAlignment="1">
      <alignment horizontal="center" vertical="center"/>
    </xf>
    <xf numFmtId="0" fontId="13" fillId="0" borderId="20" xfId="3" applyFont="1" applyBorder="1" applyAlignment="1">
      <alignment horizontal="left" vertical="center"/>
    </xf>
    <xf numFmtId="0" fontId="11" fillId="2" borderId="20" xfId="2" applyFont="1" applyFill="1" applyBorder="1" applyAlignment="1">
      <alignment vertical="center"/>
    </xf>
    <xf numFmtId="0" fontId="11" fillId="4" borderId="2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1" fillId="4" borderId="27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179" fontId="11" fillId="5" borderId="54" xfId="4" applyNumberFormat="1" applyFont="1" applyFill="1" applyBorder="1" applyAlignment="1">
      <alignment vertical="center"/>
    </xf>
    <xf numFmtId="179" fontId="11" fillId="0" borderId="20" xfId="2" applyNumberFormat="1" applyFont="1" applyBorder="1" applyAlignment="1">
      <alignment vertical="center"/>
    </xf>
    <xf numFmtId="0" fontId="11" fillId="5" borderId="55" xfId="2" applyFont="1" applyFill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1" fillId="0" borderId="61" xfId="2" applyFont="1" applyBorder="1" applyAlignment="1">
      <alignment vertical="center"/>
    </xf>
    <xf numFmtId="179" fontId="11" fillId="0" borderId="29" xfId="2" applyNumberFormat="1" applyFont="1" applyBorder="1" applyAlignment="1">
      <alignment vertical="center"/>
    </xf>
    <xf numFmtId="0" fontId="11" fillId="0" borderId="62" xfId="2" applyFont="1" applyBorder="1" applyAlignment="1">
      <alignment vertical="center"/>
    </xf>
    <xf numFmtId="0" fontId="13" fillId="3" borderId="30" xfId="3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horizontal="center" vertical="center"/>
    </xf>
    <xf numFmtId="0" fontId="13" fillId="3" borderId="31" xfId="3" applyFont="1" applyFill="1" applyBorder="1" applyAlignment="1">
      <alignment horizontal="center" vertical="center"/>
    </xf>
    <xf numFmtId="0" fontId="13" fillId="3" borderId="63" xfId="3" applyFont="1" applyFill="1" applyBorder="1" applyAlignment="1">
      <alignment horizontal="center" vertical="center"/>
    </xf>
    <xf numFmtId="0" fontId="13" fillId="3" borderId="64" xfId="3" applyFont="1" applyFill="1" applyBorder="1" applyAlignment="1">
      <alignment horizontal="center" vertical="center"/>
    </xf>
    <xf numFmtId="0" fontId="13" fillId="3" borderId="65" xfId="3" applyFont="1" applyFill="1" applyBorder="1" applyAlignment="1">
      <alignment horizontal="center" vertical="center"/>
    </xf>
    <xf numFmtId="0" fontId="11" fillId="0" borderId="5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1" fillId="0" borderId="10" xfId="2" applyFont="1" applyBorder="1" applyAlignment="1">
      <alignment horizontal="center" vertical="center"/>
    </xf>
    <xf numFmtId="0" fontId="11" fillId="0" borderId="66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3" fillId="0" borderId="32" xfId="3" applyFont="1" applyBorder="1" applyAlignment="1">
      <alignment horizontal="center" vertical="center"/>
    </xf>
    <xf numFmtId="0" fontId="13" fillId="0" borderId="33" xfId="3" applyFont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1" fillId="2" borderId="69" xfId="2" applyFont="1" applyFill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179" fontId="11" fillId="5" borderId="6" xfId="4" applyNumberFormat="1" applyFont="1" applyFill="1" applyBorder="1" applyAlignment="1">
      <alignment vertical="center"/>
    </xf>
    <xf numFmtId="179" fontId="11" fillId="0" borderId="33" xfId="2" applyNumberFormat="1" applyFont="1" applyBorder="1" applyAlignment="1">
      <alignment vertical="center"/>
    </xf>
    <xf numFmtId="0" fontId="11" fillId="5" borderId="6" xfId="2" applyFont="1" applyFill="1" applyBorder="1" applyAlignment="1">
      <alignment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5" fillId="2" borderId="14" xfId="2" applyFont="1" applyFill="1" applyBorder="1" applyAlignment="1">
      <alignment horizontal="center" vertical="center"/>
    </xf>
    <xf numFmtId="0" fontId="13" fillId="0" borderId="34" xfId="3" applyFont="1" applyBorder="1" applyAlignment="1">
      <alignment horizontal="center" vertical="center"/>
    </xf>
    <xf numFmtId="179" fontId="15" fillId="5" borderId="6" xfId="4" applyNumberFormat="1" applyFont="1" applyFill="1" applyBorder="1" applyAlignment="1">
      <alignment vertical="center"/>
    </xf>
    <xf numFmtId="0" fontId="15" fillId="5" borderId="6" xfId="2" applyFont="1" applyFill="1" applyBorder="1" applyAlignment="1">
      <alignment vertical="center" wrapText="1"/>
    </xf>
    <xf numFmtId="0" fontId="11" fillId="0" borderId="9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1" fillId="2" borderId="16" xfId="2" applyFont="1" applyFill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13" fillId="0" borderId="20" xfId="3" applyFont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2" borderId="27" xfId="2" applyFont="1" applyFill="1" applyBorder="1" applyAlignment="1">
      <alignment horizontal="center" vertical="center"/>
    </xf>
    <xf numFmtId="0" fontId="13" fillId="0" borderId="71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179" fontId="11" fillId="5" borderId="72" xfId="4" applyNumberFormat="1" applyFont="1" applyFill="1" applyBorder="1" applyAlignment="1">
      <alignment vertical="center"/>
    </xf>
    <xf numFmtId="0" fontId="11" fillId="5" borderId="73" xfId="2" applyFont="1" applyFill="1" applyBorder="1" applyAlignment="1">
      <alignment vertical="center"/>
    </xf>
    <xf numFmtId="179" fontId="15" fillId="5" borderId="47" xfId="4" applyNumberFormat="1" applyFont="1" applyFill="1" applyBorder="1" applyAlignment="1">
      <alignment vertical="center"/>
    </xf>
    <xf numFmtId="179" fontId="15" fillId="0" borderId="14" xfId="2" applyNumberFormat="1" applyFont="1" applyBorder="1" applyAlignment="1">
      <alignment vertical="center"/>
    </xf>
    <xf numFmtId="0" fontId="15" fillId="5" borderId="48" xfId="2" applyFont="1" applyFill="1" applyBorder="1" applyAlignment="1">
      <alignment vertical="center" wrapText="1"/>
    </xf>
    <xf numFmtId="0" fontId="13" fillId="0" borderId="36" xfId="3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25" xfId="3" applyFont="1" applyBorder="1" applyAlignment="1">
      <alignment horizontal="left" vertical="center"/>
    </xf>
    <xf numFmtId="0" fontId="11" fillId="2" borderId="25" xfId="2" applyFont="1" applyFill="1" applyBorder="1" applyAlignment="1">
      <alignment horizontal="left" vertical="center"/>
    </xf>
    <xf numFmtId="0" fontId="11" fillId="2" borderId="12" xfId="2" applyFont="1" applyFill="1" applyBorder="1" applyAlignment="1">
      <alignment vertical="center"/>
    </xf>
    <xf numFmtId="0" fontId="11" fillId="2" borderId="12" xfId="2" applyFont="1" applyFill="1" applyBorder="1" applyAlignment="1">
      <alignment horizontal="center" vertical="center"/>
    </xf>
    <xf numFmtId="179" fontId="11" fillId="5" borderId="74" xfId="4" applyNumberFormat="1" applyFont="1" applyFill="1" applyBorder="1" applyAlignment="1">
      <alignment vertical="center"/>
    </xf>
    <xf numFmtId="179" fontId="11" fillId="0" borderId="12" xfId="2" applyNumberFormat="1" applyFont="1" applyBorder="1" applyAlignment="1">
      <alignment vertical="center"/>
    </xf>
    <xf numFmtId="0" fontId="11" fillId="5" borderId="75" xfId="2" applyFont="1" applyFill="1" applyBorder="1" applyAlignment="1">
      <alignment vertical="center"/>
    </xf>
    <xf numFmtId="0" fontId="13" fillId="0" borderId="13" xfId="3" applyFont="1" applyBorder="1" applyAlignment="1">
      <alignment horizontal="center" vertical="center"/>
    </xf>
    <xf numFmtId="0" fontId="13" fillId="0" borderId="33" xfId="3" applyFont="1" applyBorder="1" applyAlignment="1">
      <alignment horizontal="left" vertical="center"/>
    </xf>
    <xf numFmtId="0" fontId="11" fillId="2" borderId="14" xfId="2" applyFont="1" applyFill="1" applyBorder="1" applyAlignment="1">
      <alignment horizontal="left" vertical="center"/>
    </xf>
    <xf numFmtId="0" fontId="13" fillId="0" borderId="38" xfId="3" applyFont="1" applyBorder="1" applyAlignment="1">
      <alignment horizontal="center" vertical="center"/>
    </xf>
    <xf numFmtId="0" fontId="13" fillId="0" borderId="20" xfId="3" applyFont="1" applyBorder="1" applyAlignment="1">
      <alignment horizontal="left" vertical="center"/>
    </xf>
    <xf numFmtId="0" fontId="11" fillId="2" borderId="2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center" vertical="center"/>
    </xf>
    <xf numFmtId="179" fontId="11" fillId="5" borderId="76" xfId="4" applyNumberFormat="1" applyFont="1" applyFill="1" applyBorder="1" applyAlignment="1">
      <alignment vertical="center"/>
    </xf>
    <xf numFmtId="179" fontId="11" fillId="0" borderId="27" xfId="2" applyNumberFormat="1" applyFont="1" applyBorder="1" applyAlignment="1">
      <alignment vertical="center"/>
    </xf>
    <xf numFmtId="0" fontId="11" fillId="5" borderId="77" xfId="2" applyFont="1" applyFill="1" applyBorder="1" applyAlignment="1">
      <alignment vertical="center"/>
    </xf>
    <xf numFmtId="0" fontId="13" fillId="3" borderId="63" xfId="3" applyFont="1" applyFill="1" applyBorder="1" applyAlignment="1">
      <alignment horizontal="center" vertical="center"/>
    </xf>
    <xf numFmtId="0" fontId="11" fillId="0" borderId="78" xfId="2" applyFont="1" applyBorder="1" applyAlignment="1">
      <alignment vertical="center"/>
    </xf>
    <xf numFmtId="0" fontId="13" fillId="2" borderId="58" xfId="3" applyFont="1" applyFill="1" applyBorder="1" applyAlignment="1">
      <alignment horizontal="left" vertical="center"/>
    </xf>
    <xf numFmtId="0" fontId="13" fillId="2" borderId="23" xfId="3" applyFont="1" applyFill="1" applyBorder="1" applyAlignment="1">
      <alignment horizontal="left" vertical="center"/>
    </xf>
    <xf numFmtId="0" fontId="13" fillId="2" borderId="85" xfId="3" applyFont="1" applyFill="1" applyBorder="1" applyAlignment="1">
      <alignment horizontal="left" vertical="center"/>
    </xf>
    <xf numFmtId="0" fontId="11" fillId="2" borderId="58" xfId="2" applyFont="1" applyFill="1" applyBorder="1" applyAlignment="1">
      <alignment horizontal="center" vertical="center"/>
    </xf>
    <xf numFmtId="0" fontId="11" fillId="2" borderId="85" xfId="2" applyFont="1" applyFill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13" fillId="2" borderId="34" xfId="3" applyFont="1" applyFill="1" applyBorder="1" applyAlignment="1">
      <alignment horizontal="left" vertical="center"/>
    </xf>
    <xf numFmtId="0" fontId="13" fillId="2" borderId="35" xfId="3" applyFont="1" applyFill="1" applyBorder="1" applyAlignment="1">
      <alignment horizontal="left" vertical="center"/>
    </xf>
    <xf numFmtId="0" fontId="13" fillId="2" borderId="70" xfId="3" applyFont="1" applyFill="1" applyBorder="1" applyAlignment="1">
      <alignment horizontal="left" vertical="center"/>
    </xf>
    <xf numFmtId="0" fontId="11" fillId="2" borderId="34" xfId="2" applyFont="1" applyFill="1" applyBorder="1" applyAlignment="1">
      <alignment horizontal="center" vertical="center"/>
    </xf>
    <xf numFmtId="0" fontId="11" fillId="2" borderId="70" xfId="2" applyFont="1" applyFill="1" applyBorder="1" applyAlignment="1">
      <alignment horizontal="center" vertical="center"/>
    </xf>
    <xf numFmtId="0" fontId="11" fillId="0" borderId="79" xfId="2" applyFont="1" applyBorder="1" applyAlignment="1">
      <alignment vertical="center"/>
    </xf>
    <xf numFmtId="0" fontId="13" fillId="0" borderId="27" xfId="3" applyFont="1" applyBorder="1" applyAlignment="1">
      <alignment horizontal="left" vertical="center"/>
    </xf>
    <xf numFmtId="0" fontId="13" fillId="2" borderId="71" xfId="3" applyFont="1" applyFill="1" applyBorder="1" applyAlignment="1">
      <alignment horizontal="left" vertical="center"/>
    </xf>
    <xf numFmtId="0" fontId="13" fillId="2" borderId="80" xfId="3" applyFont="1" applyFill="1" applyBorder="1" applyAlignment="1">
      <alignment horizontal="left" vertical="center"/>
    </xf>
    <xf numFmtId="0" fontId="13" fillId="2" borderId="86" xfId="3" applyFont="1" applyFill="1" applyBorder="1" applyAlignment="1">
      <alignment horizontal="left" vertical="center"/>
    </xf>
    <xf numFmtId="0" fontId="11" fillId="2" borderId="71" xfId="2" applyFont="1" applyFill="1" applyBorder="1" applyAlignment="1">
      <alignment horizontal="center" vertical="center"/>
    </xf>
    <xf numFmtId="0" fontId="11" fillId="2" borderId="86" xfId="2" applyFont="1" applyFill="1" applyBorder="1" applyAlignment="1">
      <alignment horizontal="center" vertical="center"/>
    </xf>
    <xf numFmtId="179" fontId="11" fillId="0" borderId="6" xfId="2" applyNumberFormat="1" applyFont="1" applyBorder="1" applyAlignment="1">
      <alignment vertical="center"/>
    </xf>
    <xf numFmtId="0" fontId="13" fillId="0" borderId="25" xfId="3" applyFont="1" applyFill="1" applyBorder="1" applyAlignment="1">
      <alignment horizontal="left" vertical="center"/>
    </xf>
    <xf numFmtId="0" fontId="11" fillId="2" borderId="43" xfId="2" applyFont="1" applyFill="1" applyBorder="1" applyAlignment="1">
      <alignment horizontal="center" vertical="center"/>
    </xf>
    <xf numFmtId="0" fontId="11" fillId="2" borderId="81" xfId="2" applyFont="1" applyFill="1" applyBorder="1" applyAlignment="1">
      <alignment horizontal="center" vertical="center"/>
    </xf>
    <xf numFmtId="0" fontId="11" fillId="2" borderId="87" xfId="2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left" vertical="center"/>
    </xf>
    <xf numFmtId="0" fontId="11" fillId="2" borderId="35" xfId="2" applyFont="1" applyFill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3" fillId="0" borderId="27" xfId="3" applyFont="1" applyFill="1" applyBorder="1" applyAlignment="1">
      <alignment horizontal="left" vertical="center"/>
    </xf>
    <xf numFmtId="0" fontId="11" fillId="2" borderId="80" xfId="2" applyFont="1" applyFill="1" applyBorder="1" applyAlignment="1">
      <alignment horizontal="center" vertical="center"/>
    </xf>
    <xf numFmtId="0" fontId="11" fillId="0" borderId="71" xfId="2" applyFont="1" applyBorder="1" applyAlignment="1">
      <alignment horizontal="center" vertical="center"/>
    </xf>
    <xf numFmtId="179" fontId="11" fillId="0" borderId="10" xfId="2" applyNumberFormat="1" applyFont="1" applyBorder="1" applyAlignment="1">
      <alignment vertical="center"/>
    </xf>
    <xf numFmtId="0" fontId="11" fillId="6" borderId="8" xfId="2" applyFont="1" applyFill="1" applyBorder="1" applyAlignment="1">
      <alignment vertical="center"/>
    </xf>
    <xf numFmtId="0" fontId="11" fillId="6" borderId="0" xfId="2" applyFont="1" applyFill="1" applyBorder="1" applyAlignment="1">
      <alignment vertical="center"/>
    </xf>
    <xf numFmtId="0" fontId="11" fillId="6" borderId="0" xfId="2" applyFont="1" applyFill="1" applyBorder="1" applyAlignment="1">
      <alignment horizontal="center" vertical="center"/>
    </xf>
    <xf numFmtId="0" fontId="11" fillId="6" borderId="88" xfId="2" applyFont="1" applyFill="1" applyBorder="1" applyAlignment="1">
      <alignment vertical="center"/>
    </xf>
    <xf numFmtId="179" fontId="11" fillId="6" borderId="0" xfId="2" applyNumberFormat="1" applyFont="1" applyFill="1" applyBorder="1" applyAlignment="1">
      <alignment vertical="center"/>
    </xf>
    <xf numFmtId="0" fontId="11" fillId="6" borderId="89" xfId="2" applyFont="1" applyFill="1" applyBorder="1" applyAlignment="1">
      <alignment vertical="center"/>
    </xf>
    <xf numFmtId="0" fontId="11" fillId="0" borderId="22" xfId="2" applyFont="1" applyBorder="1" applyAlignment="1">
      <alignment horizontal="left" vertical="center"/>
    </xf>
    <xf numFmtId="0" fontId="13" fillId="0" borderId="82" xfId="3" applyFont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0" fontId="11" fillId="2" borderId="83" xfId="2" applyFont="1" applyFill="1" applyBorder="1" applyAlignment="1">
      <alignment horizontal="left" vertical="center"/>
    </xf>
    <xf numFmtId="0" fontId="11" fillId="2" borderId="10" xfId="2" applyFont="1" applyFill="1" applyBorder="1" applyAlignment="1">
      <alignment horizontal="left" vertical="center"/>
    </xf>
    <xf numFmtId="0" fontId="11" fillId="2" borderId="7" xfId="2" applyFont="1" applyFill="1" applyBorder="1" applyAlignment="1">
      <alignment horizontal="left" vertical="center"/>
    </xf>
    <xf numFmtId="179" fontId="11" fillId="0" borderId="83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0" fontId="11" fillId="0" borderId="83" xfId="2" applyFont="1" applyBorder="1" applyAlignment="1">
      <alignment horizontal="center" vertical="center"/>
    </xf>
    <xf numFmtId="9" fontId="11" fillId="5" borderId="90" xfId="1" applyFont="1" applyFill="1" applyBorder="1" applyAlignment="1">
      <alignment horizontal="center" vertical="center"/>
    </xf>
    <xf numFmtId="0" fontId="11" fillId="5" borderId="91" xfId="2" applyFont="1" applyFill="1" applyBorder="1" applyAlignment="1">
      <alignment vertical="center"/>
    </xf>
    <xf numFmtId="0" fontId="11" fillId="6" borderId="28" xfId="2" applyFont="1" applyFill="1" applyBorder="1" applyAlignment="1">
      <alignment vertical="center"/>
    </xf>
    <xf numFmtId="0" fontId="11" fillId="6" borderId="29" xfId="2" applyFont="1" applyFill="1" applyBorder="1" applyAlignment="1">
      <alignment vertical="center"/>
    </xf>
    <xf numFmtId="0" fontId="11" fillId="6" borderId="29" xfId="2" applyFont="1" applyFill="1" applyBorder="1" applyAlignment="1">
      <alignment horizontal="center" vertical="center"/>
    </xf>
    <xf numFmtId="0" fontId="11" fillId="6" borderId="61" xfId="2" applyFont="1" applyFill="1" applyBorder="1" applyAlignment="1">
      <alignment vertical="center"/>
    </xf>
    <xf numFmtId="179" fontId="11" fillId="6" borderId="29" xfId="2" applyNumberFormat="1" applyFont="1" applyFill="1" applyBorder="1" applyAlignment="1">
      <alignment vertical="center"/>
    </xf>
    <xf numFmtId="0" fontId="11" fillId="6" borderId="62" xfId="2" applyFont="1" applyFill="1" applyBorder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179" fontId="11" fillId="5" borderId="90" xfId="4" applyNumberFormat="1" applyFont="1" applyFill="1" applyBorder="1" applyAlignment="1">
      <alignment vertical="center"/>
    </xf>
    <xf numFmtId="0" fontId="13" fillId="3" borderId="84" xfId="3" applyFont="1" applyFill="1" applyBorder="1" applyAlignment="1">
      <alignment horizontal="center" vertical="center"/>
    </xf>
    <xf numFmtId="0" fontId="13" fillId="0" borderId="11" xfId="3" applyFont="1" applyBorder="1" applyAlignment="1">
      <alignment horizontal="center" vertical="center"/>
    </xf>
    <xf numFmtId="0" fontId="13" fillId="0" borderId="12" xfId="3" applyFont="1" applyFill="1" applyBorder="1" applyAlignment="1">
      <alignment horizontal="left" vertical="center"/>
    </xf>
    <xf numFmtId="0" fontId="11" fillId="2" borderId="12" xfId="2" applyFont="1" applyFill="1" applyBorder="1" applyAlignment="1">
      <alignment horizontal="left" vertical="center"/>
    </xf>
    <xf numFmtId="0" fontId="11" fillId="2" borderId="12" xfId="2" applyFont="1" applyFill="1" applyBorder="1" applyAlignment="1">
      <alignment horizontal="center" vertical="center"/>
    </xf>
    <xf numFmtId="179" fontId="15" fillId="5" borderId="74" xfId="4" applyNumberFormat="1" applyFont="1" applyFill="1" applyBorder="1" applyAlignment="1">
      <alignment vertical="center"/>
    </xf>
    <xf numFmtId="179" fontId="15" fillId="0" borderId="12" xfId="2" applyNumberFormat="1" applyFont="1" applyBorder="1" applyAlignment="1">
      <alignment vertical="center"/>
    </xf>
    <xf numFmtId="0" fontId="15" fillId="5" borderId="75" xfId="2" applyFont="1" applyFill="1" applyBorder="1" applyAlignment="1">
      <alignment vertical="center" wrapText="1"/>
    </xf>
    <xf numFmtId="0" fontId="11" fillId="5" borderId="75" xfId="2" applyFont="1" applyFill="1" applyBorder="1" applyAlignment="1">
      <alignment vertical="center" wrapText="1"/>
    </xf>
    <xf numFmtId="0" fontId="11" fillId="2" borderId="14" xfId="2" applyFont="1" applyFill="1" applyBorder="1" applyAlignment="1">
      <alignment horizontal="center" vertical="center"/>
    </xf>
    <xf numFmtId="0" fontId="13" fillId="0" borderId="71" xfId="3" applyFont="1" applyFill="1" applyBorder="1" applyAlignment="1">
      <alignment horizontal="left" vertical="center"/>
    </xf>
    <xf numFmtId="0" fontId="11" fillId="0" borderId="80" xfId="2" applyFont="1" applyBorder="1" applyAlignment="1">
      <alignment horizontal="left" vertical="center"/>
    </xf>
    <xf numFmtId="9" fontId="11" fillId="5" borderId="54" xfId="1" applyFont="1" applyFill="1" applyBorder="1" applyAlignment="1">
      <alignment horizontal="center" vertical="center"/>
    </xf>
    <xf numFmtId="0" fontId="11" fillId="0" borderId="8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92" xfId="2" applyFont="1" applyBorder="1" applyAlignment="1">
      <alignment vertical="center"/>
    </xf>
    <xf numFmtId="0" fontId="11" fillId="0" borderId="93" xfId="2" applyFont="1" applyBorder="1" applyAlignment="1">
      <alignment vertical="center"/>
    </xf>
    <xf numFmtId="0" fontId="11" fillId="0" borderId="94" xfId="2" applyFont="1" applyBorder="1" applyAlignment="1">
      <alignment vertical="center"/>
    </xf>
    <xf numFmtId="0" fontId="11" fillId="7" borderId="95" xfId="2" applyFont="1" applyFill="1" applyBorder="1">
      <alignment vertical="center"/>
    </xf>
    <xf numFmtId="0" fontId="11" fillId="6" borderId="0" xfId="2" applyFont="1" applyFill="1" applyBorder="1">
      <alignment vertical="center"/>
    </xf>
    <xf numFmtId="0" fontId="11" fillId="8" borderId="0" xfId="2" applyFont="1" applyFill="1" applyBorder="1">
      <alignment vertical="center"/>
    </xf>
  </cellXfs>
  <cellStyles count="5">
    <cellStyle name="Normal" xfId="0" builtinId="0"/>
    <cellStyle name="百分比 3" xfId="1"/>
    <cellStyle name="常规 3" xfId="2"/>
    <cellStyle name="常规_Sheet1 3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31750</xdr:rowOff>
    </xdr:from>
    <xdr:to>
      <xdr:col>1</xdr:col>
      <xdr:colOff>447675</xdr:colOff>
      <xdr:row>0</xdr:row>
      <xdr:rowOff>430730</xdr:rowOff>
    </xdr:to>
    <xdr:pic>
      <xdr:nvPicPr>
        <xdr:cNvPr id="884" name="图片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95250" y="317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31750</xdr:rowOff>
    </xdr:from>
    <xdr:to>
      <xdr:col>1</xdr:col>
      <xdr:colOff>447675</xdr:colOff>
      <xdr:row>0</xdr:row>
      <xdr:rowOff>430730</xdr:rowOff>
    </xdr:to>
    <xdr:pic>
      <xdr:nvPicPr>
        <xdr:cNvPr id="3" name="图片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95250" y="31750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31750</xdr:rowOff>
    </xdr:from>
    <xdr:to>
      <xdr:col>1</xdr:col>
      <xdr:colOff>447675</xdr:colOff>
      <xdr:row>0</xdr:row>
      <xdr:rowOff>430730</xdr:rowOff>
    </xdr:to>
    <xdr:pic>
      <xdr:nvPicPr>
        <xdr:cNvPr id="4" name="图片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95250" y="31750"/>
          <a:ext cx="7143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31750</xdr:rowOff>
    </xdr:from>
    <xdr:to>
      <xdr:col>1</xdr:col>
      <xdr:colOff>447675</xdr:colOff>
      <xdr:row>0</xdr:row>
      <xdr:rowOff>430730</xdr:rowOff>
    </xdr:to>
    <xdr:pic>
      <xdr:nvPicPr>
        <xdr:cNvPr id="5" name="图片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95250" y="31750"/>
          <a:ext cx="714375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23"/>
  <sheetViews>
    <sheetView showGridLines="0" tabSelected="1" topLeftCell="A94" zoomScale="90" zoomScaleNormal="90" workbookViewId="0">
      <selection sqref="A1:XFD1048576"/>
    </sheetView>
  </sheetViews>
  <sheetFormatPr defaultColWidth="9.125" defaultRowHeight="11.25" x14ac:dyDescent="0.2"/>
  <cols>
    <col min="1" max="1" width="4.75" style="18" customWidth="1"/>
    <col min="2" max="2" width="15.75" style="18" customWidth="1"/>
    <col min="3" max="3" width="14.75" style="18" customWidth="1"/>
    <col min="4" max="9" width="4.25" style="18" customWidth="1"/>
    <col min="10" max="11" width="5.25" style="17" customWidth="1"/>
    <col min="12" max="12" width="5.75" style="17" customWidth="1"/>
    <col min="13" max="13" width="6.75" style="18" customWidth="1"/>
    <col min="14" max="14" width="10.75" style="18" customWidth="1"/>
    <col min="15" max="15" width="38.625" style="18" customWidth="1"/>
    <col min="16" max="16384" width="9.125" style="18"/>
  </cols>
  <sheetData>
    <row r="1" spans="1:15" s="2" customFormat="1" ht="4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1" customFormat="1" ht="15" customHeight="1" x14ac:dyDescent="0.2">
      <c r="A2" s="3" t="s">
        <v>1</v>
      </c>
      <c r="B2" s="3"/>
      <c r="C2" s="4" t="s">
        <v>2</v>
      </c>
      <c r="D2" s="4"/>
      <c r="E2" s="4"/>
      <c r="F2" s="5" t="s">
        <v>192</v>
      </c>
      <c r="G2" s="6"/>
      <c r="H2" s="6"/>
      <c r="I2" s="7" t="s">
        <v>3</v>
      </c>
      <c r="J2" s="7"/>
      <c r="K2" s="8"/>
      <c r="L2" s="9" t="s">
        <v>4</v>
      </c>
      <c r="M2" s="9"/>
      <c r="N2" s="10" t="s">
        <v>5</v>
      </c>
      <c r="O2" s="10"/>
    </row>
    <row r="3" spans="1:15" s="11" customFormat="1" ht="15" customHeight="1" x14ac:dyDescent="0.2">
      <c r="A3" s="3" t="s">
        <v>6</v>
      </c>
      <c r="B3" s="3"/>
      <c r="C3" s="4" t="s">
        <v>7</v>
      </c>
      <c r="D3" s="4"/>
      <c r="E3" s="4"/>
      <c r="F3" s="5" t="s">
        <v>8</v>
      </c>
      <c r="G3" s="6"/>
      <c r="H3" s="6"/>
      <c r="I3" s="7">
        <v>12</v>
      </c>
      <c r="J3" s="7"/>
      <c r="K3" s="8"/>
      <c r="L3" s="9" t="s">
        <v>9</v>
      </c>
      <c r="M3" s="9"/>
      <c r="N3" s="10" t="s">
        <v>10</v>
      </c>
      <c r="O3" s="10"/>
    </row>
    <row r="4" spans="1:15" s="11" customFormat="1" ht="15" customHeight="1" x14ac:dyDescent="0.2">
      <c r="A4" s="3" t="s">
        <v>11</v>
      </c>
      <c r="B4" s="3"/>
      <c r="C4" s="12">
        <v>43300</v>
      </c>
      <c r="D4" s="4"/>
      <c r="E4" s="4"/>
      <c r="F4" s="13"/>
      <c r="G4" s="6"/>
      <c r="H4" s="14"/>
      <c r="I4" s="14"/>
      <c r="J4" s="14"/>
      <c r="K4" s="14"/>
      <c r="L4" s="9" t="s">
        <v>12</v>
      </c>
      <c r="M4" s="9"/>
      <c r="N4" s="15">
        <v>43280</v>
      </c>
      <c r="O4" s="10"/>
    </row>
    <row r="5" spans="1:15" ht="9.9499999999999993" customHeight="1" thickBot="1" x14ac:dyDescent="0.25">
      <c r="A5" s="16"/>
      <c r="B5" s="16"/>
      <c r="C5" s="16"/>
      <c r="D5" s="16"/>
      <c r="E5" s="16"/>
      <c r="F5" s="16"/>
      <c r="G5" s="16"/>
      <c r="H5" s="16"/>
      <c r="I5" s="16"/>
      <c r="M5" s="16"/>
      <c r="N5" s="16"/>
      <c r="O5" s="16"/>
    </row>
    <row r="6" spans="1:15" ht="48" customHeight="1" thickTop="1" thickBot="1" x14ac:dyDescent="0.25">
      <c r="A6" s="19" t="s">
        <v>13</v>
      </c>
      <c r="B6" s="20" t="s">
        <v>14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</row>
    <row r="7" spans="1:15" ht="15.95" customHeight="1" x14ac:dyDescent="0.2">
      <c r="A7" s="22" t="s">
        <v>15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 t="s">
        <v>16</v>
      </c>
      <c r="N7" s="23"/>
      <c r="O7" s="24"/>
    </row>
    <row r="8" spans="1:15" ht="15.95" customHeight="1" x14ac:dyDescent="0.2">
      <c r="A8" s="25" t="s">
        <v>17</v>
      </c>
      <c r="B8" s="26" t="s">
        <v>15</v>
      </c>
      <c r="C8" s="27" t="s">
        <v>18</v>
      </c>
      <c r="D8" s="28"/>
      <c r="E8" s="28"/>
      <c r="F8" s="28"/>
      <c r="G8" s="28"/>
      <c r="H8" s="28"/>
      <c r="I8" s="28"/>
      <c r="J8" s="26" t="s">
        <v>19</v>
      </c>
      <c r="K8" s="26" t="s">
        <v>20</v>
      </c>
      <c r="L8" s="26" t="s">
        <v>21</v>
      </c>
      <c r="M8" s="26" t="s">
        <v>22</v>
      </c>
      <c r="N8" s="26" t="s">
        <v>23</v>
      </c>
      <c r="O8" s="29" t="s">
        <v>24</v>
      </c>
    </row>
    <row r="9" spans="1:15" s="35" customFormat="1" ht="15.95" customHeight="1" thickBot="1" x14ac:dyDescent="0.25">
      <c r="A9" s="30" t="s">
        <v>25</v>
      </c>
      <c r="B9" s="31" t="s">
        <v>26</v>
      </c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4"/>
    </row>
    <row r="10" spans="1:15" ht="15.95" customHeight="1" thickTop="1" x14ac:dyDescent="0.2">
      <c r="A10" s="36" t="s">
        <v>27</v>
      </c>
      <c r="B10" s="37" t="s">
        <v>28</v>
      </c>
      <c r="C10" s="38" t="s">
        <v>29</v>
      </c>
      <c r="D10" s="39"/>
      <c r="E10" s="38" t="s">
        <v>30</v>
      </c>
      <c r="F10" s="39"/>
      <c r="G10" s="38" t="s">
        <v>31</v>
      </c>
      <c r="H10" s="39"/>
      <c r="I10" s="38" t="s">
        <v>32</v>
      </c>
      <c r="J10" s="40"/>
      <c r="K10" s="38"/>
      <c r="L10" s="41" t="s">
        <v>33</v>
      </c>
      <c r="M10" s="42"/>
      <c r="N10" s="43">
        <f>J10*K10*M10</f>
        <v>0</v>
      </c>
      <c r="O10" s="44"/>
    </row>
    <row r="11" spans="1:15" ht="15.95" customHeight="1" x14ac:dyDescent="0.2">
      <c r="A11" s="45"/>
      <c r="B11" s="46"/>
      <c r="C11" s="38" t="s">
        <v>29</v>
      </c>
      <c r="D11" s="47"/>
      <c r="E11" s="48" t="s">
        <v>30</v>
      </c>
      <c r="F11" s="47"/>
      <c r="G11" s="48" t="s">
        <v>31</v>
      </c>
      <c r="H11" s="47"/>
      <c r="I11" s="48" t="s">
        <v>32</v>
      </c>
      <c r="J11" s="49"/>
      <c r="K11" s="48"/>
      <c r="L11" s="50" t="s">
        <v>33</v>
      </c>
      <c r="M11" s="51"/>
      <c r="N11" s="52">
        <v>0</v>
      </c>
      <c r="O11" s="53"/>
    </row>
    <row r="12" spans="1:15" ht="15.95" customHeight="1" x14ac:dyDescent="0.2">
      <c r="A12" s="45"/>
      <c r="B12" s="46"/>
      <c r="C12" s="38" t="s">
        <v>29</v>
      </c>
      <c r="D12" s="47"/>
      <c r="E12" s="48" t="s">
        <v>30</v>
      </c>
      <c r="F12" s="47"/>
      <c r="G12" s="48" t="s">
        <v>31</v>
      </c>
      <c r="H12" s="47"/>
      <c r="I12" s="48" t="s">
        <v>32</v>
      </c>
      <c r="J12" s="49"/>
      <c r="K12" s="48"/>
      <c r="L12" s="50" t="s">
        <v>33</v>
      </c>
      <c r="M12" s="51"/>
      <c r="N12" s="52">
        <f t="shared" ref="N12:N14" si="0">J12*K12*M12</f>
        <v>0</v>
      </c>
      <c r="O12" s="53"/>
    </row>
    <row r="13" spans="1:15" ht="15.95" customHeight="1" x14ac:dyDescent="0.2">
      <c r="A13" s="45"/>
      <c r="B13" s="46"/>
      <c r="C13" s="38" t="s">
        <v>29</v>
      </c>
      <c r="D13" s="47"/>
      <c r="E13" s="48" t="s">
        <v>30</v>
      </c>
      <c r="F13" s="47"/>
      <c r="G13" s="48" t="s">
        <v>31</v>
      </c>
      <c r="H13" s="47"/>
      <c r="I13" s="48" t="s">
        <v>32</v>
      </c>
      <c r="J13" s="49"/>
      <c r="K13" s="48"/>
      <c r="L13" s="50" t="s">
        <v>33</v>
      </c>
      <c r="M13" s="51"/>
      <c r="N13" s="52">
        <f t="shared" si="0"/>
        <v>0</v>
      </c>
      <c r="O13" s="53"/>
    </row>
    <row r="14" spans="1:15" ht="15.95" customHeight="1" x14ac:dyDescent="0.2">
      <c r="A14" s="45"/>
      <c r="B14" s="46"/>
      <c r="C14" s="48" t="s">
        <v>34</v>
      </c>
      <c r="D14" s="47"/>
      <c r="E14" s="48" t="s">
        <v>30</v>
      </c>
      <c r="F14" s="47"/>
      <c r="G14" s="48" t="s">
        <v>31</v>
      </c>
      <c r="H14" s="47"/>
      <c r="I14" s="48" t="s">
        <v>32</v>
      </c>
      <c r="J14" s="49"/>
      <c r="K14" s="48"/>
      <c r="L14" s="50" t="s">
        <v>33</v>
      </c>
      <c r="M14" s="51"/>
      <c r="N14" s="52">
        <f t="shared" si="0"/>
        <v>0</v>
      </c>
      <c r="O14" s="53"/>
    </row>
    <row r="15" spans="1:15" ht="15.95" customHeight="1" x14ac:dyDescent="0.2">
      <c r="A15" s="45" t="s">
        <v>35</v>
      </c>
      <c r="B15" s="54" t="s">
        <v>36</v>
      </c>
      <c r="C15" s="48" t="s">
        <v>37</v>
      </c>
      <c r="D15" s="47">
        <v>7</v>
      </c>
      <c r="E15" s="48" t="s">
        <v>30</v>
      </c>
      <c r="F15" s="47">
        <v>18</v>
      </c>
      <c r="G15" s="48" t="s">
        <v>31</v>
      </c>
      <c r="H15" s="47">
        <v>1</v>
      </c>
      <c r="I15" s="48" t="s">
        <v>32</v>
      </c>
      <c r="J15" s="49">
        <v>2</v>
      </c>
      <c r="K15" s="48"/>
      <c r="L15" s="50" t="s">
        <v>33</v>
      </c>
      <c r="M15" s="51">
        <v>1200</v>
      </c>
      <c r="N15" s="52">
        <f>M15*J15*H15</f>
        <v>2400</v>
      </c>
      <c r="O15" s="53" t="s">
        <v>38</v>
      </c>
    </row>
    <row r="16" spans="1:15" ht="15.95" customHeight="1" x14ac:dyDescent="0.2">
      <c r="A16" s="45"/>
      <c r="B16" s="54"/>
      <c r="C16" s="48" t="s">
        <v>37</v>
      </c>
      <c r="D16" s="47">
        <v>7</v>
      </c>
      <c r="E16" s="48" t="s">
        <v>30</v>
      </c>
      <c r="F16" s="47">
        <v>17</v>
      </c>
      <c r="G16" s="48" t="s">
        <v>31</v>
      </c>
      <c r="H16" s="47">
        <v>4</v>
      </c>
      <c r="I16" s="48" t="s">
        <v>32</v>
      </c>
      <c r="J16" s="49">
        <v>1</v>
      </c>
      <c r="K16" s="48"/>
      <c r="L16" s="50" t="s">
        <v>33</v>
      </c>
      <c r="M16" s="51">
        <v>1200</v>
      </c>
      <c r="N16" s="52">
        <f>M16*J16*H16</f>
        <v>4800</v>
      </c>
      <c r="O16" s="53" t="s">
        <v>38</v>
      </c>
    </row>
    <row r="17" spans="1:15" ht="15.95" customHeight="1" x14ac:dyDescent="0.2">
      <c r="A17" s="45"/>
      <c r="B17" s="55"/>
      <c r="C17" s="48" t="s">
        <v>37</v>
      </c>
      <c r="D17" s="47">
        <v>7</v>
      </c>
      <c r="E17" s="48" t="s">
        <v>30</v>
      </c>
      <c r="F17" s="47">
        <v>17</v>
      </c>
      <c r="G17" s="48" t="s">
        <v>31</v>
      </c>
      <c r="H17" s="47">
        <v>3</v>
      </c>
      <c r="I17" s="48" t="s">
        <v>32</v>
      </c>
      <c r="J17" s="49">
        <v>1</v>
      </c>
      <c r="K17" s="48"/>
      <c r="L17" s="50" t="s">
        <v>33</v>
      </c>
      <c r="M17" s="51">
        <v>1200</v>
      </c>
      <c r="N17" s="52">
        <f>M17*J17*H17</f>
        <v>3600</v>
      </c>
      <c r="O17" s="53" t="s">
        <v>38</v>
      </c>
    </row>
    <row r="18" spans="1:15" ht="15.95" customHeight="1" x14ac:dyDescent="0.2">
      <c r="A18" s="45" t="s">
        <v>39</v>
      </c>
      <c r="B18" s="55" t="s">
        <v>40</v>
      </c>
      <c r="C18" s="48" t="s">
        <v>37</v>
      </c>
      <c r="D18" s="47"/>
      <c r="E18" s="48" t="s">
        <v>30</v>
      </c>
      <c r="F18" s="47"/>
      <c r="G18" s="48" t="s">
        <v>31</v>
      </c>
      <c r="H18" s="47"/>
      <c r="I18" s="48" t="s">
        <v>32</v>
      </c>
      <c r="J18" s="49"/>
      <c r="K18" s="48"/>
      <c r="L18" s="50" t="s">
        <v>33</v>
      </c>
      <c r="M18" s="51"/>
      <c r="N18" s="52">
        <f t="shared" ref="N18:N33" si="1">J18*K18*M18</f>
        <v>0</v>
      </c>
      <c r="O18" s="53"/>
    </row>
    <row r="19" spans="1:15" ht="15.95" customHeight="1" x14ac:dyDescent="0.2">
      <c r="A19" s="45"/>
      <c r="B19" s="55"/>
      <c r="C19" s="48" t="s">
        <v>41</v>
      </c>
      <c r="D19" s="47"/>
      <c r="E19" s="48" t="s">
        <v>30</v>
      </c>
      <c r="F19" s="47"/>
      <c r="G19" s="48" t="s">
        <v>31</v>
      </c>
      <c r="H19" s="47"/>
      <c r="I19" s="48" t="s">
        <v>32</v>
      </c>
      <c r="J19" s="49"/>
      <c r="K19" s="48"/>
      <c r="L19" s="50" t="s">
        <v>33</v>
      </c>
      <c r="M19" s="51"/>
      <c r="N19" s="52">
        <f t="shared" si="1"/>
        <v>0</v>
      </c>
      <c r="O19" s="53"/>
    </row>
    <row r="20" spans="1:15" ht="15.95" customHeight="1" x14ac:dyDescent="0.2">
      <c r="A20" s="45" t="s">
        <v>42</v>
      </c>
      <c r="B20" s="55" t="s">
        <v>43</v>
      </c>
      <c r="C20" s="48" t="s">
        <v>37</v>
      </c>
      <c r="D20" s="47"/>
      <c r="E20" s="48" t="s">
        <v>30</v>
      </c>
      <c r="F20" s="47"/>
      <c r="G20" s="48" t="s">
        <v>31</v>
      </c>
      <c r="H20" s="47"/>
      <c r="I20" s="48" t="s">
        <v>32</v>
      </c>
      <c r="J20" s="49"/>
      <c r="K20" s="48"/>
      <c r="L20" s="50" t="s">
        <v>33</v>
      </c>
      <c r="M20" s="51"/>
      <c r="N20" s="52">
        <f t="shared" si="1"/>
        <v>0</v>
      </c>
      <c r="O20" s="53"/>
    </row>
    <row r="21" spans="1:15" ht="15.95" customHeight="1" x14ac:dyDescent="0.2">
      <c r="A21" s="45"/>
      <c r="B21" s="55"/>
      <c r="C21" s="48" t="s">
        <v>41</v>
      </c>
      <c r="D21" s="47"/>
      <c r="E21" s="48" t="s">
        <v>30</v>
      </c>
      <c r="F21" s="47"/>
      <c r="G21" s="48" t="s">
        <v>31</v>
      </c>
      <c r="H21" s="47"/>
      <c r="I21" s="48" t="s">
        <v>32</v>
      </c>
      <c r="J21" s="49"/>
      <c r="K21" s="48"/>
      <c r="L21" s="50" t="s">
        <v>33</v>
      </c>
      <c r="M21" s="51"/>
      <c r="N21" s="52">
        <f t="shared" si="1"/>
        <v>0</v>
      </c>
      <c r="O21" s="53"/>
    </row>
    <row r="22" spans="1:15" ht="15.95" customHeight="1" x14ac:dyDescent="0.2">
      <c r="A22" s="45" t="s">
        <v>44</v>
      </c>
      <c r="B22" s="56" t="s">
        <v>45</v>
      </c>
      <c r="C22" s="57" t="s">
        <v>46</v>
      </c>
      <c r="D22" s="57"/>
      <c r="E22" s="57"/>
      <c r="F22" s="57"/>
      <c r="G22" s="57"/>
      <c r="H22" s="57"/>
      <c r="I22" s="57"/>
      <c r="J22" s="47"/>
      <c r="K22" s="47"/>
      <c r="L22" s="58" t="s">
        <v>47</v>
      </c>
      <c r="M22" s="51"/>
      <c r="N22" s="52">
        <f t="shared" si="1"/>
        <v>0</v>
      </c>
      <c r="O22" s="59"/>
    </row>
    <row r="23" spans="1:15" ht="15.95" customHeight="1" x14ac:dyDescent="0.2">
      <c r="A23" s="45"/>
      <c r="B23" s="56" t="s">
        <v>48</v>
      </c>
      <c r="C23" s="60" t="s">
        <v>49</v>
      </c>
      <c r="D23" s="60"/>
      <c r="E23" s="60"/>
      <c r="F23" s="60"/>
      <c r="G23" s="60"/>
      <c r="H23" s="60"/>
      <c r="I23" s="60"/>
      <c r="J23" s="47"/>
      <c r="K23" s="47"/>
      <c r="L23" s="58" t="s">
        <v>50</v>
      </c>
      <c r="M23" s="51"/>
      <c r="N23" s="52">
        <f t="shared" si="1"/>
        <v>0</v>
      </c>
      <c r="O23" s="59"/>
    </row>
    <row r="24" spans="1:15" ht="15.95" customHeight="1" x14ac:dyDescent="0.2">
      <c r="A24" s="45"/>
      <c r="B24" s="56" t="s">
        <v>51</v>
      </c>
      <c r="C24" s="60"/>
      <c r="D24" s="60"/>
      <c r="E24" s="60"/>
      <c r="F24" s="60"/>
      <c r="G24" s="60"/>
      <c r="H24" s="60"/>
      <c r="I24" s="60"/>
      <c r="J24" s="47"/>
      <c r="K24" s="47"/>
      <c r="L24" s="58" t="s">
        <v>52</v>
      </c>
      <c r="M24" s="51"/>
      <c r="N24" s="52">
        <f t="shared" si="1"/>
        <v>0</v>
      </c>
      <c r="O24" s="59"/>
    </row>
    <row r="25" spans="1:15" ht="15.95" customHeight="1" x14ac:dyDescent="0.2">
      <c r="A25" s="45"/>
      <c r="B25" s="56" t="s">
        <v>53</v>
      </c>
      <c r="C25" s="60" t="s">
        <v>54</v>
      </c>
      <c r="D25" s="60"/>
      <c r="E25" s="60"/>
      <c r="F25" s="60"/>
      <c r="G25" s="60"/>
      <c r="H25" s="60"/>
      <c r="I25" s="60"/>
      <c r="J25" s="47"/>
      <c r="K25" s="47"/>
      <c r="L25" s="58" t="s">
        <v>55</v>
      </c>
      <c r="M25" s="51"/>
      <c r="N25" s="52">
        <f t="shared" si="1"/>
        <v>0</v>
      </c>
      <c r="O25" s="59"/>
    </row>
    <row r="26" spans="1:15" ht="15.95" customHeight="1" x14ac:dyDescent="0.2">
      <c r="A26" s="45"/>
      <c r="B26" s="61" t="s">
        <v>56</v>
      </c>
      <c r="C26" s="60" t="s">
        <v>57</v>
      </c>
      <c r="D26" s="60"/>
      <c r="E26" s="60"/>
      <c r="F26" s="60"/>
      <c r="G26" s="60"/>
      <c r="H26" s="60"/>
      <c r="I26" s="60"/>
      <c r="J26" s="47"/>
      <c r="K26" s="47"/>
      <c r="L26" s="58" t="s">
        <v>50</v>
      </c>
      <c r="M26" s="51"/>
      <c r="N26" s="52">
        <f t="shared" si="1"/>
        <v>0</v>
      </c>
      <c r="O26" s="59"/>
    </row>
    <row r="27" spans="1:15" ht="15.95" customHeight="1" x14ac:dyDescent="0.2">
      <c r="A27" s="45"/>
      <c r="B27" s="61" t="s">
        <v>58</v>
      </c>
      <c r="C27" s="60" t="s">
        <v>59</v>
      </c>
      <c r="D27" s="60"/>
      <c r="E27" s="60"/>
      <c r="F27" s="60"/>
      <c r="G27" s="60"/>
      <c r="H27" s="60"/>
      <c r="I27" s="60"/>
      <c r="J27" s="47"/>
      <c r="K27" s="47"/>
      <c r="L27" s="58"/>
      <c r="M27" s="51"/>
      <c r="N27" s="52">
        <f t="shared" si="1"/>
        <v>0</v>
      </c>
      <c r="O27" s="59"/>
    </row>
    <row r="28" spans="1:15" ht="15.95" customHeight="1" x14ac:dyDescent="0.2">
      <c r="A28" s="45" t="s">
        <v>60</v>
      </c>
      <c r="B28" s="56" t="s">
        <v>61</v>
      </c>
      <c r="C28" s="57" t="s">
        <v>46</v>
      </c>
      <c r="D28" s="57"/>
      <c r="E28" s="57"/>
      <c r="F28" s="57"/>
      <c r="G28" s="57"/>
      <c r="H28" s="57"/>
      <c r="I28" s="57"/>
      <c r="J28" s="47"/>
      <c r="K28" s="47"/>
      <c r="L28" s="58" t="s">
        <v>47</v>
      </c>
      <c r="M28" s="51"/>
      <c r="N28" s="52">
        <f t="shared" si="1"/>
        <v>0</v>
      </c>
      <c r="O28" s="59"/>
    </row>
    <row r="29" spans="1:15" ht="15.95" customHeight="1" x14ac:dyDescent="0.2">
      <c r="A29" s="45"/>
      <c r="B29" s="56" t="s">
        <v>48</v>
      </c>
      <c r="C29" s="60" t="s">
        <v>49</v>
      </c>
      <c r="D29" s="60"/>
      <c r="E29" s="60"/>
      <c r="F29" s="60"/>
      <c r="G29" s="60"/>
      <c r="H29" s="60"/>
      <c r="I29" s="60"/>
      <c r="J29" s="47"/>
      <c r="K29" s="47"/>
      <c r="L29" s="58" t="s">
        <v>50</v>
      </c>
      <c r="M29" s="51"/>
      <c r="N29" s="52">
        <f t="shared" si="1"/>
        <v>0</v>
      </c>
      <c r="O29" s="59"/>
    </row>
    <row r="30" spans="1:15" ht="15.95" customHeight="1" x14ac:dyDescent="0.2">
      <c r="A30" s="45"/>
      <c r="B30" s="56" t="s">
        <v>51</v>
      </c>
      <c r="C30" s="60"/>
      <c r="D30" s="60"/>
      <c r="E30" s="60"/>
      <c r="F30" s="60"/>
      <c r="G30" s="60"/>
      <c r="H30" s="60"/>
      <c r="I30" s="60"/>
      <c r="J30" s="47"/>
      <c r="K30" s="47"/>
      <c r="L30" s="58" t="s">
        <v>52</v>
      </c>
      <c r="M30" s="51"/>
      <c r="N30" s="52">
        <f t="shared" si="1"/>
        <v>0</v>
      </c>
      <c r="O30" s="59"/>
    </row>
    <row r="31" spans="1:15" ht="15.95" customHeight="1" x14ac:dyDescent="0.2">
      <c r="A31" s="45"/>
      <c r="B31" s="56" t="s">
        <v>53</v>
      </c>
      <c r="C31" s="60" t="s">
        <v>62</v>
      </c>
      <c r="D31" s="60"/>
      <c r="E31" s="60"/>
      <c r="F31" s="60"/>
      <c r="G31" s="60"/>
      <c r="H31" s="60"/>
      <c r="I31" s="60"/>
      <c r="J31" s="47"/>
      <c r="K31" s="47"/>
      <c r="L31" s="58" t="s">
        <v>55</v>
      </c>
      <c r="M31" s="51"/>
      <c r="N31" s="52">
        <f t="shared" si="1"/>
        <v>0</v>
      </c>
      <c r="O31" s="59"/>
    </row>
    <row r="32" spans="1:15" ht="15.95" customHeight="1" x14ac:dyDescent="0.2">
      <c r="A32" s="45"/>
      <c r="B32" s="61" t="s">
        <v>56</v>
      </c>
      <c r="C32" s="60" t="s">
        <v>57</v>
      </c>
      <c r="D32" s="60"/>
      <c r="E32" s="60"/>
      <c r="F32" s="60"/>
      <c r="G32" s="60"/>
      <c r="H32" s="60"/>
      <c r="I32" s="60"/>
      <c r="J32" s="47"/>
      <c r="K32" s="47"/>
      <c r="L32" s="58" t="s">
        <v>50</v>
      </c>
      <c r="M32" s="51"/>
      <c r="N32" s="52">
        <f t="shared" si="1"/>
        <v>0</v>
      </c>
      <c r="O32" s="59"/>
    </row>
    <row r="33" spans="1:15" ht="15.95" customHeight="1" x14ac:dyDescent="0.2">
      <c r="A33" s="62"/>
      <c r="B33" s="63" t="s">
        <v>58</v>
      </c>
      <c r="C33" s="64" t="s">
        <v>59</v>
      </c>
      <c r="D33" s="64"/>
      <c r="E33" s="64"/>
      <c r="F33" s="64"/>
      <c r="G33" s="64"/>
      <c r="H33" s="64"/>
      <c r="I33" s="64"/>
      <c r="J33" s="65"/>
      <c r="K33" s="65"/>
      <c r="L33" s="66"/>
      <c r="M33" s="67"/>
      <c r="N33" s="68">
        <f t="shared" si="1"/>
        <v>0</v>
      </c>
      <c r="O33" s="69"/>
    </row>
    <row r="34" spans="1:15" ht="15.95" customHeight="1" thickBot="1" x14ac:dyDescent="0.25">
      <c r="A34" s="70" t="s">
        <v>63</v>
      </c>
      <c r="B34" s="71"/>
      <c r="C34" s="71"/>
      <c r="D34" s="71"/>
      <c r="E34" s="71"/>
      <c r="F34" s="71"/>
      <c r="G34" s="71"/>
      <c r="H34" s="71"/>
      <c r="I34" s="71"/>
      <c r="J34" s="72"/>
      <c r="K34" s="72"/>
      <c r="L34" s="72"/>
      <c r="M34" s="73"/>
      <c r="N34" s="74">
        <f>SUM(N10:N33)</f>
        <v>10800</v>
      </c>
      <c r="O34" s="75"/>
    </row>
    <row r="35" spans="1:15" ht="15.95" customHeight="1" x14ac:dyDescent="0.2">
      <c r="A35" s="76" t="s">
        <v>17</v>
      </c>
      <c r="B35" s="77" t="s">
        <v>15</v>
      </c>
      <c r="C35" s="78" t="s">
        <v>18</v>
      </c>
      <c r="D35" s="79"/>
      <c r="E35" s="79"/>
      <c r="F35" s="79"/>
      <c r="G35" s="79"/>
      <c r="H35" s="79"/>
      <c r="I35" s="79"/>
      <c r="J35" s="77" t="s">
        <v>64</v>
      </c>
      <c r="K35" s="77" t="s">
        <v>65</v>
      </c>
      <c r="L35" s="80" t="s">
        <v>21</v>
      </c>
      <c r="M35" s="81" t="s">
        <v>22</v>
      </c>
      <c r="N35" s="77" t="s">
        <v>66</v>
      </c>
      <c r="O35" s="82" t="s">
        <v>24</v>
      </c>
    </row>
    <row r="36" spans="1:15" ht="15.95" customHeight="1" x14ac:dyDescent="0.2">
      <c r="A36" s="83" t="s">
        <v>67</v>
      </c>
      <c r="B36" s="84" t="s">
        <v>68</v>
      </c>
      <c r="C36" s="84"/>
      <c r="D36" s="84"/>
      <c r="E36" s="84"/>
      <c r="F36" s="84"/>
      <c r="G36" s="84"/>
      <c r="H36" s="84"/>
      <c r="I36" s="84"/>
      <c r="J36" s="85"/>
      <c r="K36" s="85"/>
      <c r="L36" s="85"/>
      <c r="M36" s="86"/>
      <c r="N36" s="84"/>
      <c r="O36" s="87"/>
    </row>
    <row r="37" spans="1:15" ht="15.95" customHeight="1" x14ac:dyDescent="0.2">
      <c r="A37" s="88" t="s">
        <v>69</v>
      </c>
      <c r="B37" s="89" t="s">
        <v>70</v>
      </c>
      <c r="C37" s="90"/>
      <c r="D37" s="91">
        <v>7</v>
      </c>
      <c r="E37" s="92" t="s">
        <v>30</v>
      </c>
      <c r="F37" s="91">
        <v>18</v>
      </c>
      <c r="G37" s="92" t="s">
        <v>31</v>
      </c>
      <c r="H37" s="39" t="s">
        <v>71</v>
      </c>
      <c r="I37" s="92" t="s">
        <v>72</v>
      </c>
      <c r="J37" s="93">
        <v>12</v>
      </c>
      <c r="K37" s="93">
        <v>1</v>
      </c>
      <c r="L37" s="94" t="s">
        <v>73</v>
      </c>
      <c r="M37" s="95">
        <v>100</v>
      </c>
      <c r="N37" s="96">
        <f>J37*K37*M37</f>
        <v>1200</v>
      </c>
      <c r="O37" s="97" t="s">
        <v>74</v>
      </c>
    </row>
    <row r="38" spans="1:15" x14ac:dyDescent="0.2">
      <c r="A38" s="98" t="s">
        <v>75</v>
      </c>
      <c r="B38" s="99" t="s">
        <v>70</v>
      </c>
      <c r="C38" s="100"/>
      <c r="D38" s="47">
        <v>7</v>
      </c>
      <c r="E38" s="48" t="s">
        <v>30</v>
      </c>
      <c r="F38" s="47">
        <v>18</v>
      </c>
      <c r="G38" s="48" t="s">
        <v>31</v>
      </c>
      <c r="H38" s="39" t="s">
        <v>32</v>
      </c>
      <c r="I38" s="48" t="s">
        <v>72</v>
      </c>
      <c r="J38" s="101">
        <v>12</v>
      </c>
      <c r="K38" s="101">
        <v>1</v>
      </c>
      <c r="L38" s="50" t="s">
        <v>73</v>
      </c>
      <c r="M38" s="51">
        <v>300</v>
      </c>
      <c r="N38" s="52">
        <f>M38*K38*J38</f>
        <v>3600</v>
      </c>
      <c r="O38" s="102" t="s">
        <v>76</v>
      </c>
    </row>
    <row r="39" spans="1:15" ht="15" customHeight="1" x14ac:dyDescent="0.2">
      <c r="A39" s="98" t="s">
        <v>77</v>
      </c>
      <c r="B39" s="99" t="s">
        <v>70</v>
      </c>
      <c r="C39" s="100"/>
      <c r="D39" s="47">
        <v>7</v>
      </c>
      <c r="E39" s="48" t="s">
        <v>30</v>
      </c>
      <c r="F39" s="47">
        <v>18</v>
      </c>
      <c r="G39" s="48" t="s">
        <v>31</v>
      </c>
      <c r="H39" s="39" t="s">
        <v>71</v>
      </c>
      <c r="I39" s="48" t="s">
        <v>72</v>
      </c>
      <c r="J39" s="101">
        <v>3</v>
      </c>
      <c r="K39" s="101">
        <v>1</v>
      </c>
      <c r="L39" s="50" t="s">
        <v>73</v>
      </c>
      <c r="M39" s="51">
        <v>300</v>
      </c>
      <c r="N39" s="52">
        <f t="shared" ref="N39:N41" si="2">J39*K39*M39</f>
        <v>900</v>
      </c>
      <c r="O39" s="59" t="s">
        <v>78</v>
      </c>
    </row>
    <row r="40" spans="1:15" ht="20.100000000000001" customHeight="1" x14ac:dyDescent="0.2">
      <c r="A40" s="98" t="s">
        <v>79</v>
      </c>
      <c r="B40" s="99" t="s">
        <v>70</v>
      </c>
      <c r="C40" s="100"/>
      <c r="D40" s="47">
        <v>7</v>
      </c>
      <c r="E40" s="48" t="s">
        <v>30</v>
      </c>
      <c r="F40" s="47">
        <v>19</v>
      </c>
      <c r="G40" s="48" t="s">
        <v>31</v>
      </c>
      <c r="H40" s="39" t="s">
        <v>71</v>
      </c>
      <c r="I40" s="48" t="s">
        <v>72</v>
      </c>
      <c r="J40" s="101">
        <v>12</v>
      </c>
      <c r="K40" s="101">
        <v>1</v>
      </c>
      <c r="L40" s="50" t="s">
        <v>73</v>
      </c>
      <c r="M40" s="51">
        <v>300</v>
      </c>
      <c r="N40" s="52">
        <f t="shared" si="2"/>
        <v>3600</v>
      </c>
      <c r="O40" s="59" t="s">
        <v>80</v>
      </c>
    </row>
    <row r="41" spans="1:15" ht="15.95" customHeight="1" x14ac:dyDescent="0.2">
      <c r="A41" s="103" t="s">
        <v>81</v>
      </c>
      <c r="B41" s="104" t="s">
        <v>70</v>
      </c>
      <c r="C41" s="105"/>
      <c r="D41" s="106">
        <v>7</v>
      </c>
      <c r="E41" s="107" t="s">
        <v>30</v>
      </c>
      <c r="F41" s="108">
        <v>19</v>
      </c>
      <c r="G41" s="107" t="s">
        <v>31</v>
      </c>
      <c r="H41" s="39" t="s">
        <v>32</v>
      </c>
      <c r="I41" s="107" t="s">
        <v>72</v>
      </c>
      <c r="J41" s="109">
        <v>12</v>
      </c>
      <c r="K41" s="109">
        <v>1</v>
      </c>
      <c r="L41" s="110" t="s">
        <v>73</v>
      </c>
      <c r="M41" s="111">
        <v>300</v>
      </c>
      <c r="N41" s="112">
        <f t="shared" si="2"/>
        <v>3600</v>
      </c>
      <c r="O41" s="113" t="s">
        <v>76</v>
      </c>
    </row>
    <row r="42" spans="1:15" ht="15.95" customHeight="1" thickBot="1" x14ac:dyDescent="0.25">
      <c r="A42" s="114" t="s">
        <v>63</v>
      </c>
      <c r="B42" s="115"/>
      <c r="C42" s="115"/>
      <c r="D42" s="115"/>
      <c r="E42" s="115"/>
      <c r="F42" s="115"/>
      <c r="G42" s="115"/>
      <c r="H42" s="115"/>
      <c r="I42" s="115"/>
      <c r="J42" s="116"/>
      <c r="K42" s="116"/>
      <c r="L42" s="116"/>
      <c r="M42" s="117"/>
      <c r="N42" s="118">
        <f>SUM(N37:N41)</f>
        <v>12900</v>
      </c>
      <c r="O42" s="119"/>
    </row>
    <row r="43" spans="1:15" ht="15.95" customHeight="1" x14ac:dyDescent="0.2">
      <c r="A43" s="120" t="s">
        <v>17</v>
      </c>
      <c r="B43" s="121" t="s">
        <v>15</v>
      </c>
      <c r="C43" s="122" t="s">
        <v>18</v>
      </c>
      <c r="D43" s="23"/>
      <c r="E43" s="23"/>
      <c r="F43" s="23"/>
      <c r="G43" s="23"/>
      <c r="H43" s="23"/>
      <c r="I43" s="23"/>
      <c r="J43" s="121" t="s">
        <v>64</v>
      </c>
      <c r="K43" s="121" t="s">
        <v>82</v>
      </c>
      <c r="L43" s="123" t="s">
        <v>21</v>
      </c>
      <c r="M43" s="124" t="s">
        <v>22</v>
      </c>
      <c r="N43" s="121" t="s">
        <v>66</v>
      </c>
      <c r="O43" s="125" t="s">
        <v>24</v>
      </c>
    </row>
    <row r="44" spans="1:15" ht="15.95" customHeight="1" x14ac:dyDescent="0.2">
      <c r="A44" s="126" t="s">
        <v>83</v>
      </c>
      <c r="B44" s="127" t="s">
        <v>84</v>
      </c>
      <c r="C44" s="127"/>
      <c r="D44" s="127"/>
      <c r="E44" s="127"/>
      <c r="F44" s="127"/>
      <c r="G44" s="127"/>
      <c r="H44" s="127"/>
      <c r="I44" s="127"/>
      <c r="J44" s="128"/>
      <c r="K44" s="128"/>
      <c r="L44" s="128"/>
      <c r="M44" s="129"/>
      <c r="N44" s="127"/>
      <c r="O44" s="130"/>
    </row>
    <row r="45" spans="1:15" ht="22.5" x14ac:dyDescent="0.2">
      <c r="A45" s="131" t="s">
        <v>85</v>
      </c>
      <c r="B45" s="132" t="s">
        <v>193</v>
      </c>
      <c r="C45" s="133" t="s">
        <v>86</v>
      </c>
      <c r="D45" s="134"/>
      <c r="E45" s="134"/>
      <c r="F45" s="134"/>
      <c r="G45" s="134"/>
      <c r="H45" s="134"/>
      <c r="I45" s="135"/>
      <c r="J45" s="136">
        <v>1</v>
      </c>
      <c r="K45" s="137">
        <v>2</v>
      </c>
      <c r="L45" s="138" t="s">
        <v>87</v>
      </c>
      <c r="M45" s="139">
        <v>260</v>
      </c>
      <c r="N45" s="140">
        <f t="shared" ref="N45:N57" si="3">J45*K45*M45</f>
        <v>520</v>
      </c>
      <c r="O45" s="141" t="s">
        <v>88</v>
      </c>
    </row>
    <row r="46" spans="1:15" ht="30" customHeight="1" x14ac:dyDescent="0.2">
      <c r="A46" s="131"/>
      <c r="B46" s="132"/>
      <c r="C46" s="142" t="s">
        <v>86</v>
      </c>
      <c r="D46" s="143"/>
      <c r="E46" s="143"/>
      <c r="F46" s="143"/>
      <c r="G46" s="143"/>
      <c r="H46" s="143"/>
      <c r="I46" s="144"/>
      <c r="J46" s="145">
        <v>1</v>
      </c>
      <c r="K46" s="145">
        <v>2</v>
      </c>
      <c r="L46" s="146" t="s">
        <v>87</v>
      </c>
      <c r="M46" s="147">
        <v>260</v>
      </c>
      <c r="N46" s="140">
        <f>J46*K46*M46</f>
        <v>520</v>
      </c>
      <c r="O46" s="148" t="s">
        <v>89</v>
      </c>
    </row>
    <row r="47" spans="1:15" ht="15.95" customHeight="1" x14ac:dyDescent="0.2">
      <c r="A47" s="131"/>
      <c r="B47" s="132"/>
      <c r="C47" s="142" t="s">
        <v>86</v>
      </c>
      <c r="D47" s="143"/>
      <c r="E47" s="143"/>
      <c r="F47" s="143"/>
      <c r="G47" s="143"/>
      <c r="H47" s="143"/>
      <c r="I47" s="144"/>
      <c r="J47" s="101">
        <v>1</v>
      </c>
      <c r="K47" s="101">
        <v>2</v>
      </c>
      <c r="L47" s="146" t="s">
        <v>87</v>
      </c>
      <c r="M47" s="139">
        <v>260</v>
      </c>
      <c r="N47" s="52">
        <f t="shared" si="3"/>
        <v>520</v>
      </c>
      <c r="O47" s="141" t="s">
        <v>90</v>
      </c>
    </row>
    <row r="48" spans="1:15" ht="22.5" x14ac:dyDescent="0.2">
      <c r="A48" s="131"/>
      <c r="B48" s="132"/>
      <c r="C48" s="142" t="s">
        <v>86</v>
      </c>
      <c r="D48" s="143"/>
      <c r="E48" s="143"/>
      <c r="F48" s="143"/>
      <c r="G48" s="143"/>
      <c r="H48" s="143"/>
      <c r="I48" s="144"/>
      <c r="J48" s="101">
        <v>1</v>
      </c>
      <c r="K48" s="101">
        <v>2</v>
      </c>
      <c r="L48" s="146" t="s">
        <v>87</v>
      </c>
      <c r="M48" s="139">
        <v>350</v>
      </c>
      <c r="N48" s="52">
        <f t="shared" si="3"/>
        <v>700</v>
      </c>
      <c r="O48" s="141" t="s">
        <v>91</v>
      </c>
    </row>
    <row r="49" spans="1:15" ht="21" customHeight="1" x14ac:dyDescent="0.2">
      <c r="A49" s="131"/>
      <c r="B49" s="132"/>
      <c r="C49" s="149" t="s">
        <v>86</v>
      </c>
      <c r="D49" s="150"/>
      <c r="E49" s="150"/>
      <c r="F49" s="150"/>
      <c r="G49" s="150"/>
      <c r="H49" s="150"/>
      <c r="I49" s="151"/>
      <c r="J49" s="152">
        <v>1</v>
      </c>
      <c r="K49" s="137">
        <v>2</v>
      </c>
      <c r="L49" s="146" t="s">
        <v>87</v>
      </c>
      <c r="M49" s="139">
        <v>260</v>
      </c>
      <c r="N49" s="52">
        <f t="shared" si="3"/>
        <v>520</v>
      </c>
      <c r="O49" s="148" t="s">
        <v>92</v>
      </c>
    </row>
    <row r="50" spans="1:15" ht="22.5" x14ac:dyDescent="0.2">
      <c r="A50" s="131"/>
      <c r="B50" s="132"/>
      <c r="C50" s="149" t="s">
        <v>86</v>
      </c>
      <c r="D50" s="150"/>
      <c r="E50" s="150"/>
      <c r="F50" s="150"/>
      <c r="G50" s="150"/>
      <c r="H50" s="150"/>
      <c r="I50" s="151"/>
      <c r="J50" s="152">
        <v>1</v>
      </c>
      <c r="K50" s="137">
        <v>2</v>
      </c>
      <c r="L50" s="146" t="s">
        <v>87</v>
      </c>
      <c r="M50" s="139">
        <v>260</v>
      </c>
      <c r="N50" s="52">
        <f t="shared" si="3"/>
        <v>520</v>
      </c>
      <c r="O50" s="102" t="s">
        <v>93</v>
      </c>
    </row>
    <row r="51" spans="1:15" ht="15.95" customHeight="1" x14ac:dyDescent="0.2">
      <c r="A51" s="153"/>
      <c r="B51" s="154"/>
      <c r="C51" s="155" t="s">
        <v>94</v>
      </c>
      <c r="D51" s="156"/>
      <c r="E51" s="156"/>
      <c r="F51" s="156"/>
      <c r="G51" s="156"/>
      <c r="H51" s="156"/>
      <c r="I51" s="157"/>
      <c r="J51" s="158">
        <v>2</v>
      </c>
      <c r="K51" s="109">
        <v>2</v>
      </c>
      <c r="L51" s="159" t="s">
        <v>87</v>
      </c>
      <c r="M51" s="139">
        <v>400</v>
      </c>
      <c r="N51" s="112">
        <f t="shared" si="3"/>
        <v>1600</v>
      </c>
      <c r="O51" s="141" t="s">
        <v>95</v>
      </c>
    </row>
    <row r="52" spans="1:15" ht="15.95" customHeight="1" x14ac:dyDescent="0.2">
      <c r="A52" s="131" t="s">
        <v>96</v>
      </c>
      <c r="B52" s="132" t="s">
        <v>194</v>
      </c>
      <c r="C52" s="133" t="s">
        <v>94</v>
      </c>
      <c r="D52" s="134"/>
      <c r="E52" s="134"/>
      <c r="F52" s="134"/>
      <c r="G52" s="134"/>
      <c r="H52" s="134"/>
      <c r="I52" s="135"/>
      <c r="J52" s="136"/>
      <c r="K52" s="137"/>
      <c r="L52" s="160" t="s">
        <v>97</v>
      </c>
      <c r="M52" s="161"/>
      <c r="N52" s="140">
        <f t="shared" si="3"/>
        <v>0</v>
      </c>
      <c r="O52" s="162"/>
    </row>
    <row r="53" spans="1:15" ht="21.75" customHeight="1" x14ac:dyDescent="0.2">
      <c r="A53" s="131"/>
      <c r="B53" s="132"/>
      <c r="C53" s="142" t="s">
        <v>86</v>
      </c>
      <c r="D53" s="143"/>
      <c r="E53" s="143"/>
      <c r="F53" s="143"/>
      <c r="G53" s="143"/>
      <c r="H53" s="143"/>
      <c r="I53" s="144"/>
      <c r="J53" s="145">
        <v>1</v>
      </c>
      <c r="K53" s="145">
        <v>1</v>
      </c>
      <c r="L53" s="146" t="s">
        <v>97</v>
      </c>
      <c r="M53" s="163">
        <v>260</v>
      </c>
      <c r="N53" s="164">
        <f t="shared" si="3"/>
        <v>260</v>
      </c>
      <c r="O53" s="165" t="s">
        <v>98</v>
      </c>
    </row>
    <row r="54" spans="1:15" ht="15.75" customHeight="1" x14ac:dyDescent="0.2">
      <c r="A54" s="131"/>
      <c r="B54" s="132"/>
      <c r="C54" s="142" t="s">
        <v>99</v>
      </c>
      <c r="D54" s="143"/>
      <c r="E54" s="143"/>
      <c r="F54" s="143"/>
      <c r="G54" s="143"/>
      <c r="H54" s="143"/>
      <c r="I54" s="144"/>
      <c r="J54" s="101"/>
      <c r="K54" s="101"/>
      <c r="L54" s="146" t="s">
        <v>97</v>
      </c>
      <c r="M54" s="51"/>
      <c r="N54" s="52">
        <f t="shared" si="3"/>
        <v>0</v>
      </c>
      <c r="O54" s="59"/>
    </row>
    <row r="55" spans="1:15" ht="15.95" customHeight="1" x14ac:dyDescent="0.2">
      <c r="A55" s="131"/>
      <c r="B55" s="132"/>
      <c r="C55" s="142" t="s">
        <v>100</v>
      </c>
      <c r="D55" s="143"/>
      <c r="E55" s="143"/>
      <c r="F55" s="143"/>
      <c r="G55" s="143"/>
      <c r="H55" s="143"/>
      <c r="I55" s="144"/>
      <c r="J55" s="101"/>
      <c r="K55" s="101"/>
      <c r="L55" s="146" t="s">
        <v>97</v>
      </c>
      <c r="M55" s="51"/>
      <c r="N55" s="52">
        <f t="shared" si="3"/>
        <v>0</v>
      </c>
      <c r="O55" s="59"/>
    </row>
    <row r="56" spans="1:15" ht="15.95" customHeight="1" x14ac:dyDescent="0.2">
      <c r="A56" s="153"/>
      <c r="B56" s="154"/>
      <c r="C56" s="155" t="s">
        <v>101</v>
      </c>
      <c r="D56" s="156"/>
      <c r="E56" s="156"/>
      <c r="F56" s="156"/>
      <c r="G56" s="156"/>
      <c r="H56" s="156"/>
      <c r="I56" s="157"/>
      <c r="J56" s="158"/>
      <c r="K56" s="109"/>
      <c r="L56" s="166" t="s">
        <v>97</v>
      </c>
      <c r="M56" s="111"/>
      <c r="N56" s="112">
        <f t="shared" si="3"/>
        <v>0</v>
      </c>
      <c r="O56" s="113"/>
    </row>
    <row r="57" spans="1:15" ht="15.95" customHeight="1" x14ac:dyDescent="0.2">
      <c r="A57" s="131" t="s">
        <v>102</v>
      </c>
      <c r="B57" s="132" t="s">
        <v>195</v>
      </c>
      <c r="C57" s="133" t="s">
        <v>94</v>
      </c>
      <c r="D57" s="134"/>
      <c r="E57" s="134"/>
      <c r="F57" s="134"/>
      <c r="G57" s="134"/>
      <c r="H57" s="134"/>
      <c r="I57" s="135"/>
      <c r="J57" s="136"/>
      <c r="K57" s="137"/>
      <c r="L57" s="138" t="s">
        <v>87</v>
      </c>
      <c r="M57" s="161"/>
      <c r="N57" s="140">
        <f t="shared" si="3"/>
        <v>0</v>
      </c>
      <c r="O57" s="162"/>
    </row>
    <row r="58" spans="1:15" ht="22.5" customHeight="1" x14ac:dyDescent="0.2">
      <c r="A58" s="131"/>
      <c r="B58" s="132"/>
      <c r="C58" s="142" t="s">
        <v>86</v>
      </c>
      <c r="D58" s="143"/>
      <c r="E58" s="143"/>
      <c r="F58" s="143"/>
      <c r="G58" s="143"/>
      <c r="H58" s="143"/>
      <c r="I58" s="144"/>
      <c r="J58" s="101"/>
      <c r="K58" s="101"/>
      <c r="L58" s="146" t="s">
        <v>87</v>
      </c>
      <c r="M58" s="51"/>
      <c r="N58" s="52">
        <v>0</v>
      </c>
      <c r="O58" s="102"/>
    </row>
    <row r="59" spans="1:15" ht="15.95" customHeight="1" x14ac:dyDescent="0.2">
      <c r="A59" s="131"/>
      <c r="B59" s="132"/>
      <c r="C59" s="142" t="s">
        <v>99</v>
      </c>
      <c r="D59" s="143"/>
      <c r="E59" s="143"/>
      <c r="F59" s="143"/>
      <c r="G59" s="143"/>
      <c r="H59" s="143"/>
      <c r="I59" s="144"/>
      <c r="J59" s="101"/>
      <c r="K59" s="101"/>
      <c r="L59" s="146" t="s">
        <v>87</v>
      </c>
      <c r="M59" s="51"/>
      <c r="N59" s="52">
        <f t="shared" ref="N59:N64" si="4">J59*K59*M59</f>
        <v>0</v>
      </c>
      <c r="O59" s="59"/>
    </row>
    <row r="60" spans="1:15" ht="15.95" customHeight="1" x14ac:dyDescent="0.2">
      <c r="A60" s="131"/>
      <c r="B60" s="132"/>
      <c r="C60" s="142" t="s">
        <v>100</v>
      </c>
      <c r="D60" s="143"/>
      <c r="E60" s="143"/>
      <c r="F60" s="143"/>
      <c r="G60" s="143"/>
      <c r="H60" s="143"/>
      <c r="I60" s="144"/>
      <c r="J60" s="101"/>
      <c r="K60" s="101"/>
      <c r="L60" s="146" t="s">
        <v>87</v>
      </c>
      <c r="M60" s="51"/>
      <c r="N60" s="52">
        <f t="shared" si="4"/>
        <v>0</v>
      </c>
      <c r="O60" s="59"/>
    </row>
    <row r="61" spans="1:15" ht="15.95" customHeight="1" x14ac:dyDescent="0.2">
      <c r="A61" s="153"/>
      <c r="B61" s="154"/>
      <c r="C61" s="155" t="s">
        <v>101</v>
      </c>
      <c r="D61" s="156"/>
      <c r="E61" s="156"/>
      <c r="F61" s="156"/>
      <c r="G61" s="156"/>
      <c r="H61" s="156"/>
      <c r="I61" s="157"/>
      <c r="J61" s="158"/>
      <c r="K61" s="109"/>
      <c r="L61" s="159" t="s">
        <v>87</v>
      </c>
      <c r="M61" s="111"/>
      <c r="N61" s="112">
        <f t="shared" si="4"/>
        <v>0</v>
      </c>
      <c r="O61" s="113"/>
    </row>
    <row r="62" spans="1:15" ht="15.95" customHeight="1" x14ac:dyDescent="0.2">
      <c r="A62" s="167" t="s">
        <v>103</v>
      </c>
      <c r="B62" s="168" t="s">
        <v>104</v>
      </c>
      <c r="C62" s="169" t="s">
        <v>196</v>
      </c>
      <c r="D62" s="169"/>
      <c r="E62" s="169"/>
      <c r="F62" s="169"/>
      <c r="G62" s="169"/>
      <c r="H62" s="170" t="s">
        <v>105</v>
      </c>
      <c r="I62" s="38" t="s">
        <v>106</v>
      </c>
      <c r="J62" s="171">
        <v>1</v>
      </c>
      <c r="K62" s="171">
        <v>1</v>
      </c>
      <c r="L62" s="138" t="s">
        <v>107</v>
      </c>
      <c r="M62" s="172">
        <v>309</v>
      </c>
      <c r="N62" s="173">
        <f t="shared" si="4"/>
        <v>309</v>
      </c>
      <c r="O62" s="174" t="s">
        <v>108</v>
      </c>
    </row>
    <row r="63" spans="1:15" ht="15.95" customHeight="1" x14ac:dyDescent="0.2">
      <c r="A63" s="175"/>
      <c r="B63" s="176"/>
      <c r="C63" s="177" t="s">
        <v>197</v>
      </c>
      <c r="D63" s="177"/>
      <c r="E63" s="177"/>
      <c r="F63" s="177"/>
      <c r="G63" s="177"/>
      <c r="H63" s="170"/>
      <c r="I63" s="48" t="s">
        <v>106</v>
      </c>
      <c r="J63" s="101"/>
      <c r="K63" s="101"/>
      <c r="L63" s="146" t="s">
        <v>107</v>
      </c>
      <c r="M63" s="51"/>
      <c r="N63" s="52">
        <f t="shared" si="4"/>
        <v>0</v>
      </c>
      <c r="O63" s="59"/>
    </row>
    <row r="64" spans="1:15" ht="15.95" customHeight="1" x14ac:dyDescent="0.2">
      <c r="A64" s="178"/>
      <c r="B64" s="179"/>
      <c r="C64" s="180" t="s">
        <v>197</v>
      </c>
      <c r="D64" s="180"/>
      <c r="E64" s="180"/>
      <c r="F64" s="180"/>
      <c r="G64" s="180"/>
      <c r="H64" s="170"/>
      <c r="I64" s="181" t="s">
        <v>106</v>
      </c>
      <c r="J64" s="158"/>
      <c r="K64" s="158"/>
      <c r="L64" s="159" t="s">
        <v>107</v>
      </c>
      <c r="M64" s="182"/>
      <c r="N64" s="183">
        <f t="shared" si="4"/>
        <v>0</v>
      </c>
      <c r="O64" s="184"/>
    </row>
    <row r="65" spans="1:15" ht="15.95" customHeight="1" thickBot="1" x14ac:dyDescent="0.25">
      <c r="A65" s="114" t="s">
        <v>63</v>
      </c>
      <c r="B65" s="115"/>
      <c r="C65" s="115"/>
      <c r="D65" s="115"/>
      <c r="E65" s="115"/>
      <c r="F65" s="115"/>
      <c r="G65" s="115"/>
      <c r="H65" s="115"/>
      <c r="I65" s="115"/>
      <c r="J65" s="116"/>
      <c r="K65" s="116"/>
      <c r="L65" s="116"/>
      <c r="M65" s="117"/>
      <c r="N65" s="118">
        <f>SUM(N45:N64)</f>
        <v>5469</v>
      </c>
      <c r="O65" s="119"/>
    </row>
    <row r="66" spans="1:15" ht="15.95" customHeight="1" x14ac:dyDescent="0.2">
      <c r="A66" s="120" t="s">
        <v>17</v>
      </c>
      <c r="B66" s="121" t="s">
        <v>15</v>
      </c>
      <c r="C66" s="122" t="s">
        <v>18</v>
      </c>
      <c r="D66" s="23"/>
      <c r="E66" s="23"/>
      <c r="F66" s="23"/>
      <c r="G66" s="23"/>
      <c r="H66" s="23"/>
      <c r="I66" s="23"/>
      <c r="J66" s="185" t="s">
        <v>19</v>
      </c>
      <c r="K66" s="122"/>
      <c r="L66" s="123" t="s">
        <v>21</v>
      </c>
      <c r="M66" s="124" t="s">
        <v>22</v>
      </c>
      <c r="N66" s="121" t="s">
        <v>66</v>
      </c>
      <c r="O66" s="125" t="s">
        <v>24</v>
      </c>
    </row>
    <row r="67" spans="1:15" ht="15.95" customHeight="1" x14ac:dyDescent="0.2">
      <c r="A67" s="126" t="s">
        <v>109</v>
      </c>
      <c r="B67" s="127" t="s">
        <v>110</v>
      </c>
      <c r="C67" s="127"/>
      <c r="D67" s="127"/>
      <c r="E67" s="127"/>
      <c r="F67" s="127"/>
      <c r="G67" s="127"/>
      <c r="H67" s="127"/>
      <c r="I67" s="127"/>
      <c r="J67" s="128"/>
      <c r="K67" s="128"/>
      <c r="L67" s="128"/>
      <c r="M67" s="129"/>
      <c r="N67" s="127"/>
      <c r="O67" s="130"/>
    </row>
    <row r="68" spans="1:15" ht="15.95" customHeight="1" x14ac:dyDescent="0.2">
      <c r="A68" s="186" t="s">
        <v>111</v>
      </c>
      <c r="B68" s="89" t="s">
        <v>112</v>
      </c>
      <c r="C68" s="187" t="s">
        <v>198</v>
      </c>
      <c r="D68" s="188"/>
      <c r="E68" s="188"/>
      <c r="F68" s="188"/>
      <c r="G68" s="188"/>
      <c r="H68" s="188"/>
      <c r="I68" s="189"/>
      <c r="J68" s="190"/>
      <c r="K68" s="191"/>
      <c r="L68" s="160" t="s">
        <v>73</v>
      </c>
      <c r="M68" s="95"/>
      <c r="N68" s="96">
        <f>J68*M68</f>
        <v>0</v>
      </c>
      <c r="O68" s="174"/>
    </row>
    <row r="69" spans="1:15" ht="15.95" customHeight="1" x14ac:dyDescent="0.2">
      <c r="A69" s="192" t="s">
        <v>113</v>
      </c>
      <c r="B69" s="99" t="s">
        <v>114</v>
      </c>
      <c r="C69" s="193" t="s">
        <v>115</v>
      </c>
      <c r="D69" s="194"/>
      <c r="E69" s="194"/>
      <c r="F69" s="194"/>
      <c r="G69" s="194"/>
      <c r="H69" s="194"/>
      <c r="I69" s="195"/>
      <c r="J69" s="196"/>
      <c r="K69" s="197"/>
      <c r="L69" s="146" t="s">
        <v>73</v>
      </c>
      <c r="M69" s="51"/>
      <c r="N69" s="96">
        <f t="shared" ref="N69:N78" si="5">J69*M69</f>
        <v>0</v>
      </c>
      <c r="O69" s="59"/>
    </row>
    <row r="70" spans="1:15" ht="15.95" customHeight="1" x14ac:dyDescent="0.2">
      <c r="A70" s="192" t="s">
        <v>116</v>
      </c>
      <c r="B70" s="99" t="s">
        <v>117</v>
      </c>
      <c r="C70" s="193" t="s">
        <v>118</v>
      </c>
      <c r="D70" s="194"/>
      <c r="E70" s="194"/>
      <c r="F70" s="194"/>
      <c r="G70" s="194"/>
      <c r="H70" s="194"/>
      <c r="I70" s="195"/>
      <c r="J70" s="196"/>
      <c r="K70" s="197"/>
      <c r="L70" s="146" t="s">
        <v>73</v>
      </c>
      <c r="M70" s="51"/>
      <c r="N70" s="96">
        <f t="shared" si="5"/>
        <v>0</v>
      </c>
      <c r="O70" s="59"/>
    </row>
    <row r="71" spans="1:15" ht="15.95" customHeight="1" x14ac:dyDescent="0.2">
      <c r="A71" s="192" t="s">
        <v>119</v>
      </c>
      <c r="B71" s="99" t="s">
        <v>120</v>
      </c>
      <c r="C71" s="193" t="s">
        <v>199</v>
      </c>
      <c r="D71" s="194"/>
      <c r="E71" s="194"/>
      <c r="F71" s="194"/>
      <c r="G71" s="194"/>
      <c r="H71" s="194"/>
      <c r="I71" s="195"/>
      <c r="J71" s="196"/>
      <c r="K71" s="197"/>
      <c r="L71" s="146" t="s">
        <v>121</v>
      </c>
      <c r="M71" s="51"/>
      <c r="N71" s="96">
        <f t="shared" si="5"/>
        <v>0</v>
      </c>
      <c r="O71" s="59"/>
    </row>
    <row r="72" spans="1:15" ht="15.95" customHeight="1" x14ac:dyDescent="0.2">
      <c r="A72" s="192" t="s">
        <v>122</v>
      </c>
      <c r="B72" s="99" t="s">
        <v>123</v>
      </c>
      <c r="C72" s="193"/>
      <c r="D72" s="194"/>
      <c r="E72" s="194"/>
      <c r="F72" s="194"/>
      <c r="G72" s="194"/>
      <c r="H72" s="194"/>
      <c r="I72" s="195"/>
      <c r="J72" s="196"/>
      <c r="K72" s="197"/>
      <c r="L72" s="146" t="s">
        <v>82</v>
      </c>
      <c r="M72" s="51"/>
      <c r="N72" s="96">
        <f t="shared" si="5"/>
        <v>0</v>
      </c>
      <c r="O72" s="59"/>
    </row>
    <row r="73" spans="1:15" ht="15.95" customHeight="1" x14ac:dyDescent="0.2">
      <c r="A73" s="192" t="s">
        <v>124</v>
      </c>
      <c r="B73" s="99" t="s">
        <v>125</v>
      </c>
      <c r="C73" s="193"/>
      <c r="D73" s="194"/>
      <c r="E73" s="194"/>
      <c r="F73" s="194"/>
      <c r="G73" s="194"/>
      <c r="H73" s="194"/>
      <c r="I73" s="195"/>
      <c r="J73" s="196"/>
      <c r="K73" s="197"/>
      <c r="L73" s="146" t="s">
        <v>126</v>
      </c>
      <c r="M73" s="51"/>
      <c r="N73" s="96">
        <f t="shared" si="5"/>
        <v>0</v>
      </c>
      <c r="O73" s="59"/>
    </row>
    <row r="74" spans="1:15" ht="15.95" customHeight="1" x14ac:dyDescent="0.2">
      <c r="A74" s="192" t="s">
        <v>127</v>
      </c>
      <c r="B74" s="99" t="s">
        <v>128</v>
      </c>
      <c r="C74" s="193"/>
      <c r="D74" s="194"/>
      <c r="E74" s="194"/>
      <c r="F74" s="194"/>
      <c r="G74" s="194"/>
      <c r="H74" s="194"/>
      <c r="I74" s="195"/>
      <c r="J74" s="196"/>
      <c r="K74" s="197"/>
      <c r="L74" s="146" t="s">
        <v>126</v>
      </c>
      <c r="M74" s="51"/>
      <c r="N74" s="96">
        <f t="shared" si="5"/>
        <v>0</v>
      </c>
      <c r="O74" s="59"/>
    </row>
    <row r="75" spans="1:15" ht="15.95" customHeight="1" x14ac:dyDescent="0.2">
      <c r="A75" s="192" t="s">
        <v>129</v>
      </c>
      <c r="B75" s="99" t="s">
        <v>130</v>
      </c>
      <c r="C75" s="193"/>
      <c r="D75" s="194"/>
      <c r="E75" s="194"/>
      <c r="F75" s="194"/>
      <c r="G75" s="194"/>
      <c r="H75" s="194"/>
      <c r="I75" s="195"/>
      <c r="J75" s="196"/>
      <c r="K75" s="197"/>
      <c r="L75" s="146" t="s">
        <v>131</v>
      </c>
      <c r="M75" s="51"/>
      <c r="N75" s="96">
        <f t="shared" si="5"/>
        <v>0</v>
      </c>
      <c r="O75" s="59"/>
    </row>
    <row r="76" spans="1:15" ht="15.95" customHeight="1" x14ac:dyDescent="0.2">
      <c r="A76" s="192" t="s">
        <v>132</v>
      </c>
      <c r="B76" s="99" t="s">
        <v>133</v>
      </c>
      <c r="C76" s="193"/>
      <c r="D76" s="194"/>
      <c r="E76" s="194"/>
      <c r="F76" s="194"/>
      <c r="G76" s="194"/>
      <c r="H76" s="194"/>
      <c r="I76" s="195"/>
      <c r="J76" s="196"/>
      <c r="K76" s="197"/>
      <c r="L76" s="146" t="s">
        <v>131</v>
      </c>
      <c r="M76" s="51"/>
      <c r="N76" s="96">
        <f t="shared" si="5"/>
        <v>0</v>
      </c>
      <c r="O76" s="59"/>
    </row>
    <row r="77" spans="1:15" ht="15.95" customHeight="1" x14ac:dyDescent="0.2">
      <c r="A77" s="192" t="s">
        <v>134</v>
      </c>
      <c r="B77" s="99" t="s">
        <v>135</v>
      </c>
      <c r="C77" s="193"/>
      <c r="D77" s="194"/>
      <c r="E77" s="194"/>
      <c r="F77" s="194"/>
      <c r="G77" s="194"/>
      <c r="H77" s="194"/>
      <c r="I77" s="195"/>
      <c r="J77" s="196"/>
      <c r="K77" s="197"/>
      <c r="L77" s="146" t="s">
        <v>126</v>
      </c>
      <c r="M77" s="51"/>
      <c r="N77" s="96">
        <f t="shared" si="5"/>
        <v>0</v>
      </c>
      <c r="O77" s="59"/>
    </row>
    <row r="78" spans="1:15" ht="15.95" customHeight="1" x14ac:dyDescent="0.2">
      <c r="A78" s="198" t="s">
        <v>136</v>
      </c>
      <c r="B78" s="199" t="s">
        <v>137</v>
      </c>
      <c r="C78" s="200"/>
      <c r="D78" s="201"/>
      <c r="E78" s="201"/>
      <c r="F78" s="201"/>
      <c r="G78" s="201"/>
      <c r="H78" s="201"/>
      <c r="I78" s="202"/>
      <c r="J78" s="203"/>
      <c r="K78" s="204"/>
      <c r="L78" s="159" t="s">
        <v>138</v>
      </c>
      <c r="M78" s="182"/>
      <c r="N78" s="205">
        <f t="shared" si="5"/>
        <v>0</v>
      </c>
      <c r="O78" s="184"/>
    </row>
    <row r="79" spans="1:15" ht="15.95" customHeight="1" thickBot="1" x14ac:dyDescent="0.25">
      <c r="A79" s="114" t="s">
        <v>63</v>
      </c>
      <c r="B79" s="115"/>
      <c r="C79" s="115"/>
      <c r="D79" s="115"/>
      <c r="E79" s="115"/>
      <c r="F79" s="115"/>
      <c r="G79" s="115"/>
      <c r="H79" s="115"/>
      <c r="I79" s="115"/>
      <c r="J79" s="116"/>
      <c r="K79" s="116"/>
      <c r="L79" s="116"/>
      <c r="M79" s="117"/>
      <c r="N79" s="118">
        <f>SUM(N68:N78)</f>
        <v>0</v>
      </c>
      <c r="O79" s="119"/>
    </row>
    <row r="80" spans="1:15" ht="15.95" customHeight="1" x14ac:dyDescent="0.2">
      <c r="A80" s="120" t="s">
        <v>17</v>
      </c>
      <c r="B80" s="121" t="s">
        <v>15</v>
      </c>
      <c r="C80" s="122" t="s">
        <v>18</v>
      </c>
      <c r="D80" s="23"/>
      <c r="E80" s="23"/>
      <c r="F80" s="23"/>
      <c r="G80" s="23"/>
      <c r="H80" s="23"/>
      <c r="I80" s="23"/>
      <c r="J80" s="121" t="s">
        <v>64</v>
      </c>
      <c r="K80" s="121" t="s">
        <v>20</v>
      </c>
      <c r="L80" s="123" t="s">
        <v>21</v>
      </c>
      <c r="M80" s="124" t="s">
        <v>22</v>
      </c>
      <c r="N80" s="121" t="s">
        <v>66</v>
      </c>
      <c r="O80" s="125" t="s">
        <v>24</v>
      </c>
    </row>
    <row r="81" spans="1:15" ht="15.95" customHeight="1" x14ac:dyDescent="0.2">
      <c r="A81" s="83" t="s">
        <v>139</v>
      </c>
      <c r="B81" s="84" t="s">
        <v>140</v>
      </c>
      <c r="C81" s="84"/>
      <c r="D81" s="84"/>
      <c r="E81" s="84"/>
      <c r="F81" s="84"/>
      <c r="G81" s="84"/>
      <c r="H81" s="84"/>
      <c r="I81" s="84"/>
      <c r="J81" s="85"/>
      <c r="K81" s="85"/>
      <c r="L81" s="85"/>
      <c r="M81" s="86"/>
      <c r="N81" s="84"/>
      <c r="O81" s="87"/>
    </row>
    <row r="82" spans="1:15" ht="15.95" customHeight="1" x14ac:dyDescent="0.2">
      <c r="A82" s="88" t="s">
        <v>141</v>
      </c>
      <c r="B82" s="206" t="s">
        <v>142</v>
      </c>
      <c r="C82" s="207"/>
      <c r="D82" s="208"/>
      <c r="E82" s="208"/>
      <c r="F82" s="208"/>
      <c r="G82" s="208"/>
      <c r="H82" s="208"/>
      <c r="I82" s="209"/>
      <c r="J82" s="93"/>
      <c r="K82" s="93"/>
      <c r="L82" s="94" t="s">
        <v>52</v>
      </c>
      <c r="M82" s="95"/>
      <c r="N82" s="96">
        <f>J82*K82*M82</f>
        <v>0</v>
      </c>
      <c r="O82" s="97"/>
    </row>
    <row r="83" spans="1:15" ht="15.95" customHeight="1" x14ac:dyDescent="0.2">
      <c r="A83" s="98" t="s">
        <v>143</v>
      </c>
      <c r="B83" s="210" t="s">
        <v>144</v>
      </c>
      <c r="C83" s="196"/>
      <c r="D83" s="211"/>
      <c r="E83" s="211"/>
      <c r="F83" s="211"/>
      <c r="G83" s="211"/>
      <c r="H83" s="211"/>
      <c r="I83" s="197"/>
      <c r="J83" s="101"/>
      <c r="K83" s="101"/>
      <c r="L83" s="50" t="s">
        <v>52</v>
      </c>
      <c r="M83" s="51"/>
      <c r="N83" s="52">
        <f t="shared" ref="N83:N85" si="6">J83*K83*M83</f>
        <v>0</v>
      </c>
      <c r="O83" s="59"/>
    </row>
    <row r="84" spans="1:15" ht="15.95" customHeight="1" x14ac:dyDescent="0.2">
      <c r="A84" s="98" t="s">
        <v>145</v>
      </c>
      <c r="B84" s="210" t="s">
        <v>146</v>
      </c>
      <c r="C84" s="196"/>
      <c r="D84" s="211"/>
      <c r="E84" s="211"/>
      <c r="F84" s="211"/>
      <c r="G84" s="211"/>
      <c r="H84" s="211"/>
      <c r="I84" s="197"/>
      <c r="J84" s="101"/>
      <c r="K84" s="101"/>
      <c r="L84" s="50" t="s">
        <v>52</v>
      </c>
      <c r="M84" s="51"/>
      <c r="N84" s="52">
        <f t="shared" si="6"/>
        <v>0</v>
      </c>
      <c r="O84" s="59"/>
    </row>
    <row r="85" spans="1:15" ht="15.95" customHeight="1" x14ac:dyDescent="0.2">
      <c r="A85" s="212" t="s">
        <v>147</v>
      </c>
      <c r="B85" s="213" t="s">
        <v>148</v>
      </c>
      <c r="C85" s="203"/>
      <c r="D85" s="214"/>
      <c r="E85" s="214"/>
      <c r="F85" s="214"/>
      <c r="G85" s="214"/>
      <c r="H85" s="214"/>
      <c r="I85" s="204"/>
      <c r="J85" s="158"/>
      <c r="K85" s="158"/>
      <c r="L85" s="215" t="s">
        <v>52</v>
      </c>
      <c r="M85" s="182"/>
      <c r="N85" s="183">
        <f t="shared" si="6"/>
        <v>0</v>
      </c>
      <c r="O85" s="184"/>
    </row>
    <row r="86" spans="1:15" ht="15.95" customHeight="1" x14ac:dyDescent="0.2">
      <c r="A86" s="126" t="s">
        <v>63</v>
      </c>
      <c r="B86" s="127"/>
      <c r="C86" s="127"/>
      <c r="D86" s="127"/>
      <c r="E86" s="127"/>
      <c r="F86" s="127"/>
      <c r="G86" s="127"/>
      <c r="H86" s="127"/>
      <c r="I86" s="127"/>
      <c r="J86" s="128"/>
      <c r="K86" s="128"/>
      <c r="L86" s="128"/>
      <c r="M86" s="129"/>
      <c r="N86" s="216">
        <f>SUM(N82:N85)</f>
        <v>0</v>
      </c>
      <c r="O86" s="130"/>
    </row>
    <row r="87" spans="1:15" ht="15.95" customHeight="1" thickBot="1" x14ac:dyDescent="0.25">
      <c r="A87" s="217" t="s">
        <v>149</v>
      </c>
      <c r="B87" s="218"/>
      <c r="C87" s="218"/>
      <c r="D87" s="218"/>
      <c r="E87" s="218"/>
      <c r="F87" s="218"/>
      <c r="G87" s="218"/>
      <c r="H87" s="218"/>
      <c r="I87" s="218"/>
      <c r="J87" s="219"/>
      <c r="K87" s="219"/>
      <c r="L87" s="219"/>
      <c r="M87" s="220"/>
      <c r="N87" s="221">
        <f>SUM(N34,N42,N65,N79,N86)</f>
        <v>29169</v>
      </c>
      <c r="O87" s="222"/>
    </row>
    <row r="88" spans="1:15" ht="15.95" customHeight="1" x14ac:dyDescent="0.2">
      <c r="A88" s="120" t="s">
        <v>17</v>
      </c>
      <c r="B88" s="121" t="s">
        <v>15</v>
      </c>
      <c r="C88" s="122" t="s">
        <v>18</v>
      </c>
      <c r="D88" s="23"/>
      <c r="E88" s="23"/>
      <c r="F88" s="23"/>
      <c r="G88" s="23"/>
      <c r="H88" s="23"/>
      <c r="I88" s="23"/>
      <c r="J88" s="185" t="s">
        <v>19</v>
      </c>
      <c r="K88" s="122"/>
      <c r="L88" s="123" t="s">
        <v>21</v>
      </c>
      <c r="M88" s="124" t="s">
        <v>22</v>
      </c>
      <c r="N88" s="121" t="s">
        <v>66</v>
      </c>
      <c r="O88" s="125" t="s">
        <v>24</v>
      </c>
    </row>
    <row r="89" spans="1:15" ht="15.95" customHeight="1" x14ac:dyDescent="0.2">
      <c r="A89" s="223" t="s">
        <v>150</v>
      </c>
      <c r="B89" s="84" t="s">
        <v>151</v>
      </c>
      <c r="C89" s="84"/>
      <c r="D89" s="84"/>
      <c r="E89" s="84"/>
      <c r="F89" s="84"/>
      <c r="G89" s="84"/>
      <c r="H89" s="84"/>
      <c r="I89" s="84"/>
      <c r="J89" s="85"/>
      <c r="K89" s="85"/>
      <c r="L89" s="85"/>
      <c r="M89" s="86"/>
      <c r="N89" s="84"/>
      <c r="O89" s="87"/>
    </row>
    <row r="90" spans="1:15" ht="15.95" customHeight="1" x14ac:dyDescent="0.2">
      <c r="A90" s="224" t="s">
        <v>152</v>
      </c>
      <c r="B90" s="225" t="s">
        <v>151</v>
      </c>
      <c r="C90" s="226" t="s">
        <v>153</v>
      </c>
      <c r="D90" s="227"/>
      <c r="E90" s="227"/>
      <c r="F90" s="227"/>
      <c r="G90" s="227"/>
      <c r="H90" s="227"/>
      <c r="I90" s="228"/>
      <c r="J90" s="229">
        <f>N87</f>
        <v>29169</v>
      </c>
      <c r="K90" s="230"/>
      <c r="L90" s="231"/>
      <c r="M90" s="232">
        <v>0.08</v>
      </c>
      <c r="N90" s="205">
        <f>J90*M90</f>
        <v>2333.52</v>
      </c>
      <c r="O90" s="233"/>
    </row>
    <row r="91" spans="1:15" ht="15.95" customHeight="1" thickBot="1" x14ac:dyDescent="0.25">
      <c r="A91" s="234" t="s">
        <v>63</v>
      </c>
      <c r="B91" s="235"/>
      <c r="C91" s="235"/>
      <c r="D91" s="235"/>
      <c r="E91" s="235"/>
      <c r="F91" s="235"/>
      <c r="G91" s="235"/>
      <c r="H91" s="235"/>
      <c r="I91" s="235"/>
      <c r="J91" s="236"/>
      <c r="K91" s="236"/>
      <c r="L91" s="236"/>
      <c r="M91" s="237"/>
      <c r="N91" s="238">
        <f>SUM(N90:N90)</f>
        <v>2333.52</v>
      </c>
      <c r="O91" s="239"/>
    </row>
    <row r="92" spans="1:15" ht="15.95" customHeight="1" x14ac:dyDescent="0.2">
      <c r="A92" s="120" t="s">
        <v>17</v>
      </c>
      <c r="B92" s="121" t="s">
        <v>15</v>
      </c>
      <c r="C92" s="122" t="s">
        <v>18</v>
      </c>
      <c r="D92" s="23"/>
      <c r="E92" s="23"/>
      <c r="F92" s="23"/>
      <c r="G92" s="23"/>
      <c r="H92" s="23"/>
      <c r="I92" s="23"/>
      <c r="J92" s="121" t="s">
        <v>64</v>
      </c>
      <c r="K92" s="121" t="s">
        <v>20</v>
      </c>
      <c r="L92" s="123" t="s">
        <v>21</v>
      </c>
      <c r="M92" s="124" t="s">
        <v>22</v>
      </c>
      <c r="N92" s="121" t="s">
        <v>66</v>
      </c>
      <c r="O92" s="125" t="s">
        <v>24</v>
      </c>
    </row>
    <row r="93" spans="1:15" ht="15.95" customHeight="1" x14ac:dyDescent="0.2">
      <c r="A93" s="223" t="s">
        <v>154</v>
      </c>
      <c r="B93" s="84" t="s">
        <v>155</v>
      </c>
      <c r="C93" s="84"/>
      <c r="D93" s="84"/>
      <c r="E93" s="84"/>
      <c r="F93" s="84"/>
      <c r="G93" s="84"/>
      <c r="H93" s="84"/>
      <c r="I93" s="84"/>
      <c r="J93" s="85"/>
      <c r="K93" s="85"/>
      <c r="L93" s="85"/>
      <c r="M93" s="86"/>
      <c r="N93" s="84"/>
      <c r="O93" s="87"/>
    </row>
    <row r="94" spans="1:15" ht="15.95" customHeight="1" x14ac:dyDescent="0.2">
      <c r="A94" s="224" t="s">
        <v>156</v>
      </c>
      <c r="B94" s="225" t="s">
        <v>157</v>
      </c>
      <c r="C94" s="226" t="s">
        <v>158</v>
      </c>
      <c r="D94" s="227"/>
      <c r="E94" s="227"/>
      <c r="F94" s="227"/>
      <c r="G94" s="227"/>
      <c r="H94" s="227"/>
      <c r="I94" s="228"/>
      <c r="J94" s="240"/>
      <c r="K94" s="240"/>
      <c r="L94" s="231" t="s">
        <v>52</v>
      </c>
      <c r="M94" s="241"/>
      <c r="N94" s="205">
        <f>J94*K94*M94</f>
        <v>0</v>
      </c>
      <c r="O94" s="233"/>
    </row>
    <row r="95" spans="1:15" ht="15.95" customHeight="1" thickBot="1" x14ac:dyDescent="0.25">
      <c r="A95" s="234" t="s">
        <v>63</v>
      </c>
      <c r="B95" s="235"/>
      <c r="C95" s="235"/>
      <c r="D95" s="235"/>
      <c r="E95" s="235"/>
      <c r="F95" s="235"/>
      <c r="G95" s="235"/>
      <c r="H95" s="235"/>
      <c r="I95" s="235"/>
      <c r="J95" s="236"/>
      <c r="K95" s="236"/>
      <c r="L95" s="236"/>
      <c r="M95" s="237"/>
      <c r="N95" s="238">
        <f>SUM(N94:N94)</f>
        <v>0</v>
      </c>
      <c r="O95" s="239"/>
    </row>
    <row r="96" spans="1:15" ht="15.95" customHeight="1" x14ac:dyDescent="0.2">
      <c r="A96" s="120" t="s">
        <v>17</v>
      </c>
      <c r="B96" s="121" t="s">
        <v>15</v>
      </c>
      <c r="C96" s="185" t="s">
        <v>18</v>
      </c>
      <c r="D96" s="242"/>
      <c r="E96" s="242"/>
      <c r="F96" s="242"/>
      <c r="G96" s="122"/>
      <c r="H96" s="121" t="s">
        <v>159</v>
      </c>
      <c r="I96" s="121" t="s">
        <v>160</v>
      </c>
      <c r="J96" s="185" t="s">
        <v>64</v>
      </c>
      <c r="K96" s="122"/>
      <c r="L96" s="123" t="s">
        <v>21</v>
      </c>
      <c r="M96" s="124" t="s">
        <v>22</v>
      </c>
      <c r="N96" s="121" t="s">
        <v>66</v>
      </c>
      <c r="O96" s="125" t="s">
        <v>24</v>
      </c>
    </row>
    <row r="97" spans="1:15" ht="15.95" customHeight="1" x14ac:dyDescent="0.2">
      <c r="A97" s="83" t="s">
        <v>161</v>
      </c>
      <c r="B97" s="84" t="s">
        <v>162</v>
      </c>
      <c r="C97" s="84"/>
      <c r="D97" s="84"/>
      <c r="E97" s="84"/>
      <c r="F97" s="84"/>
      <c r="G97" s="84"/>
      <c r="H97" s="84"/>
      <c r="I97" s="84"/>
      <c r="J97" s="85"/>
      <c r="K97" s="85"/>
      <c r="L97" s="85"/>
      <c r="M97" s="86"/>
      <c r="N97" s="84"/>
      <c r="O97" s="87"/>
    </row>
    <row r="98" spans="1:15" ht="24" customHeight="1" x14ac:dyDescent="0.2">
      <c r="A98" s="243" t="s">
        <v>163</v>
      </c>
      <c r="B98" s="244" t="s">
        <v>164</v>
      </c>
      <c r="C98" s="245" t="s">
        <v>165</v>
      </c>
      <c r="D98" s="245"/>
      <c r="E98" s="245"/>
      <c r="F98" s="245"/>
      <c r="G98" s="245"/>
      <c r="H98" s="170" t="s">
        <v>166</v>
      </c>
      <c r="I98" s="170" t="s">
        <v>167</v>
      </c>
      <c r="J98" s="246">
        <v>1</v>
      </c>
      <c r="K98" s="246"/>
      <c r="L98" s="41" t="s">
        <v>168</v>
      </c>
      <c r="M98" s="247">
        <v>2600</v>
      </c>
      <c r="N98" s="248">
        <f>M98*J98</f>
        <v>2600</v>
      </c>
      <c r="O98" s="249" t="s">
        <v>169</v>
      </c>
    </row>
    <row r="99" spans="1:15" ht="22.5" x14ac:dyDescent="0.2">
      <c r="A99" s="243" t="s">
        <v>170</v>
      </c>
      <c r="B99" s="244" t="s">
        <v>164</v>
      </c>
      <c r="C99" s="245" t="s">
        <v>171</v>
      </c>
      <c r="D99" s="245"/>
      <c r="E99" s="245"/>
      <c r="F99" s="245"/>
      <c r="G99" s="245"/>
      <c r="H99" s="170" t="s">
        <v>166</v>
      </c>
      <c r="I99" s="170" t="s">
        <v>167</v>
      </c>
      <c r="J99" s="246">
        <v>1</v>
      </c>
      <c r="K99" s="246"/>
      <c r="L99" s="41" t="s">
        <v>168</v>
      </c>
      <c r="M99" s="172">
        <v>2200</v>
      </c>
      <c r="N99" s="173">
        <f>J99*M99</f>
        <v>2200</v>
      </c>
      <c r="O99" s="250" t="s">
        <v>172</v>
      </c>
    </row>
    <row r="100" spans="1:15" ht="15.95" customHeight="1" x14ac:dyDescent="0.2">
      <c r="A100" s="243" t="s">
        <v>173</v>
      </c>
      <c r="B100" s="244" t="s">
        <v>164</v>
      </c>
      <c r="C100" s="177" t="s">
        <v>200</v>
      </c>
      <c r="D100" s="177"/>
      <c r="E100" s="177"/>
      <c r="F100" s="177"/>
      <c r="G100" s="177"/>
      <c r="H100" s="170" t="s">
        <v>174</v>
      </c>
      <c r="I100" s="170" t="s">
        <v>167</v>
      </c>
      <c r="J100" s="251"/>
      <c r="K100" s="251"/>
      <c r="L100" s="50" t="s">
        <v>168</v>
      </c>
      <c r="M100" s="51"/>
      <c r="N100" s="173">
        <f>J100*M100</f>
        <v>0</v>
      </c>
      <c r="O100" s="59"/>
    </row>
    <row r="101" spans="1:15" ht="33.75" x14ac:dyDescent="0.2">
      <c r="A101" s="243" t="s">
        <v>175</v>
      </c>
      <c r="B101" s="210" t="s">
        <v>176</v>
      </c>
      <c r="C101" s="177" t="s">
        <v>201</v>
      </c>
      <c r="D101" s="177"/>
      <c r="E101" s="177"/>
      <c r="F101" s="177"/>
      <c r="G101" s="177"/>
      <c r="H101" s="170" t="s">
        <v>174</v>
      </c>
      <c r="I101" s="100" t="s">
        <v>167</v>
      </c>
      <c r="J101" s="251">
        <v>1</v>
      </c>
      <c r="K101" s="251"/>
      <c r="L101" s="50" t="s">
        <v>168</v>
      </c>
      <c r="M101" s="163">
        <v>34437</v>
      </c>
      <c r="N101" s="173">
        <f>J101*M101</f>
        <v>34437</v>
      </c>
      <c r="O101" s="165" t="s">
        <v>177</v>
      </c>
    </row>
    <row r="102" spans="1:15" ht="15.95" customHeight="1" x14ac:dyDescent="0.2">
      <c r="A102" s="243" t="s">
        <v>178</v>
      </c>
      <c r="B102" s="210" t="s">
        <v>179</v>
      </c>
      <c r="C102" s="177" t="s">
        <v>202</v>
      </c>
      <c r="D102" s="177"/>
      <c r="E102" s="177"/>
      <c r="F102" s="177"/>
      <c r="G102" s="177"/>
      <c r="H102" s="100"/>
      <c r="I102" s="100"/>
      <c r="J102" s="251"/>
      <c r="K102" s="251"/>
      <c r="L102" s="50" t="s">
        <v>168</v>
      </c>
      <c r="M102" s="51"/>
      <c r="N102" s="52">
        <f t="shared" ref="N102" si="7">J102*M102</f>
        <v>0</v>
      </c>
      <c r="O102" s="59"/>
    </row>
    <row r="103" spans="1:15" ht="15.95" customHeight="1" x14ac:dyDescent="0.2">
      <c r="A103" s="103"/>
      <c r="B103" s="252" t="s">
        <v>151</v>
      </c>
      <c r="C103" s="253" t="s">
        <v>180</v>
      </c>
      <c r="D103" s="253"/>
      <c r="E103" s="253"/>
      <c r="F103" s="253"/>
      <c r="G103" s="253"/>
      <c r="H103" s="253"/>
      <c r="I103" s="253"/>
      <c r="J103" s="253"/>
      <c r="K103" s="253"/>
      <c r="L103" s="253"/>
      <c r="M103" s="254">
        <v>0.03</v>
      </c>
      <c r="N103" s="112">
        <f>(N98+N99+N100)*M103</f>
        <v>144</v>
      </c>
      <c r="O103" s="113"/>
    </row>
    <row r="104" spans="1:15" ht="15.95" customHeight="1" thickBot="1" x14ac:dyDescent="0.25">
      <c r="A104" s="234" t="s">
        <v>63</v>
      </c>
      <c r="B104" s="235"/>
      <c r="C104" s="235"/>
      <c r="D104" s="235"/>
      <c r="E104" s="235"/>
      <c r="F104" s="235"/>
      <c r="G104" s="235"/>
      <c r="H104" s="235"/>
      <c r="I104" s="235"/>
      <c r="J104" s="236"/>
      <c r="K104" s="236"/>
      <c r="L104" s="236"/>
      <c r="M104" s="237"/>
      <c r="N104" s="238">
        <f>SUM(N98:N103)</f>
        <v>39381</v>
      </c>
      <c r="O104" s="239"/>
    </row>
    <row r="105" spans="1:15" ht="15.95" customHeight="1" x14ac:dyDescent="0.2">
      <c r="A105" s="120" t="s">
        <v>17</v>
      </c>
      <c r="B105" s="121" t="s">
        <v>15</v>
      </c>
      <c r="C105" s="122" t="s">
        <v>18</v>
      </c>
      <c r="D105" s="23"/>
      <c r="E105" s="23"/>
      <c r="F105" s="23"/>
      <c r="G105" s="23"/>
      <c r="H105" s="23"/>
      <c r="I105" s="23"/>
      <c r="J105" s="185" t="s">
        <v>19</v>
      </c>
      <c r="K105" s="122"/>
      <c r="L105" s="123" t="s">
        <v>21</v>
      </c>
      <c r="M105" s="124" t="s">
        <v>22</v>
      </c>
      <c r="N105" s="121" t="s">
        <v>66</v>
      </c>
      <c r="O105" s="125" t="s">
        <v>24</v>
      </c>
    </row>
    <row r="106" spans="1:15" ht="15.95" customHeight="1" x14ac:dyDescent="0.2">
      <c r="A106" s="223" t="s">
        <v>181</v>
      </c>
      <c r="B106" s="84" t="s">
        <v>182</v>
      </c>
      <c r="C106" s="84"/>
      <c r="D106" s="84"/>
      <c r="E106" s="84"/>
      <c r="F106" s="84"/>
      <c r="G106" s="84"/>
      <c r="H106" s="84"/>
      <c r="I106" s="84"/>
      <c r="J106" s="85"/>
      <c r="K106" s="85"/>
      <c r="L106" s="85"/>
      <c r="M106" s="86"/>
      <c r="N106" s="84"/>
      <c r="O106" s="87"/>
    </row>
    <row r="107" spans="1:15" ht="15.95" customHeight="1" x14ac:dyDescent="0.2">
      <c r="A107" s="224" t="s">
        <v>183</v>
      </c>
      <c r="B107" s="225" t="s">
        <v>182</v>
      </c>
      <c r="C107" s="255"/>
      <c r="D107" s="256"/>
      <c r="E107" s="256"/>
      <c r="F107" s="256"/>
      <c r="G107" s="256"/>
      <c r="H107" s="256"/>
      <c r="I107" s="257"/>
      <c r="J107" s="229">
        <f>SUM(N87,N91,N95,N104)</f>
        <v>70883.520000000004</v>
      </c>
      <c r="K107" s="230"/>
      <c r="L107" s="231"/>
      <c r="M107" s="232">
        <v>0.06</v>
      </c>
      <c r="N107" s="205">
        <f>J107*M107</f>
        <v>4253.0111999999999</v>
      </c>
      <c r="O107" s="233"/>
    </row>
    <row r="108" spans="1:15" ht="15.95" customHeight="1" x14ac:dyDescent="0.2">
      <c r="A108" s="217" t="s">
        <v>63</v>
      </c>
      <c r="B108" s="218"/>
      <c r="C108" s="218"/>
      <c r="D108" s="218"/>
      <c r="E108" s="218"/>
      <c r="F108" s="218"/>
      <c r="G108" s="218"/>
      <c r="H108" s="218"/>
      <c r="I108" s="218"/>
      <c r="J108" s="219"/>
      <c r="K108" s="219"/>
      <c r="L108" s="219"/>
      <c r="M108" s="220"/>
      <c r="N108" s="221">
        <f>SUM(N107,J107)</f>
        <v>75136.531199999998</v>
      </c>
      <c r="O108" s="222"/>
    </row>
    <row r="109" spans="1:15" ht="15.95" customHeight="1" thickBot="1" x14ac:dyDescent="0.25">
      <c r="A109" s="70"/>
      <c r="B109" s="71" t="s">
        <v>184</v>
      </c>
      <c r="C109" s="71"/>
      <c r="D109" s="71"/>
      <c r="E109" s="71"/>
      <c r="F109" s="71"/>
      <c r="G109" s="71"/>
      <c r="H109" s="71"/>
      <c r="I109" s="71"/>
      <c r="J109" s="72"/>
      <c r="K109" s="72"/>
      <c r="L109" s="72"/>
      <c r="M109" s="258"/>
      <c r="N109" s="259"/>
      <c r="O109" s="260"/>
    </row>
    <row r="110" spans="1:15" ht="15" customHeight="1" x14ac:dyDescent="0.2"/>
    <row r="111" spans="1:15" ht="15" customHeight="1" x14ac:dyDescent="0.2"/>
    <row r="112" spans="1:15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spans="1:5" ht="15" customHeight="1" x14ac:dyDescent="0.2"/>
    <row r="130" spans="1:5" ht="15" customHeight="1" x14ac:dyDescent="0.2"/>
    <row r="131" spans="1:5" ht="15" customHeight="1" x14ac:dyDescent="0.2"/>
    <row r="132" spans="1:5" ht="15" customHeight="1" x14ac:dyDescent="0.2"/>
    <row r="133" spans="1:5" ht="15" customHeight="1" x14ac:dyDescent="0.2">
      <c r="A133" s="261"/>
      <c r="B133" s="261"/>
      <c r="C133" s="261"/>
      <c r="D133" s="262"/>
      <c r="E133" s="263"/>
    </row>
    <row r="134" spans="1:5" ht="15" customHeight="1" x14ac:dyDescent="0.2">
      <c r="A134" s="261" t="s">
        <v>71</v>
      </c>
      <c r="B134" s="261" t="s">
        <v>105</v>
      </c>
      <c r="C134" s="261" t="s">
        <v>166</v>
      </c>
      <c r="D134" s="262" t="s">
        <v>167</v>
      </c>
      <c r="E134" s="263" t="s">
        <v>185</v>
      </c>
    </row>
    <row r="135" spans="1:5" ht="15" customHeight="1" x14ac:dyDescent="0.2">
      <c r="A135" s="261" t="s">
        <v>32</v>
      </c>
      <c r="B135" s="261" t="s">
        <v>186</v>
      </c>
      <c r="C135" s="261" t="s">
        <v>174</v>
      </c>
      <c r="D135" s="262" t="s">
        <v>187</v>
      </c>
      <c r="E135" s="263" t="s">
        <v>188</v>
      </c>
    </row>
    <row r="136" spans="1:5" ht="15" customHeight="1" x14ac:dyDescent="0.2">
      <c r="A136" s="261"/>
      <c r="B136" s="261" t="s">
        <v>189</v>
      </c>
      <c r="C136" s="261" t="s">
        <v>190</v>
      </c>
      <c r="D136" s="262"/>
      <c r="E136" s="263" t="s">
        <v>191</v>
      </c>
    </row>
    <row r="137" spans="1:5" ht="15" customHeight="1" x14ac:dyDescent="0.2">
      <c r="A137" s="261">
        <v>1</v>
      </c>
      <c r="B137" s="261"/>
    </row>
    <row r="138" spans="1:5" ht="15" customHeight="1" x14ac:dyDescent="0.2">
      <c r="A138" s="261">
        <f>A137+1</f>
        <v>2</v>
      </c>
      <c r="B138" s="261"/>
    </row>
    <row r="139" spans="1:5" ht="15" customHeight="1" x14ac:dyDescent="0.2">
      <c r="A139" s="261">
        <f t="shared" ref="A139:A167" si="8">A138+1</f>
        <v>3</v>
      </c>
      <c r="B139" s="261"/>
    </row>
    <row r="140" spans="1:5" ht="15" customHeight="1" x14ac:dyDescent="0.2">
      <c r="A140" s="261">
        <f t="shared" si="8"/>
        <v>4</v>
      </c>
      <c r="B140" s="261"/>
    </row>
    <row r="141" spans="1:5" ht="15" customHeight="1" x14ac:dyDescent="0.2">
      <c r="A141" s="261">
        <f t="shared" si="8"/>
        <v>5</v>
      </c>
      <c r="B141" s="261"/>
    </row>
    <row r="142" spans="1:5" ht="15" customHeight="1" x14ac:dyDescent="0.2">
      <c r="A142" s="261">
        <f t="shared" si="8"/>
        <v>6</v>
      </c>
      <c r="B142" s="261"/>
    </row>
    <row r="143" spans="1:5" ht="15" customHeight="1" x14ac:dyDescent="0.2">
      <c r="A143" s="261">
        <f t="shared" si="8"/>
        <v>7</v>
      </c>
      <c r="B143" s="261"/>
    </row>
    <row r="144" spans="1:5" ht="15" customHeight="1" x14ac:dyDescent="0.2">
      <c r="A144" s="261">
        <f t="shared" si="8"/>
        <v>8</v>
      </c>
      <c r="B144" s="261"/>
    </row>
    <row r="145" spans="1:2" ht="15" customHeight="1" x14ac:dyDescent="0.2">
      <c r="A145" s="261">
        <f t="shared" si="8"/>
        <v>9</v>
      </c>
      <c r="B145" s="261"/>
    </row>
    <row r="146" spans="1:2" ht="15" customHeight="1" x14ac:dyDescent="0.2">
      <c r="A146" s="261">
        <f t="shared" si="8"/>
        <v>10</v>
      </c>
      <c r="B146" s="261"/>
    </row>
    <row r="147" spans="1:2" ht="15" customHeight="1" x14ac:dyDescent="0.2">
      <c r="A147" s="261">
        <f t="shared" si="8"/>
        <v>11</v>
      </c>
      <c r="B147" s="261"/>
    </row>
    <row r="148" spans="1:2" ht="15" customHeight="1" x14ac:dyDescent="0.2">
      <c r="A148" s="261">
        <f t="shared" si="8"/>
        <v>12</v>
      </c>
      <c r="B148" s="261"/>
    </row>
    <row r="149" spans="1:2" ht="15" customHeight="1" x14ac:dyDescent="0.2">
      <c r="A149" s="261">
        <f t="shared" si="8"/>
        <v>13</v>
      </c>
      <c r="B149" s="261"/>
    </row>
    <row r="150" spans="1:2" ht="15" customHeight="1" x14ac:dyDescent="0.2">
      <c r="A150" s="261">
        <f t="shared" si="8"/>
        <v>14</v>
      </c>
      <c r="B150" s="261"/>
    </row>
    <row r="151" spans="1:2" ht="15" customHeight="1" x14ac:dyDescent="0.2">
      <c r="A151" s="261">
        <f t="shared" si="8"/>
        <v>15</v>
      </c>
      <c r="B151" s="261"/>
    </row>
    <row r="152" spans="1:2" ht="15" customHeight="1" x14ac:dyDescent="0.2">
      <c r="A152" s="261">
        <f t="shared" si="8"/>
        <v>16</v>
      </c>
      <c r="B152" s="261"/>
    </row>
    <row r="153" spans="1:2" ht="15" customHeight="1" x14ac:dyDescent="0.2">
      <c r="A153" s="261">
        <f t="shared" si="8"/>
        <v>17</v>
      </c>
      <c r="B153" s="261"/>
    </row>
    <row r="154" spans="1:2" ht="15" customHeight="1" x14ac:dyDescent="0.2">
      <c r="A154" s="261">
        <f t="shared" si="8"/>
        <v>18</v>
      </c>
      <c r="B154" s="261"/>
    </row>
    <row r="155" spans="1:2" ht="15" customHeight="1" x14ac:dyDescent="0.2">
      <c r="A155" s="261">
        <f t="shared" si="8"/>
        <v>19</v>
      </c>
      <c r="B155" s="261"/>
    </row>
    <row r="156" spans="1:2" ht="15" customHeight="1" x14ac:dyDescent="0.2">
      <c r="A156" s="261">
        <f t="shared" si="8"/>
        <v>20</v>
      </c>
      <c r="B156" s="261"/>
    </row>
    <row r="157" spans="1:2" ht="15" customHeight="1" x14ac:dyDescent="0.2">
      <c r="A157" s="261">
        <f t="shared" si="8"/>
        <v>21</v>
      </c>
      <c r="B157" s="261"/>
    </row>
    <row r="158" spans="1:2" ht="15" customHeight="1" x14ac:dyDescent="0.2">
      <c r="A158" s="261">
        <f t="shared" si="8"/>
        <v>22</v>
      </c>
      <c r="B158" s="261"/>
    </row>
    <row r="159" spans="1:2" ht="15" customHeight="1" x14ac:dyDescent="0.2">
      <c r="A159" s="261">
        <f t="shared" si="8"/>
        <v>23</v>
      </c>
      <c r="B159" s="261"/>
    </row>
    <row r="160" spans="1:2" ht="15" customHeight="1" x14ac:dyDescent="0.2">
      <c r="A160" s="261">
        <f t="shared" si="8"/>
        <v>24</v>
      </c>
      <c r="B160" s="261"/>
    </row>
    <row r="161" spans="1:2" ht="15" customHeight="1" x14ac:dyDescent="0.2">
      <c r="A161" s="261">
        <f t="shared" si="8"/>
        <v>25</v>
      </c>
      <c r="B161" s="261"/>
    </row>
    <row r="162" spans="1:2" ht="15" customHeight="1" x14ac:dyDescent="0.2">
      <c r="A162" s="261">
        <f t="shared" si="8"/>
        <v>26</v>
      </c>
      <c r="B162" s="261"/>
    </row>
    <row r="163" spans="1:2" ht="15" customHeight="1" x14ac:dyDescent="0.2">
      <c r="A163" s="261">
        <f t="shared" si="8"/>
        <v>27</v>
      </c>
      <c r="B163" s="261"/>
    </row>
    <row r="164" spans="1:2" ht="15" customHeight="1" x14ac:dyDescent="0.2">
      <c r="A164" s="261">
        <f t="shared" si="8"/>
        <v>28</v>
      </c>
      <c r="B164" s="261"/>
    </row>
    <row r="165" spans="1:2" ht="15" customHeight="1" x14ac:dyDescent="0.2">
      <c r="A165" s="261">
        <f t="shared" si="8"/>
        <v>29</v>
      </c>
      <c r="B165" s="261"/>
    </row>
    <row r="166" spans="1:2" ht="15" customHeight="1" x14ac:dyDescent="0.2">
      <c r="A166" s="261">
        <f t="shared" si="8"/>
        <v>30</v>
      </c>
      <c r="B166" s="261"/>
    </row>
    <row r="167" spans="1:2" ht="15" customHeight="1" x14ac:dyDescent="0.2">
      <c r="A167" s="261">
        <f t="shared" si="8"/>
        <v>31</v>
      </c>
      <c r="B167" s="261"/>
    </row>
    <row r="168" spans="1:2" ht="15" customHeight="1" x14ac:dyDescent="0.2"/>
    <row r="169" spans="1:2" ht="15" customHeight="1" x14ac:dyDescent="0.2"/>
    <row r="170" spans="1:2" ht="15" customHeight="1" x14ac:dyDescent="0.2"/>
    <row r="171" spans="1:2" ht="15" customHeight="1" x14ac:dyDescent="0.2"/>
    <row r="172" spans="1:2" ht="15" customHeight="1" x14ac:dyDescent="0.2"/>
    <row r="173" spans="1:2" ht="15" customHeight="1" x14ac:dyDescent="0.2"/>
    <row r="174" spans="1:2" ht="15" customHeight="1" x14ac:dyDescent="0.2"/>
    <row r="175" spans="1:2" ht="15" customHeight="1" x14ac:dyDescent="0.2"/>
    <row r="176" spans="1:2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</sheetData>
  <mergeCells count="121">
    <mergeCell ref="C107:I107"/>
    <mergeCell ref="J107:K107"/>
    <mergeCell ref="C80:I80"/>
    <mergeCell ref="C85:I85"/>
    <mergeCell ref="C88:I88"/>
    <mergeCell ref="J88:K88"/>
    <mergeCell ref="C90:I90"/>
    <mergeCell ref="J90:K90"/>
    <mergeCell ref="C92:I92"/>
    <mergeCell ref="C94:I94"/>
    <mergeCell ref="C96:G96"/>
    <mergeCell ref="J96:K96"/>
    <mergeCell ref="B52:B56"/>
    <mergeCell ref="A57:A61"/>
    <mergeCell ref="B57:B61"/>
    <mergeCell ref="C61:I61"/>
    <mergeCell ref="A62:A64"/>
    <mergeCell ref="B62:B64"/>
    <mergeCell ref="C64:G64"/>
    <mergeCell ref="C66:I66"/>
    <mergeCell ref="J66:K66"/>
    <mergeCell ref="B10:B14"/>
    <mergeCell ref="A15:A17"/>
    <mergeCell ref="B15:B17"/>
    <mergeCell ref="A18:A19"/>
    <mergeCell ref="B18:B19"/>
    <mergeCell ref="A20:A21"/>
    <mergeCell ref="B20:B21"/>
    <mergeCell ref="A22:A27"/>
    <mergeCell ref="A28:A33"/>
    <mergeCell ref="A45:A51"/>
    <mergeCell ref="B45:B51"/>
    <mergeCell ref="A52:A56"/>
    <mergeCell ref="C100:G100"/>
    <mergeCell ref="J100:K100"/>
    <mergeCell ref="C101:G101"/>
    <mergeCell ref="J101:K101"/>
    <mergeCell ref="C102:G102"/>
    <mergeCell ref="J102:K102"/>
    <mergeCell ref="C103:L103"/>
    <mergeCell ref="C105:I105"/>
    <mergeCell ref="J105:K105"/>
    <mergeCell ref="C98:G98"/>
    <mergeCell ref="J98:K98"/>
    <mergeCell ref="C99:G99"/>
    <mergeCell ref="J99:K99"/>
    <mergeCell ref="C82:I82"/>
    <mergeCell ref="C83:I83"/>
    <mergeCell ref="C84:I84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60:I60"/>
    <mergeCell ref="C62:G62"/>
    <mergeCell ref="C63:G63"/>
    <mergeCell ref="C68:I68"/>
    <mergeCell ref="J68:K68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31:I31"/>
    <mergeCell ref="C32:I32"/>
    <mergeCell ref="C45:I45"/>
    <mergeCell ref="C46:I46"/>
    <mergeCell ref="C47:I47"/>
    <mergeCell ref="C33:I33"/>
    <mergeCell ref="C35:I35"/>
    <mergeCell ref="C43:I43"/>
    <mergeCell ref="C48:I4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A4:B4"/>
    <mergeCell ref="C4:E4"/>
    <mergeCell ref="L4:M4"/>
    <mergeCell ref="N4:O4"/>
    <mergeCell ref="B6:O6"/>
    <mergeCell ref="A7:L7"/>
    <mergeCell ref="M7:O7"/>
    <mergeCell ref="C8:I8"/>
    <mergeCell ref="A10:A1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4" type="noConversion"/>
  <dataValidations count="7">
    <dataValidation type="list" allowBlank="1" showInputMessage="1" showErrorMessage="1" sqref="H62:H64">
      <formula1>$B$134:$B$136</formula1>
    </dataValidation>
    <dataValidation type="list" allowBlank="1" showInputMessage="1" showErrorMessage="1" sqref="H37:H41">
      <formula1>$A$134:$A$135</formula1>
    </dataValidation>
    <dataValidation type="list" allowBlank="1" showInputMessage="1" showErrorMessage="1" sqref="F10:F21 F37:F41">
      <formula1>$A$136:$A$167</formula1>
    </dataValidation>
    <dataValidation type="list" allowBlank="1" showInputMessage="1" showErrorMessage="1" sqref="D10:D21 D37:D41">
      <formula1>$A$136:$A$148</formula1>
    </dataValidation>
    <dataValidation type="list" allowBlank="1" showInputMessage="1" showErrorMessage="1" sqref="C37:C41">
      <formula1>$E$133:$E$136</formula1>
    </dataValidation>
    <dataValidation type="list" allowBlank="1" showInputMessage="1" showErrorMessage="1" sqref="I98:I102">
      <formula1>$D$133:$D$135</formula1>
    </dataValidation>
    <dataValidation type="list" allowBlank="1" showInputMessage="1" showErrorMessage="1" sqref="H98:H102">
      <formula1>$C$133:$C$136</formula1>
    </dataValidation>
  </dataValidations>
  <printOptions horizontalCentered="1"/>
  <pageMargins left="0.51180555555555596" right="0.51180555555555596" top="0.74791666666666701" bottom="0.55000000000000004" header="0.31388888888888899" footer="0.31388888888888899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供应商报价</vt:lpstr>
      <vt:lpstr>供应商报价!Print_Area</vt:lpstr>
      <vt:lpstr>供应商报价!Print_Titles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Shen, Hui(沈挥)</dc:creator>
  <cp:lastModifiedBy>Zhu, Marry(珠丽德孜)</cp:lastModifiedBy>
  <cp:lastPrinted>2017-03-24T00:49:00Z</cp:lastPrinted>
  <dcterms:created xsi:type="dcterms:W3CDTF">2017-03-23T11:13:00Z</dcterms:created>
  <dcterms:modified xsi:type="dcterms:W3CDTF">2018-07-06T03:22:19Z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2052-10.1.0.7400</vt:lpwstr>
  </property>
</Properties>
</file>