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<sst xmlns="http://schemas.openxmlformats.org/spreadsheetml/2006/main" count="94">
  <si>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</si>
  <si>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</si>
  <si>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</si>
  <si>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</si>
  <si>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</si>
  <si>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</si>
  <si>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</si>
  <si>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</si>
  <si>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</si>
  <si>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</si>
  <si>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</si>
  <si>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</si>
  <si>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</si>
  <si>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</si>
  <si>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</si>
  <si>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</si>
  <si>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</si>
  <si>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</si>
  <si>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</si>
  <si>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</si>
  <si>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</si>
  <si>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</si>
  <si>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</si>
  <si>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</si>
  <si>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</si>
  <si>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</si>
  <si>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</si>
  <si>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</si>
  <si>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</si>
  <si>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</si>
  <si>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</si>
  <si>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</si>
  <si>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</si>
  <si>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</si>
  <si>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</si>
  <si>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</si>
  <si>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</si>
  <si>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</si>
  <si>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</si>
  <si>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</si>
  <si>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</si>
  <si>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</si>
  <si>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</si>
  <si>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</si>
  <si>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</si>
  <si>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</si>
  <si>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</si>
  <si>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</si>
  <si>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</si>
  <si>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</si>
  <si>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</si>
  <si>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</si>
  <si>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</si>
  <si>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</si>
  <si>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</si>
  <si>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</si>
  <si>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</si>
  <si>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业务助理</t>
  </si>
  <si>
    <t>发生地:</t>
  </si>
  <si>
    <t>北京</t>
  </si>
  <si>
    <t>部门:</t>
  </si>
  <si>
    <t>企划部A组</t>
  </si>
  <si>
    <t>发生日期:</t>
  </si>
  <si>
    <t>12/12-12/15</t>
  </si>
  <si>
    <t>报销日期:</t>
  </si>
  <si>
    <t>团号:</t>
  </si>
  <si>
    <t>HMZA-171211-QDH695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</si>
  <si>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</si>
  <si>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</si>
  <si>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</si>
  <si>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</si>
  <si>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</si>
  <si>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</si>
  <si>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</si>
  <si>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</si>
  <si>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</si>
  <si>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</si>
  <si>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12.12.机场-酒店</t>
  </si>
  <si>
    <t>12.15 酒店-机场</t>
  </si>
  <si>
    <t>12.15 机场-家</t>
  </si>
  <si>
    <t>12.12 出京高速费</t>
  </si>
  <si>
    <t>住宿费</t>
  </si>
  <si>
    <t>餐费</t>
  </si>
  <si>
    <t>顺丰邮寄物料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</si>
  <si>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</si>
  <si>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</si>
  <si>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</si>
  <si>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</si>
  <si>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</si>
  <si>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</si>
  <si>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</si>
  <si>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</si>
  <si>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</si>
  <si>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12.12-12.15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</si>
</sst>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1" formatCode="_ * #,##0_ ;_ * \-#,##0_ ;_ * &quot;-&quot;_ ;_ @_ "/>
    <numFmt numFmtId="178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29" fillId="17" borderId="21" applyNumberFormat="0" applyAlignment="0" applyProtection="0">
      <alignment vertical="center"/>
    </xf>
    <xf numFmtId="0" fontId="25" fillId="32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64" sqref="G64"/>
    </sheetView>
  </sheetViews>
  <sheetFormatPr defaultColWidth="9" defaultRowHeight="21" customHeight="1"/>
  <cols>
    <col min="1" max="1" width="9" style="58"/>
    <col min="2" max="2" width="16.75" customWidth="1"/>
    <col min="3" max="3" width="9" style="59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5" si="2">C14*D14</f>
        <v>0</v>
      </c>
      <c r="F14" s="70">
        <v>0</v>
      </c>
      <c r="G14" s="70">
        <v>0</v>
      </c>
      <c r="H14" s="70">
        <f t="shared" si="0"/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1411</v>
      </c>
      <c r="G17" s="70">
        <v>0</v>
      </c>
      <c r="H17" s="70">
        <f>F17+G17</f>
        <v>1411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1411</v>
      </c>
      <c r="G21" s="74">
        <f>SUM(G17:G20)</f>
        <v>0</v>
      </c>
      <c r="H21" s="74">
        <f t="shared" ref="G21:H21" si="5">SUM(H17:H20)</f>
        <v>1411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 t="shared" si="2"/>
        <v>0</v>
      </c>
      <c r="F25" s="70"/>
      <c r="G25" s="70">
        <v>0</v>
      </c>
      <c r="H25" s="70">
        <f t="shared" si="0"/>
        <v>0</v>
      </c>
      <c r="I25" s="91"/>
      <c r="J25" s="92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8">F26+G26</f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 t="shared" ref="D27:E27" si="9">SUM(D25)</f>
        <v>0</v>
      </c>
      <c r="E27" s="74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 t="shared" si="2"/>
        <v>0</v>
      </c>
      <c r="F28" s="70">
        <v>0</v>
      </c>
      <c r="G28" s="70">
        <v>0</v>
      </c>
      <c r="H28" s="70">
        <f t="shared" si="0"/>
        <v>0</v>
      </c>
      <c r="I28" s="91"/>
      <c r="J28" s="92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7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 t="shared" ref="D32:E32" si="11">SUM(D28)</f>
        <v>0</v>
      </c>
      <c r="E32" s="74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94"/>
      <c r="J32" s="98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 t="shared" si="2"/>
        <v>0</v>
      </c>
      <c r="F33" s="70">
        <v>0</v>
      </c>
      <c r="G33" s="70">
        <v>0</v>
      </c>
      <c r="H33" s="70">
        <f t="shared" si="0"/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0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3">SUM(D33)</f>
        <v>0</v>
      </c>
      <c r="E37" s="74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94"/>
      <c r="J37" s="101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 t="shared" si="2"/>
        <v>0</v>
      </c>
      <c r="F38" s="70">
        <v>0</v>
      </c>
      <c r="G38" s="70">
        <v>0</v>
      </c>
      <c r="H38" s="70">
        <f t="shared" si="0"/>
        <v>0</v>
      </c>
      <c r="I38" s="91"/>
      <c r="J38" s="96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7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 t="shared" ref="D40:E40" si="15">SUM(D38)</f>
        <v>0</v>
      </c>
      <c r="E40" s="74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94"/>
      <c r="J40" s="98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 t="shared" si="2"/>
        <v>0</v>
      </c>
      <c r="F41" s="70">
        <v>0</v>
      </c>
      <c r="G41" s="70">
        <v>0</v>
      </c>
      <c r="H41" s="70">
        <f t="shared" si="0"/>
        <v>0</v>
      </c>
      <c r="I41" s="91"/>
      <c r="J41" s="92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 t="shared" ref="D44:E44" si="17">SUM(D41)</f>
        <v>0</v>
      </c>
      <c r="E44" s="74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 t="shared" si="2"/>
        <v>0</v>
      </c>
      <c r="F45" s="70">
        <v>0</v>
      </c>
      <c r="G45" s="70">
        <v>0</v>
      </c>
      <c r="H45" s="70">
        <f t="shared" si="0"/>
        <v>0</v>
      </c>
      <c r="I45" s="91"/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ref="H46:H51" si="19">F46+G46</f>
        <v>0</v>
      </c>
      <c r="I46" s="91"/>
      <c r="J46" s="100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9"/>
        <v>0</v>
      </c>
      <c r="I47" s="91"/>
      <c r="J47" s="100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9"/>
        <v>0</v>
      </c>
      <c r="I48" s="91"/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9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9"/>
        <v>0</v>
      </c>
      <c r="I50" s="91"/>
      <c r="J50" s="100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9"/>
        <v>0</v>
      </c>
      <c r="I51" s="91"/>
      <c r="J51" s="100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 t="shared" ref="D52:E52" si="20">SUM(D45)</f>
        <v>0</v>
      </c>
      <c r="E52" s="74">
        <f t="shared" si="20"/>
        <v>0</v>
      </c>
      <c r="F52" s="74">
        <f>SUM(F45:F51)</f>
        <v>0</v>
      </c>
      <c r="G52" s="74">
        <f t="shared" ref="G52:H52" si="21">SUM(G45:G51)</f>
        <v>0</v>
      </c>
      <c r="H52" s="74">
        <f t="shared" si="21"/>
        <v>0</v>
      </c>
      <c r="I52" s="94"/>
      <c r="J52" s="101"/>
    </row>
    <row r="53" customHeight="1" spans="1:10">
      <c r="A53" s="72"/>
      <c r="B53" s="73" t="s">
        <v>43</v>
      </c>
      <c r="C53" s="74">
        <f>SUM(C52,C44,C40,C37,C32,C27,C24,C21,C16,C13)</f>
        <v>0</v>
      </c>
      <c r="D53" s="74">
        <f t="shared" ref="D53:H53" si="22">SUM(D52,D44,D40,D37,D32,D27,D24,D21,D16,D13)</f>
        <v>0</v>
      </c>
      <c r="E53" s="74">
        <f t="shared" si="22"/>
        <v>0</v>
      </c>
      <c r="F53" s="74">
        <f t="shared" si="22"/>
        <v>1411</v>
      </c>
      <c r="G53" s="74">
        <v>0</v>
      </c>
      <c r="H53" s="74">
        <f t="shared" si="22"/>
        <v>1411</v>
      </c>
      <c r="I53" s="94"/>
      <c r="J53" s="102"/>
    </row>
    <row r="57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3" t="s">
        <v>48</v>
      </c>
    </row>
    <row r="58" customHeight="1" spans="1:9">
      <c r="A58" s="85">
        <f>E53</f>
        <v>0</v>
      </c>
      <c r="B58" s="86"/>
      <c r="C58" s="86">
        <f>H53</f>
        <v>1411</v>
      </c>
      <c r="D58" s="86"/>
      <c r="E58" s="86">
        <f>F53</f>
        <v>1411</v>
      </c>
      <c r="F58" s="86"/>
      <c r="G58" s="86">
        <f>G53</f>
        <v>0</v>
      </c>
      <c r="H58" s="86"/>
      <c r="I58" s="104">
        <f>A58-C58</f>
        <v>-1411</v>
      </c>
    </row>
    <row r="60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4" workbookViewId="0">
      <selection activeCell="M30" sqref="M3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44">
        <v>43094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 t="s">
        <v>66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7"/>
      <c r="J11" s="48"/>
      <c r="K11" s="49" t="s">
        <v>75</v>
      </c>
    </row>
    <row r="12" ht="20.1" customHeight="1" spans="2:11">
      <c r="B12" s="22"/>
      <c r="C12" s="23"/>
      <c r="D12" s="26"/>
      <c r="E12" s="27" t="s">
        <v>76</v>
      </c>
      <c r="F12" s="28"/>
      <c r="G12" s="25">
        <v>33.92</v>
      </c>
      <c r="H12" s="25">
        <v>33.92</v>
      </c>
      <c r="I12" s="47"/>
      <c r="J12" s="48"/>
      <c r="K12" s="49" t="s">
        <v>77</v>
      </c>
    </row>
    <row r="13" ht="20.1" customHeight="1" spans="2:11">
      <c r="B13" s="22"/>
      <c r="C13" s="23"/>
      <c r="D13" s="26"/>
      <c r="E13" s="29"/>
      <c r="F13" s="30"/>
      <c r="G13" s="25">
        <v>42.55</v>
      </c>
      <c r="H13" s="25">
        <v>42.55</v>
      </c>
      <c r="I13" s="47"/>
      <c r="J13" s="48"/>
      <c r="K13" s="49" t="s">
        <v>78</v>
      </c>
    </row>
    <row r="14" ht="20.1" customHeight="1" spans="2:11">
      <c r="B14" s="22"/>
      <c r="C14" s="23"/>
      <c r="D14" s="26"/>
      <c r="E14" s="29"/>
      <c r="F14" s="30"/>
      <c r="G14" s="25">
        <v>89.42</v>
      </c>
      <c r="H14" s="25">
        <v>89.42</v>
      </c>
      <c r="I14" s="47"/>
      <c r="J14" s="48"/>
      <c r="K14" s="49" t="s">
        <v>79</v>
      </c>
    </row>
    <row r="15" ht="20.1" customHeight="1" spans="2:11">
      <c r="B15" s="22">
        <v>2</v>
      </c>
      <c r="C15" s="23"/>
      <c r="D15" s="31"/>
      <c r="E15" s="32"/>
      <c r="F15" s="33"/>
      <c r="G15" s="25">
        <v>5</v>
      </c>
      <c r="H15" s="25">
        <v>5</v>
      </c>
      <c r="I15" s="47"/>
      <c r="J15" s="48"/>
      <c r="K15" s="49" t="s">
        <v>80</v>
      </c>
    </row>
    <row r="16" ht="20.1" customHeight="1" spans="2:11">
      <c r="B16" s="22">
        <v>3</v>
      </c>
      <c r="C16" s="23"/>
      <c r="D16" s="31"/>
      <c r="E16" s="22" t="s">
        <v>81</v>
      </c>
      <c r="F16" s="23"/>
      <c r="G16" s="25">
        <v>0</v>
      </c>
      <c r="H16" s="25"/>
      <c r="I16" s="47"/>
      <c r="J16" s="48"/>
      <c r="K16" s="49" t="s">
        <v>75</v>
      </c>
    </row>
    <row r="17" ht="20.1" customHeight="1" spans="2:11">
      <c r="B17" s="22"/>
      <c r="C17" s="23"/>
      <c r="D17" s="31"/>
      <c r="E17" s="27" t="s">
        <v>82</v>
      </c>
      <c r="F17" s="28"/>
      <c r="G17" s="25">
        <v>45</v>
      </c>
      <c r="H17" s="25">
        <v>45</v>
      </c>
      <c r="I17" s="47"/>
      <c r="J17" s="48"/>
      <c r="K17" s="49"/>
    </row>
    <row r="18" ht="20.1" customHeight="1" spans="2:11">
      <c r="B18" s="22"/>
      <c r="C18" s="23"/>
      <c r="D18" s="31"/>
      <c r="E18" s="29"/>
      <c r="F18" s="30"/>
      <c r="G18" s="25">
        <v>92</v>
      </c>
      <c r="H18" s="25">
        <v>92</v>
      </c>
      <c r="I18" s="47"/>
      <c r="J18" s="48"/>
      <c r="K18" s="49"/>
    </row>
    <row r="19" ht="20.1" customHeight="1" spans="2:11">
      <c r="B19" s="22"/>
      <c r="C19" s="23"/>
      <c r="D19" s="31"/>
      <c r="E19" s="29"/>
      <c r="F19" s="30"/>
      <c r="G19" s="25">
        <v>136</v>
      </c>
      <c r="H19" s="25">
        <v>136</v>
      </c>
      <c r="I19" s="47"/>
      <c r="J19" s="48"/>
      <c r="K19" s="49"/>
    </row>
    <row r="20" ht="20.1" customHeight="1" spans="2:11">
      <c r="B20" s="22">
        <v>4</v>
      </c>
      <c r="C20" s="23"/>
      <c r="D20" s="31"/>
      <c r="E20" s="32"/>
      <c r="F20" s="33"/>
      <c r="G20" s="25">
        <v>44.5</v>
      </c>
      <c r="H20" s="25">
        <v>44.5</v>
      </c>
      <c r="I20" s="47"/>
      <c r="J20" s="48"/>
      <c r="K20" s="49"/>
    </row>
    <row r="21" ht="20.1" customHeight="1" spans="2:11">
      <c r="B21" s="22">
        <v>5</v>
      </c>
      <c r="C21" s="23"/>
      <c r="D21" s="24" t="s">
        <v>41</v>
      </c>
      <c r="E21" s="34" t="s">
        <v>83</v>
      </c>
      <c r="F21" s="34"/>
      <c r="G21" s="25">
        <v>108</v>
      </c>
      <c r="H21" s="25">
        <v>108</v>
      </c>
      <c r="I21" s="47"/>
      <c r="J21" s="48"/>
      <c r="K21" s="49"/>
    </row>
    <row r="22" ht="20.1" customHeight="1" spans="2:11">
      <c r="B22" s="19" t="s">
        <v>43</v>
      </c>
      <c r="C22" s="35"/>
      <c r="D22" s="35"/>
      <c r="E22" s="35"/>
      <c r="F22" s="20"/>
      <c r="G22" s="36">
        <f>SUM(G11:G21)</f>
        <v>596.39</v>
      </c>
      <c r="H22" s="36">
        <f>SUM(H11:H21)</f>
        <v>596.39</v>
      </c>
      <c r="I22" s="50">
        <f>SUM(I11:J21)</f>
        <v>0</v>
      </c>
      <c r="J22" s="51"/>
      <c r="K22" s="52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3"/>
      <c r="K23" s="16"/>
    </row>
    <row r="24" ht="20.1" customHeight="1" spans="2:11">
      <c r="B24" s="21" t="s">
        <v>70</v>
      </c>
      <c r="C24" s="21"/>
      <c r="D24" s="21"/>
      <c r="E24" s="21"/>
      <c r="F24" s="21"/>
      <c r="G24" s="21" t="s">
        <v>84</v>
      </c>
      <c r="H24" s="21"/>
      <c r="I24" s="21"/>
      <c r="J24" s="21"/>
      <c r="K24" s="21" t="s">
        <v>85</v>
      </c>
    </row>
    <row r="25" ht="20.1" customHeight="1" spans="2:11">
      <c r="B25" s="37">
        <f>H22</f>
        <v>596.39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54">
        <f>SUM(B25:J25)</f>
        <v>596.39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86</v>
      </c>
      <c r="C27" s="16"/>
      <c r="D27" s="16"/>
      <c r="E27" s="16"/>
      <c r="F27" s="16" t="s">
        <v>50</v>
      </c>
      <c r="G27" s="16" t="s">
        <v>87</v>
      </c>
      <c r="H27" s="16"/>
      <c r="I27" s="16"/>
      <c r="J27" s="16" t="s">
        <v>52</v>
      </c>
      <c r="K27" s="16"/>
    </row>
    <row r="28" ht="18.75" spans="1:11">
      <c r="A28" s="2" t="s">
        <v>88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胡雨涵</v>
      </c>
      <c r="G30" s="7"/>
      <c r="H30" s="6" t="s">
        <v>56</v>
      </c>
      <c r="I30" s="5"/>
      <c r="J30" s="7" t="str">
        <f>J5</f>
        <v>业务助理</v>
      </c>
      <c r="K30" s="41"/>
    </row>
    <row r="31" ht="20.1" customHeight="1" spans="2:11">
      <c r="B31" s="8"/>
      <c r="C31" s="9"/>
      <c r="D31" s="10" t="s">
        <v>58</v>
      </c>
      <c r="E31" s="10"/>
      <c r="F31" s="11" t="str">
        <f>F6</f>
        <v>北京</v>
      </c>
      <c r="G31" s="11"/>
      <c r="H31" s="10" t="s">
        <v>60</v>
      </c>
      <c r="I31" s="9"/>
      <c r="J31" s="11" t="str">
        <f>J6</f>
        <v>企划部A组</v>
      </c>
      <c r="K31" s="42"/>
    </row>
    <row r="32" ht="20.1" customHeight="1" spans="2:11">
      <c r="B32" s="8"/>
      <c r="C32" s="9"/>
      <c r="D32" s="10" t="s">
        <v>62</v>
      </c>
      <c r="E32" s="10"/>
      <c r="F32" s="11" t="str">
        <f>F7</f>
        <v>12/12-12/15</v>
      </c>
      <c r="G32" s="11"/>
      <c r="H32" s="10" t="s">
        <v>64</v>
      </c>
      <c r="I32" s="43"/>
      <c r="J32" s="44">
        <v>43060</v>
      </c>
      <c r="K32" s="42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45"/>
      <c r="J33" s="15" t="str">
        <f>J8</f>
        <v>HMZA-171211-QDH695</v>
      </c>
      <c r="K33" s="46"/>
    </row>
    <row r="34" ht="20.1" customHeight="1"/>
    <row r="35" ht="20.1" customHeight="1" spans="2:11">
      <c r="B35" s="34"/>
      <c r="C35" s="34"/>
      <c r="D35" s="38" t="s">
        <v>89</v>
      </c>
      <c r="E35" s="34" t="s">
        <v>90</v>
      </c>
      <c r="F35" s="34"/>
      <c r="G35" s="25" t="s">
        <v>91</v>
      </c>
      <c r="H35" s="25" t="s">
        <v>92</v>
      </c>
      <c r="I35" s="25" t="s">
        <v>43</v>
      </c>
      <c r="J35" s="25"/>
      <c r="K35" s="55" t="s">
        <v>72</v>
      </c>
    </row>
    <row r="36" ht="20.1" customHeight="1" spans="2:11">
      <c r="B36" s="34">
        <v>1</v>
      </c>
      <c r="C36" s="34"/>
      <c r="D36" s="39" t="s">
        <v>59</v>
      </c>
      <c r="E36" s="34" t="s">
        <v>93</v>
      </c>
      <c r="F36" s="34"/>
      <c r="G36" s="25">
        <v>100</v>
      </c>
      <c r="H36" s="25">
        <v>4</v>
      </c>
      <c r="I36" s="47">
        <f>G36*H36</f>
        <v>400</v>
      </c>
      <c r="J36" s="48"/>
      <c r="K36" s="56"/>
    </row>
    <row r="37" ht="20.1" customHeight="1" spans="2:11">
      <c r="B37" s="34">
        <v>2</v>
      </c>
      <c r="C37" s="34"/>
      <c r="D37" s="39"/>
      <c r="E37" s="34"/>
      <c r="F37" s="34"/>
      <c r="G37" s="25">
        <v>0</v>
      </c>
      <c r="H37" s="25">
        <v>0</v>
      </c>
      <c r="I37" s="47">
        <f t="shared" ref="I37:I38" si="0">G37*H37</f>
        <v>0</v>
      </c>
      <c r="J37" s="48"/>
      <c r="K37" s="56"/>
    </row>
    <row r="38" ht="20.1" customHeight="1" spans="2:11">
      <c r="B38" s="34">
        <v>3</v>
      </c>
      <c r="C38" s="34"/>
      <c r="D38" s="39"/>
      <c r="E38" s="34"/>
      <c r="F38" s="34"/>
      <c r="G38" s="25">
        <v>0</v>
      </c>
      <c r="H38" s="25">
        <v>0</v>
      </c>
      <c r="I38" s="47">
        <f t="shared" si="0"/>
        <v>0</v>
      </c>
      <c r="J38" s="48"/>
      <c r="K38" s="56"/>
    </row>
    <row r="39" ht="20.1" customHeight="1" spans="2:11">
      <c r="B39" s="19" t="s">
        <v>43</v>
      </c>
      <c r="C39" s="35"/>
      <c r="D39" s="35"/>
      <c r="E39" s="35"/>
      <c r="F39" s="20"/>
      <c r="G39" s="36"/>
      <c r="H39" s="36">
        <v>2</v>
      </c>
      <c r="I39" s="50">
        <f>SUM(I36:J38)</f>
        <v>400</v>
      </c>
      <c r="J39" s="51"/>
      <c r="K39" s="52"/>
    </row>
    <row r="40" ht="20.1" customHeight="1" spans="2:11">
      <c r="B40" s="16" t="s">
        <v>86</v>
      </c>
      <c r="C40" s="16"/>
      <c r="D40" s="16"/>
      <c r="E40" s="16"/>
      <c r="F40" s="16" t="s">
        <v>50</v>
      </c>
      <c r="G40" s="16" t="s">
        <v>87</v>
      </c>
      <c r="H40" s="16"/>
      <c r="I40" s="16"/>
      <c r="J40" s="16" t="s">
        <v>52</v>
      </c>
      <c r="K40" s="1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5:C15"/>
    <mergeCell ref="I15:J15"/>
    <mergeCell ref="B16:C16"/>
    <mergeCell ref="E16:F16"/>
    <mergeCell ref="I16:J16"/>
    <mergeCell ref="B20:C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20"/>
    <mergeCell ref="E12:F15"/>
    <mergeCell ref="E17:F20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2017-12-25T09:06:46Z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