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/>
  </bookViews>
  <sheets>
    <sheet name="报价单-地接社" sheetId="20" r:id="rId1"/>
    <sheet name="结算单-地接社" sheetId="18" r:id="rId2"/>
  </sheets>
  <definedNames>
    <definedName name="_xlnm.Print_Area" localSheetId="0">'报价单-地接社'!$A$1:$G$43</definedName>
    <definedName name="_xlnm.Print_Area" localSheetId="1">'结算单-地接社'!$A$1:$G$52</definedName>
    <definedName name="_xlnm.Print_Titles" localSheetId="0">'报价单-地接社'!$9:$9</definedName>
    <definedName name="_xlnm.Print_Titles" localSheetId="1">'结算单-地接社'!$9:$9</definedName>
  </definedNames>
  <calcPr calcId="144525"/>
</workbook>
</file>

<file path=xl/sharedStrings.xml><?xml version="1.0" encoding="utf-8"?>
<sst xmlns="http://schemas.openxmlformats.org/spreadsheetml/2006/main" count="164" uniqueCount="84">
  <si>
    <t>先声再明会务服务报价单-地接社</t>
  </si>
  <si>
    <t>项目名称：8.5再明孟可沈阳会PUR2307105</t>
  </si>
  <si>
    <t>供应商:</t>
  </si>
  <si>
    <t>康辉集团北京国际会议展览有限公司</t>
  </si>
  <si>
    <t>活动时间：2023年8月5日</t>
  </si>
  <si>
    <t>联络人:</t>
  </si>
  <si>
    <t>王凤雨</t>
  </si>
  <si>
    <t>活动地点：沈阳</t>
  </si>
  <si>
    <t>手机:</t>
  </si>
  <si>
    <t>15210370021</t>
  </si>
  <si>
    <t>拟参加人数：50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</si>
  <si>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</si>
  <si>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</si>
  <si>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</si>
  <si>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</si>
  <si>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</si>
  <si>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</si>
  <si>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</si>
  <si>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</si>
  <si>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</si>
  <si>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住宿酒店名称</t>
  </si>
  <si>
    <t>自采</t>
  </si>
  <si>
    <t>填写使用日期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</si>
  <si>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</si>
  <si>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</si>
  <si>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</si>
  <si>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按照实际发生结算</t>
  </si>
  <si>
    <t>机票/高铁</t>
  </si>
  <si>
    <t>接送机/高铁站</t>
  </si>
  <si>
    <t>陪同人员</t>
  </si>
  <si>
    <t>跟会服务人员</t>
  </si>
  <si>
    <t>含餐补及交通补贴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</si>
  <si>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</si>
  <si>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</si>
  <si>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</si>
  <si>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KV背板</t>
  </si>
  <si>
    <t>4m*2.5m，快幕秀</t>
  </si>
  <si>
    <t>门型展架1</t>
  </si>
  <si>
    <t>1.2m*2m</t>
  </si>
  <si>
    <t>横幅</t>
  </si>
  <si>
    <t>5m</t>
  </si>
  <si>
    <t>讲台花</t>
  </si>
  <si>
    <t>讲台贴-全包</t>
  </si>
  <si>
    <t>日程单页</t>
  </si>
  <si>
    <t>A4，157g铜版纸</t>
  </si>
  <si>
    <t>普通A4彩印</t>
  </si>
  <si>
    <t>按页数报价</t>
  </si>
  <si>
    <t>话筒贴</t>
  </si>
  <si>
    <t>席卡</t>
  </si>
  <si>
    <t>250g铜版纸</t>
  </si>
  <si>
    <t>DA</t>
  </si>
  <si>
    <t>A4带兜+设计</t>
  </si>
  <si>
    <t>产品手册</t>
  </si>
  <si>
    <t>含设计</t>
  </si>
  <si>
    <t>沟通函</t>
  </si>
  <si>
    <t>带信封+设计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</si>
  <si>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</si>
  <si>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</si>
  <si>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</si>
  <si>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</si>
  <si>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</si>
  <si>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</si>
  <si>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</si>
  <si>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</si>
  <si>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先声再明会务服务结算单-地接社</t>
  </si>
  <si>
    <t>项目名称：</t>
  </si>
  <si>
    <t>活动时间：</t>
  </si>
  <si>
    <t>活动地点：</t>
  </si>
  <si>
    <t>实际参加人数：</t>
  </si>
  <si>
    <t>结算小计</t>
  </si>
  <si>
    <t>差异金额</t>
  </si>
  <si>
    <t>差异说明</t>
  </si>
  <si>
    <t>住宿</t>
  </si>
  <si>
    <t>制作物</t>
  </si>
  <si>
    <t>展架1.2*2</t>
  </si>
  <si>
    <t>背景板</t>
  </si>
  <si>
    <t>讲台贴</t>
  </si>
  <si>
    <t>日程</t>
  </si>
  <si>
    <t>桌卡</t>
  </si>
  <si>
    <t>会议资料彩色打印</t>
  </si>
  <si>
    <t>设计费，简单制作物延展</t>
  </si>
  <si>
    <t>外采-酒水</t>
  </si>
  <si>
    <t>垫付餐费</t>
  </si>
  <si>
    <t>信息对接费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</si>
</sst>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4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49" applyNumberFormat="0" applyAlignment="0" applyProtection="0">
      <alignment vertical="center"/>
    </xf>
    <xf numFmtId="0" fontId="25" fillId="12" borderId="50" applyNumberFormat="0" applyAlignment="0" applyProtection="0">
      <alignment vertical="center"/>
    </xf>
    <xf numFmtId="0" fontId="26" fillId="12" borderId="49" applyNumberFormat="0" applyAlignment="0" applyProtection="0">
      <alignment vertical="center"/>
    </xf>
    <xf numFmtId="0" fontId="27" fillId="13" borderId="51" applyNumberFormat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9" fillId="0" borderId="53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</cellStyleXfs>
  <cellXfs count="12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9" fontId="3" fillId="2" borderId="29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10" fontId="3" fillId="2" borderId="29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8" fontId="3" fillId="7" borderId="31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vertical="center" wrapText="1"/>
    </xf>
    <xf numFmtId="0" fontId="10" fillId="5" borderId="34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vertical="center"/>
    </xf>
    <xf numFmtId="0" fontId="14" fillId="0" borderId="33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right" vertical="center" wrapText="1"/>
    </xf>
    <xf numFmtId="0" fontId="11" fillId="4" borderId="45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43"/>
  <sheetViews>
    <sheetView tabSelected="1" zoomScale="85" zoomScaleNormal="85" topLeftCell="A10" workbookViewId="0">
      <selection activeCell="A1" sqref="A1:H41"/>
    </sheetView>
  </sheetViews>
  <sheetFormatPr defaultColWidth="9" defaultRowHeight="12.5" outlineLevelCol="6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3" t="s">
        <v>0</v>
      </c>
      <c r="B3" s="13"/>
      <c r="C3" s="13"/>
      <c r="D3" s="13"/>
      <c r="E3" s="13"/>
      <c r="F3" s="13"/>
      <c r="G3" s="13"/>
    </row>
    <row r="4" s="2" customFormat="1" ht="17.25" customHeight="1" spans="1:5">
      <c r="A4" s="14" t="s">
        <v>1</v>
      </c>
      <c r="B4" s="14"/>
      <c r="C4" s="15"/>
      <c r="D4" s="14" t="s">
        <v>2</v>
      </c>
      <c r="E4" s="2" t="s">
        <v>3</v>
      </c>
    </row>
    <row r="5" s="2" customFormat="1" ht="17.25" customHeight="1" spans="1:5">
      <c r="A5" s="14" t="s">
        <v>4</v>
      </c>
      <c r="B5" s="14"/>
      <c r="C5" s="16"/>
      <c r="D5" s="14" t="s">
        <v>5</v>
      </c>
      <c r="E5" s="2" t="s">
        <v>6</v>
      </c>
    </row>
    <row r="6" s="2" customFormat="1" ht="17.25" customHeight="1" spans="1:5">
      <c r="A6" s="14" t="s">
        <v>7</v>
      </c>
      <c r="B6" s="14"/>
      <c r="C6" s="17"/>
      <c r="D6" s="14" t="s">
        <v>8</v>
      </c>
      <c r="E6" s="2" t="s">
        <v>9</v>
      </c>
    </row>
    <row r="7" s="2" customFormat="1" ht="17.25" customHeight="1" spans="1:5">
      <c r="A7" s="14" t="s">
        <v>10</v>
      </c>
      <c r="B7" s="14"/>
      <c r="C7" s="17"/>
      <c r="D7" s="18" t="s">
        <v>11</v>
      </c>
      <c r="E7" s="2" t="s">
        <v>12</v>
      </c>
    </row>
    <row r="8" s="3" customFormat="1" ht="13.25" spans="3:7">
      <c r="C8" s="19"/>
      <c r="D8" s="20"/>
      <c r="E8" s="20"/>
      <c r="F8" s="20"/>
      <c r="G8" s="20"/>
    </row>
    <row r="9" s="4" customFormat="1" ht="27.75" customHeight="1" spans="1:7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</row>
    <row r="10" s="4" customFormat="1" ht="21" customHeight="1" spans="1:7">
      <c r="A10" s="25" t="s">
        <v>19</v>
      </c>
      <c r="B10" s="26"/>
      <c r="C10" s="26"/>
      <c r="D10" s="26"/>
      <c r="E10" s="26"/>
      <c r="F10" s="26"/>
      <c r="G10" s="27"/>
    </row>
    <row r="11" s="3" customFormat="1" ht="21" customHeight="1" spans="1:7">
      <c r="A11" s="112" t="s">
        <v>20</v>
      </c>
      <c r="B11" s="113" t="s">
        <v>21</v>
      </c>
      <c r="C11" s="114" t="s">
        <v>22</v>
      </c>
      <c r="D11" s="115"/>
      <c r="E11" s="115"/>
      <c r="F11" s="115"/>
      <c r="G11" s="116">
        <f>D11*E11*F11</f>
        <v>0</v>
      </c>
    </row>
    <row r="12" s="3" customFormat="1" ht="21" customHeight="1" spans="1:7">
      <c r="A12" s="33" t="s">
        <v>23</v>
      </c>
      <c r="B12" s="34"/>
      <c r="C12" s="34"/>
      <c r="D12" s="34"/>
      <c r="E12" s="34"/>
      <c r="F12" s="35"/>
      <c r="G12" s="36">
        <f>SUM(G11:G11)</f>
        <v>0</v>
      </c>
    </row>
    <row r="13" s="4" customFormat="1" ht="18" customHeight="1" spans="1:7">
      <c r="A13" s="25" t="s">
        <v>24</v>
      </c>
      <c r="B13" s="26"/>
      <c r="C13" s="26"/>
      <c r="D13" s="26"/>
      <c r="E13" s="26"/>
      <c r="F13" s="26"/>
      <c r="G13" s="27"/>
    </row>
    <row r="14" s="3" customFormat="1" ht="18" customHeight="1" spans="1:7">
      <c r="A14" s="28" t="s">
        <v>25</v>
      </c>
      <c r="B14" s="39" t="s">
        <v>26</v>
      </c>
      <c r="C14" s="39" t="s">
        <v>27</v>
      </c>
      <c r="D14" s="40">
        <v>8000</v>
      </c>
      <c r="E14" s="40">
        <v>1</v>
      </c>
      <c r="F14" s="40">
        <v>1</v>
      </c>
      <c r="G14" s="41">
        <f>D14*E14*F14</f>
        <v>8000</v>
      </c>
    </row>
    <row r="15" s="3" customFormat="1" ht="18" customHeight="1" spans="1:7">
      <c r="A15" s="117"/>
      <c r="B15" s="118" t="s">
        <v>26</v>
      </c>
      <c r="C15" s="118" t="s">
        <v>28</v>
      </c>
      <c r="D15" s="119">
        <v>280</v>
      </c>
      <c r="E15" s="119">
        <v>18</v>
      </c>
      <c r="F15" s="119">
        <v>2</v>
      </c>
      <c r="G15" s="120">
        <f>D15*E15*F15</f>
        <v>10080</v>
      </c>
    </row>
    <row r="16" s="3" customFormat="1" ht="18" customHeight="1" spans="1:7">
      <c r="A16" s="117" t="s">
        <v>29</v>
      </c>
      <c r="B16" s="39" t="s">
        <v>30</v>
      </c>
      <c r="C16" s="39" t="s">
        <v>31</v>
      </c>
      <c r="D16" s="40">
        <v>400</v>
      </c>
      <c r="E16" s="31">
        <v>1</v>
      </c>
      <c r="F16" s="31">
        <v>1</v>
      </c>
      <c r="G16" s="41">
        <f>D16*E16*F16</f>
        <v>400</v>
      </c>
    </row>
    <row r="17" s="3" customFormat="1" ht="17.25" customHeight="1" spans="1:7">
      <c r="A17" s="45" t="s">
        <v>32</v>
      </c>
      <c r="B17" s="46"/>
      <c r="C17" s="46"/>
      <c r="D17" s="46"/>
      <c r="E17" s="46"/>
      <c r="F17" s="46"/>
      <c r="G17" s="47">
        <f>G15</f>
        <v>10080</v>
      </c>
    </row>
    <row r="18" s="3" customFormat="1" ht="17.25" customHeight="1" spans="1:7">
      <c r="A18" s="49" t="s">
        <v>33</v>
      </c>
      <c r="B18" s="50"/>
      <c r="C18" s="50"/>
      <c r="D18" s="50"/>
      <c r="E18" s="50"/>
      <c r="F18" s="50"/>
      <c r="G18" s="51">
        <f>SUM(G14:G16)</f>
        <v>18480</v>
      </c>
    </row>
    <row r="19" s="4" customFormat="1" ht="17.25" customHeight="1" spans="1:7">
      <c r="A19" s="25" t="s">
        <v>34</v>
      </c>
      <c r="B19" s="26"/>
      <c r="C19" s="26"/>
      <c r="D19" s="26"/>
      <c r="E19" s="26"/>
      <c r="F19" s="26"/>
      <c r="G19" s="27"/>
    </row>
    <row r="20" s="3" customFormat="1" ht="17.25" customHeight="1" spans="1:7">
      <c r="A20" s="121" t="s">
        <v>35</v>
      </c>
      <c r="B20" s="39" t="s">
        <v>36</v>
      </c>
      <c r="C20" s="39" t="s">
        <v>26</v>
      </c>
      <c r="D20" s="54">
        <v>2000</v>
      </c>
      <c r="E20" s="31">
        <v>1</v>
      </c>
      <c r="F20" s="31">
        <v>1</v>
      </c>
      <c r="G20" s="43">
        <v>2000</v>
      </c>
    </row>
    <row r="21" s="3" customFormat="1" ht="15.75" customHeight="1" spans="1:7">
      <c r="A21" s="121" t="s">
        <v>37</v>
      </c>
      <c r="B21" s="39" t="s">
        <v>38</v>
      </c>
      <c r="C21" s="39" t="s">
        <v>26</v>
      </c>
      <c r="D21" s="54">
        <v>200</v>
      </c>
      <c r="E21" s="31">
        <v>4</v>
      </c>
      <c r="F21" s="31">
        <v>1</v>
      </c>
      <c r="G21" s="43">
        <v>800</v>
      </c>
    </row>
    <row r="22" s="5" customFormat="1" ht="17.25" customHeight="1" spans="1:7">
      <c r="A22" s="121" t="s">
        <v>39</v>
      </c>
      <c r="B22" s="39" t="s">
        <v>40</v>
      </c>
      <c r="C22" s="39" t="s">
        <v>26</v>
      </c>
      <c r="D22" s="31">
        <v>200</v>
      </c>
      <c r="E22" s="31">
        <v>2</v>
      </c>
      <c r="F22" s="31">
        <v>1</v>
      </c>
      <c r="G22" s="43">
        <v>200</v>
      </c>
    </row>
    <row r="23" s="5" customFormat="1" ht="17.25" customHeight="1" spans="1:7">
      <c r="A23" s="121" t="s">
        <v>41</v>
      </c>
      <c r="B23" s="39"/>
      <c r="C23" s="39" t="s">
        <v>26</v>
      </c>
      <c r="D23" s="31">
        <v>300</v>
      </c>
      <c r="E23" s="31">
        <v>1</v>
      </c>
      <c r="F23" s="31">
        <v>1</v>
      </c>
      <c r="G23" s="43">
        <v>300</v>
      </c>
    </row>
    <row r="24" s="5" customFormat="1" ht="17.25" customHeight="1" spans="1:7">
      <c r="A24" s="121" t="s">
        <v>42</v>
      </c>
      <c r="B24" s="39"/>
      <c r="C24" s="39" t="s">
        <v>26</v>
      </c>
      <c r="D24" s="31">
        <v>200</v>
      </c>
      <c r="E24" s="31">
        <v>1</v>
      </c>
      <c r="F24" s="31">
        <v>1</v>
      </c>
      <c r="G24" s="43">
        <v>200</v>
      </c>
    </row>
    <row r="25" s="3" customFormat="1" ht="17.25" customHeight="1" spans="1:7">
      <c r="A25" s="121" t="s">
        <v>43</v>
      </c>
      <c r="B25" s="39" t="s">
        <v>44</v>
      </c>
      <c r="C25" s="39" t="s">
        <v>26</v>
      </c>
      <c r="D25" s="54">
        <v>5</v>
      </c>
      <c r="E25" s="31">
        <v>20</v>
      </c>
      <c r="F25" s="31">
        <v>1</v>
      </c>
      <c r="G25" s="43">
        <v>100</v>
      </c>
    </row>
    <row r="26" s="5" customFormat="1" ht="17.25" customHeight="1" spans="1:7">
      <c r="A26" s="121" t="s">
        <v>45</v>
      </c>
      <c r="B26" s="39" t="s">
        <v>46</v>
      </c>
      <c r="C26" s="39" t="s">
        <v>26</v>
      </c>
      <c r="D26" s="31">
        <v>1.2</v>
      </c>
      <c r="E26" s="31">
        <v>8</v>
      </c>
      <c r="F26" s="31">
        <v>35</v>
      </c>
      <c r="G26" s="43">
        <v>336</v>
      </c>
    </row>
    <row r="27" s="5" customFormat="1" ht="17.25" customHeight="1" spans="1:7">
      <c r="A27" s="121" t="s">
        <v>47</v>
      </c>
      <c r="B27" s="39"/>
      <c r="C27" s="39" t="s">
        <v>26</v>
      </c>
      <c r="D27" s="31">
        <v>10</v>
      </c>
      <c r="E27" s="31">
        <v>3</v>
      </c>
      <c r="F27" s="31">
        <v>1</v>
      </c>
      <c r="G27" s="43">
        <v>30</v>
      </c>
    </row>
    <row r="28" s="5" customFormat="1" ht="17.25" customHeight="1" spans="1:7">
      <c r="A28" s="121" t="s">
        <v>48</v>
      </c>
      <c r="B28" s="39" t="s">
        <v>49</v>
      </c>
      <c r="C28" s="39" t="s">
        <v>26</v>
      </c>
      <c r="D28" s="31">
        <v>8</v>
      </c>
      <c r="E28" s="31">
        <v>20</v>
      </c>
      <c r="F28" s="31">
        <v>1</v>
      </c>
      <c r="G28" s="43">
        <v>160</v>
      </c>
    </row>
    <row r="29" s="5" customFormat="1" ht="17.25" customHeight="1" spans="1:7">
      <c r="A29" s="122" t="s">
        <v>50</v>
      </c>
      <c r="B29" s="118" t="s">
        <v>51</v>
      </c>
      <c r="C29" s="118" t="s">
        <v>26</v>
      </c>
      <c r="D29" s="119">
        <v>50</v>
      </c>
      <c r="E29" s="119">
        <v>50</v>
      </c>
      <c r="F29" s="119">
        <v>1</v>
      </c>
      <c r="G29" s="123">
        <v>2500</v>
      </c>
    </row>
    <row r="30" s="5" customFormat="1" ht="17.25" customHeight="1" spans="1:7">
      <c r="A30" s="122" t="s">
        <v>52</v>
      </c>
      <c r="B30" s="118" t="s">
        <v>53</v>
      </c>
      <c r="C30" s="118" t="s">
        <v>26</v>
      </c>
      <c r="D30" s="119">
        <v>100</v>
      </c>
      <c r="E30" s="119">
        <v>50</v>
      </c>
      <c r="F30" s="119">
        <v>1</v>
      </c>
      <c r="G30" s="123">
        <v>5000</v>
      </c>
    </row>
    <row r="31" s="5" customFormat="1" ht="17.25" customHeight="1" spans="1:7">
      <c r="A31" s="122" t="s">
        <v>54</v>
      </c>
      <c r="B31" s="118" t="s">
        <v>55</v>
      </c>
      <c r="C31" s="118" t="s">
        <v>26</v>
      </c>
      <c r="D31" s="119">
        <v>50</v>
      </c>
      <c r="E31" s="119">
        <v>10</v>
      </c>
      <c r="F31" s="119">
        <v>1</v>
      </c>
      <c r="G31" s="123">
        <v>500</v>
      </c>
    </row>
    <row r="32" s="3" customFormat="1" ht="17.25" customHeight="1" spans="1:7">
      <c r="A32" s="55"/>
      <c r="B32" s="56"/>
      <c r="C32" s="57"/>
      <c r="D32" s="54"/>
      <c r="E32" s="31"/>
      <c r="F32" s="31"/>
      <c r="G32" s="43">
        <f>F32*E32*D32</f>
        <v>0</v>
      </c>
    </row>
    <row r="33" s="3" customFormat="1" ht="17.25" customHeight="1" spans="1:7">
      <c r="A33" s="49" t="s">
        <v>56</v>
      </c>
      <c r="B33" s="50"/>
      <c r="C33" s="50"/>
      <c r="D33" s="50"/>
      <c r="E33" s="50"/>
      <c r="F33" s="50"/>
      <c r="G33" s="51">
        <f>SUM(G20:G32)</f>
        <v>12126</v>
      </c>
    </row>
    <row r="34" s="4" customFormat="1" ht="17.25" customHeight="1" spans="1:7">
      <c r="A34" s="25" t="s">
        <v>57</v>
      </c>
      <c r="B34" s="26"/>
      <c r="C34" s="26"/>
      <c r="D34" s="26"/>
      <c r="E34" s="26"/>
      <c r="F34" s="26"/>
      <c r="G34" s="27"/>
    </row>
    <row r="35" s="3" customFormat="1" ht="17.25" customHeight="1" spans="1:7">
      <c r="A35" s="59" t="s">
        <v>58</v>
      </c>
      <c r="B35" s="60"/>
      <c r="C35" s="61">
        <v>0.06</v>
      </c>
      <c r="D35" s="62"/>
      <c r="E35" s="62"/>
      <c r="F35" s="63"/>
      <c r="G35" s="64">
        <f>(G18+G33+G12)*C35</f>
        <v>1836.36</v>
      </c>
    </row>
    <row r="36" s="3" customFormat="1" ht="21" customHeight="1" spans="1:7">
      <c r="A36" s="66" t="s">
        <v>59</v>
      </c>
      <c r="B36" s="34"/>
      <c r="C36" s="34"/>
      <c r="D36" s="34"/>
      <c r="E36" s="34"/>
      <c r="F36" s="35"/>
      <c r="G36" s="36">
        <f>G18+G33+G35+G12</f>
        <v>32442.36</v>
      </c>
    </row>
    <row r="37" s="4" customFormat="1" ht="17.25" customHeight="1" spans="1:7">
      <c r="A37" s="67" t="s">
        <v>60</v>
      </c>
      <c r="B37" s="68"/>
      <c r="C37" s="68"/>
      <c r="D37" s="68"/>
      <c r="E37" s="68"/>
      <c r="F37" s="68"/>
      <c r="G37" s="69"/>
    </row>
    <row r="38" s="3" customFormat="1" ht="17.25" customHeight="1" spans="1:7">
      <c r="A38" s="70" t="s">
        <v>61</v>
      </c>
      <c r="B38" s="71"/>
      <c r="C38" s="72">
        <v>0.06</v>
      </c>
      <c r="D38" s="73"/>
      <c r="E38" s="73"/>
      <c r="F38" s="74"/>
      <c r="G38" s="75">
        <f>G36*C38</f>
        <v>1946.5416</v>
      </c>
    </row>
    <row r="39" s="3" customFormat="1" ht="17.25" customHeight="1" spans="1:7">
      <c r="A39" s="77" t="s">
        <v>62</v>
      </c>
      <c r="B39" s="78"/>
      <c r="C39" s="78"/>
      <c r="D39" s="78"/>
      <c r="E39" s="78"/>
      <c r="F39" s="78"/>
      <c r="G39" s="79">
        <f>G36+G38</f>
        <v>34388.9016</v>
      </c>
    </row>
    <row r="40" s="3" customFormat="1" ht="17.25" customHeight="1" spans="1:7">
      <c r="A40" s="124" t="s">
        <v>63</v>
      </c>
      <c r="B40" s="125"/>
      <c r="C40" s="125"/>
      <c r="D40" s="125"/>
      <c r="E40" s="125"/>
      <c r="F40" s="125"/>
      <c r="G40" s="79">
        <f>G39/50</f>
        <v>687.778032</v>
      </c>
    </row>
    <row r="41" s="3" customFormat="1" spans="1:7">
      <c r="A41" s="6"/>
      <c r="B41" s="6"/>
      <c r="C41" s="6"/>
      <c r="D41" s="6"/>
      <c r="E41" s="6"/>
      <c r="F41" s="6"/>
      <c r="G41" s="6"/>
    </row>
    <row r="42" s="3" customFormat="1" ht="12.75" customHeight="1" spans="1:7">
      <c r="A42" s="82"/>
      <c r="B42" s="82"/>
      <c r="C42" s="82"/>
      <c r="D42" s="82"/>
      <c r="E42" s="82"/>
      <c r="F42" s="82"/>
      <c r="G42" s="82"/>
    </row>
    <row r="43" s="3" customFormat="1" spans="1:7">
      <c r="A43" s="82"/>
      <c r="B43" s="82"/>
      <c r="C43" s="82"/>
      <c r="D43" s="82"/>
      <c r="E43" s="82"/>
      <c r="F43" s="82"/>
      <c r="G43" s="82"/>
    </row>
  </sheetData>
  <mergeCells count="24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7:F17"/>
    <mergeCell ref="A18:F18"/>
    <mergeCell ref="A19:G19"/>
    <mergeCell ref="A32:B32"/>
    <mergeCell ref="A33:F33"/>
    <mergeCell ref="A34:G34"/>
    <mergeCell ref="A35:B35"/>
    <mergeCell ref="C35:F35"/>
    <mergeCell ref="A36:F36"/>
    <mergeCell ref="A37:G37"/>
    <mergeCell ref="A38:B38"/>
    <mergeCell ref="C38:F38"/>
    <mergeCell ref="A39:F39"/>
    <mergeCell ref="A40:F40"/>
    <mergeCell ref="A42:G4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2"/>
  <sheetViews>
    <sheetView zoomScale="80" zoomScaleNormal="80" topLeftCell="A35" workbookViewId="0">
      <selection activeCell="N3" sqref="N3:O3"/>
    </sheetView>
  </sheetViews>
  <sheetFormatPr defaultColWidth="9" defaultRowHeight="12.5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ht="13" spans="1:13">
      <c r="A1" s="9"/>
      <c r="B1" s="9"/>
      <c r="C1" s="10"/>
      <c r="D1" s="11"/>
      <c r="H1" s="12"/>
      <c r="M1" s="83"/>
    </row>
    <row r="2" s="1" customFormat="1" ht="13" spans="1:13">
      <c r="A2" s="9"/>
      <c r="B2" s="9"/>
      <c r="C2" s="10"/>
      <c r="D2" s="11"/>
      <c r="H2" s="12"/>
      <c r="M2" s="83"/>
    </row>
    <row r="3" s="1" customFormat="1" ht="51" customHeight="1" spans="1:13">
      <c r="A3" s="13" t="s">
        <v>64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84"/>
    </row>
    <row r="4" s="2" customFormat="1" ht="17.25" customHeight="1" spans="1:13">
      <c r="A4" s="14" t="s">
        <v>65</v>
      </c>
      <c r="B4" s="14"/>
      <c r="C4" s="15"/>
      <c r="H4" s="14" t="s">
        <v>2</v>
      </c>
      <c r="I4" s="2" t="s">
        <v>3</v>
      </c>
      <c r="K4" s="14"/>
      <c r="M4" s="85"/>
    </row>
    <row r="5" s="2" customFormat="1" ht="17.25" customHeight="1" spans="1:13">
      <c r="A5" s="14" t="s">
        <v>66</v>
      </c>
      <c r="B5" s="14"/>
      <c r="C5" s="16"/>
      <c r="H5" s="14" t="s">
        <v>5</v>
      </c>
      <c r="I5" s="2" t="s">
        <v>6</v>
      </c>
      <c r="K5" s="14"/>
      <c r="M5" s="85"/>
    </row>
    <row r="6" s="2" customFormat="1" ht="17.25" customHeight="1" spans="1:13">
      <c r="A6" s="14" t="s">
        <v>67</v>
      </c>
      <c r="B6" s="14"/>
      <c r="C6" s="17"/>
      <c r="H6" s="14" t="s">
        <v>8</v>
      </c>
      <c r="I6" s="2" t="s">
        <v>9</v>
      </c>
      <c r="K6" s="14"/>
      <c r="M6" s="85"/>
    </row>
    <row r="7" s="2" customFormat="1" ht="17.25" customHeight="1" spans="1:13">
      <c r="A7" s="14" t="s">
        <v>68</v>
      </c>
      <c r="B7" s="14"/>
      <c r="C7" s="17"/>
      <c r="H7" s="18" t="s">
        <v>11</v>
      </c>
      <c r="I7" s="2" t="s">
        <v>12</v>
      </c>
      <c r="K7" s="14"/>
      <c r="M7" s="85"/>
    </row>
    <row r="8" s="3" customFormat="1" ht="12.25" spans="3:13">
      <c r="C8" s="19"/>
      <c r="D8" s="20"/>
      <c r="E8" s="20"/>
      <c r="F8" s="20"/>
      <c r="G8" s="20"/>
      <c r="H8" s="20"/>
      <c r="M8" s="19"/>
    </row>
    <row r="9" s="4" customFormat="1" ht="27.75" customHeight="1" spans="1:13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3" t="s">
        <v>69</v>
      </c>
      <c r="I9" s="23" t="s">
        <v>15</v>
      </c>
      <c r="J9" s="23" t="s">
        <v>16</v>
      </c>
      <c r="K9" s="23" t="s">
        <v>17</v>
      </c>
      <c r="L9" s="23" t="s">
        <v>70</v>
      </c>
      <c r="M9" s="86" t="s">
        <v>71</v>
      </c>
    </row>
    <row r="10" s="4" customFormat="1" ht="21" customHeight="1" spans="1:13">
      <c r="A10" s="25" t="s">
        <v>19</v>
      </c>
      <c r="B10" s="26"/>
      <c r="C10" s="26"/>
      <c r="D10" s="26"/>
      <c r="E10" s="26"/>
      <c r="F10" s="26"/>
      <c r="G10" s="27"/>
      <c r="H10" s="25"/>
      <c r="I10" s="26"/>
      <c r="J10" s="26"/>
      <c r="K10" s="26"/>
      <c r="L10" s="26"/>
      <c r="M10" s="87"/>
    </row>
    <row r="11" s="3" customFormat="1" ht="21" customHeight="1" spans="1:13">
      <c r="A11" s="28" t="s">
        <v>72</v>
      </c>
      <c r="B11" s="29"/>
      <c r="C11" s="30" t="s">
        <v>26</v>
      </c>
      <c r="D11" s="31"/>
      <c r="E11" s="31"/>
      <c r="F11" s="31"/>
      <c r="G11" s="32">
        <f t="shared" ref="G11:G16" si="0">D11*E11*F11</f>
        <v>0</v>
      </c>
      <c r="H11" s="31">
        <f t="shared" ref="H11:H16" si="1">I11*J11*K11</f>
        <v>0</v>
      </c>
      <c r="I11" s="31"/>
      <c r="J11" s="31"/>
      <c r="K11" s="31"/>
      <c r="L11" s="88">
        <f t="shared" ref="L11:L16" si="2">G11-H11</f>
        <v>0</v>
      </c>
      <c r="M11" s="89"/>
    </row>
    <row r="12" s="3" customFormat="1" ht="21" customHeight="1" spans="1:13">
      <c r="A12" s="28"/>
      <c r="B12" s="29"/>
      <c r="C12" s="30" t="s">
        <v>26</v>
      </c>
      <c r="D12" s="31"/>
      <c r="E12" s="31"/>
      <c r="F12" s="31"/>
      <c r="G12" s="32">
        <f t="shared" si="0"/>
        <v>0</v>
      </c>
      <c r="H12" s="31">
        <f t="shared" si="1"/>
        <v>0</v>
      </c>
      <c r="I12" s="31"/>
      <c r="J12" s="31"/>
      <c r="K12" s="31"/>
      <c r="L12" s="88">
        <f t="shared" si="2"/>
        <v>0</v>
      </c>
      <c r="M12" s="89"/>
    </row>
    <row r="13" s="3" customFormat="1" ht="21" customHeight="1" spans="1:13">
      <c r="A13" s="28"/>
      <c r="B13" s="29"/>
      <c r="C13" s="30" t="s">
        <v>26</v>
      </c>
      <c r="D13" s="31"/>
      <c r="E13" s="31"/>
      <c r="F13" s="31"/>
      <c r="G13" s="32">
        <f t="shared" si="0"/>
        <v>0</v>
      </c>
      <c r="H13" s="31">
        <f t="shared" si="1"/>
        <v>0</v>
      </c>
      <c r="I13" s="31"/>
      <c r="J13" s="31"/>
      <c r="K13" s="31"/>
      <c r="L13" s="88">
        <f t="shared" si="2"/>
        <v>0</v>
      </c>
      <c r="M13" s="89"/>
    </row>
    <row r="14" s="3" customFormat="1" ht="21" customHeight="1" spans="1:13">
      <c r="A14" s="28"/>
      <c r="B14" s="29"/>
      <c r="C14" s="30" t="s">
        <v>26</v>
      </c>
      <c r="D14" s="31"/>
      <c r="E14" s="31"/>
      <c r="F14" s="31"/>
      <c r="G14" s="32">
        <f t="shared" si="0"/>
        <v>0</v>
      </c>
      <c r="H14" s="31">
        <f t="shared" si="1"/>
        <v>0</v>
      </c>
      <c r="I14" s="31"/>
      <c r="J14" s="31"/>
      <c r="K14" s="31"/>
      <c r="L14" s="88">
        <f t="shared" si="2"/>
        <v>0</v>
      </c>
      <c r="M14" s="89"/>
    </row>
    <row r="15" s="3" customFormat="1" ht="21" customHeight="1" spans="1:13">
      <c r="A15" s="28"/>
      <c r="B15" s="29"/>
      <c r="C15" s="30" t="s">
        <v>26</v>
      </c>
      <c r="D15" s="31"/>
      <c r="E15" s="31"/>
      <c r="F15" s="31"/>
      <c r="G15" s="32">
        <f t="shared" si="0"/>
        <v>0</v>
      </c>
      <c r="H15" s="31">
        <f t="shared" si="1"/>
        <v>0</v>
      </c>
      <c r="I15" s="31"/>
      <c r="J15" s="31"/>
      <c r="K15" s="31"/>
      <c r="L15" s="88">
        <f t="shared" si="2"/>
        <v>0</v>
      </c>
      <c r="M15" s="89"/>
    </row>
    <row r="16" s="3" customFormat="1" ht="21" customHeight="1" spans="1:13">
      <c r="A16" s="28" t="s">
        <v>72</v>
      </c>
      <c r="B16" s="29"/>
      <c r="C16" s="30"/>
      <c r="D16" s="31"/>
      <c r="E16" s="31"/>
      <c r="F16" s="31"/>
      <c r="G16" s="32">
        <f t="shared" si="0"/>
        <v>0</v>
      </c>
      <c r="H16" s="31">
        <f t="shared" si="1"/>
        <v>0</v>
      </c>
      <c r="I16" s="31"/>
      <c r="J16" s="31"/>
      <c r="K16" s="31"/>
      <c r="L16" s="88">
        <f t="shared" si="2"/>
        <v>0</v>
      </c>
      <c r="M16" s="89"/>
    </row>
    <row r="17" s="3" customFormat="1" ht="21" customHeight="1" spans="1:13">
      <c r="A17" s="33" t="s">
        <v>23</v>
      </c>
      <c r="B17" s="34"/>
      <c r="C17" s="34"/>
      <c r="D17" s="34"/>
      <c r="E17" s="34"/>
      <c r="F17" s="35"/>
      <c r="G17" s="36">
        <f>SUM(G11:G16)</f>
        <v>0</v>
      </c>
      <c r="H17" s="37">
        <f>SUM(H11:H16)</f>
        <v>0</v>
      </c>
      <c r="I17" s="90"/>
      <c r="J17" s="90"/>
      <c r="K17" s="90"/>
      <c r="L17" s="90"/>
      <c r="M17" s="91"/>
    </row>
    <row r="18" s="4" customFormat="1" ht="18" customHeight="1" spans="1:13">
      <c r="A18" s="25" t="s">
        <v>24</v>
      </c>
      <c r="B18" s="26"/>
      <c r="C18" s="26"/>
      <c r="D18" s="26"/>
      <c r="E18" s="26"/>
      <c r="F18" s="26"/>
      <c r="G18" s="27"/>
      <c r="H18" s="25"/>
      <c r="I18" s="26"/>
      <c r="J18" s="26"/>
      <c r="K18" s="26"/>
      <c r="L18" s="26"/>
      <c r="M18" s="87"/>
    </row>
    <row r="19" s="3" customFormat="1" ht="18" customHeight="1" spans="1:13">
      <c r="A19" s="38" t="s">
        <v>25</v>
      </c>
      <c r="B19" s="39"/>
      <c r="C19" s="39" t="s">
        <v>26</v>
      </c>
      <c r="D19" s="40"/>
      <c r="E19" s="40">
        <v>20</v>
      </c>
      <c r="F19" s="40">
        <v>2</v>
      </c>
      <c r="G19" s="41">
        <f t="shared" ref="G19:G25" si="3">F19*E19*D19</f>
        <v>0</v>
      </c>
      <c r="H19" s="31">
        <f t="shared" ref="H19:H25" si="4">I19*J19*K19</f>
        <v>0</v>
      </c>
      <c r="I19" s="92"/>
      <c r="J19" s="92">
        <v>27</v>
      </c>
      <c r="K19" s="92">
        <v>1</v>
      </c>
      <c r="L19" s="31">
        <f t="shared" ref="L19:L25" si="5">H19-G19</f>
        <v>0</v>
      </c>
      <c r="M19" s="93"/>
    </row>
    <row r="20" s="3" customFormat="1" ht="18" customHeight="1" spans="1:13">
      <c r="A20" s="42"/>
      <c r="B20" s="39"/>
      <c r="C20" s="39" t="s">
        <v>26</v>
      </c>
      <c r="D20" s="31"/>
      <c r="E20" s="31">
        <v>5</v>
      </c>
      <c r="F20" s="31">
        <v>2</v>
      </c>
      <c r="G20" s="43">
        <f t="shared" si="3"/>
        <v>0</v>
      </c>
      <c r="H20" s="31">
        <f t="shared" si="4"/>
        <v>0</v>
      </c>
      <c r="I20" s="54"/>
      <c r="J20" s="54">
        <v>2</v>
      </c>
      <c r="K20" s="54">
        <v>1</v>
      </c>
      <c r="L20" s="31">
        <f t="shared" si="5"/>
        <v>0</v>
      </c>
      <c r="M20" s="93"/>
    </row>
    <row r="21" s="3" customFormat="1" ht="18" customHeight="1" spans="1:13">
      <c r="A21" s="42"/>
      <c r="B21" s="39"/>
      <c r="C21" s="39" t="s">
        <v>26</v>
      </c>
      <c r="D21" s="40"/>
      <c r="E21" s="31">
        <v>10</v>
      </c>
      <c r="F21" s="31">
        <v>2</v>
      </c>
      <c r="G21" s="43">
        <f t="shared" si="3"/>
        <v>0</v>
      </c>
      <c r="H21" s="31">
        <f t="shared" si="4"/>
        <v>0</v>
      </c>
      <c r="I21" s="94"/>
      <c r="J21" s="54">
        <v>0</v>
      </c>
      <c r="K21" s="54">
        <v>1</v>
      </c>
      <c r="L21" s="31">
        <f t="shared" si="5"/>
        <v>0</v>
      </c>
      <c r="M21" s="93"/>
    </row>
    <row r="22" s="3" customFormat="1" ht="18" customHeight="1" spans="1:13">
      <c r="A22" s="42"/>
      <c r="B22" s="39"/>
      <c r="C22" s="39" t="s">
        <v>26</v>
      </c>
      <c r="D22" s="31"/>
      <c r="E22" s="31">
        <v>5</v>
      </c>
      <c r="F22" s="31">
        <v>2</v>
      </c>
      <c r="G22" s="43">
        <f t="shared" si="3"/>
        <v>0</v>
      </c>
      <c r="H22" s="31">
        <f t="shared" si="4"/>
        <v>0</v>
      </c>
      <c r="I22" s="95"/>
      <c r="J22" s="54">
        <v>2</v>
      </c>
      <c r="K22" s="54">
        <v>1</v>
      </c>
      <c r="L22" s="31">
        <f t="shared" si="5"/>
        <v>0</v>
      </c>
      <c r="M22" s="93"/>
    </row>
    <row r="23" s="3" customFormat="1" ht="18" customHeight="1" spans="1:13">
      <c r="A23" s="38" t="s">
        <v>29</v>
      </c>
      <c r="B23" s="44"/>
      <c r="C23" s="39" t="s">
        <v>26</v>
      </c>
      <c r="D23" s="31"/>
      <c r="E23" s="31">
        <v>1</v>
      </c>
      <c r="F23" s="31">
        <v>2</v>
      </c>
      <c r="G23" s="43">
        <f t="shared" si="3"/>
        <v>0</v>
      </c>
      <c r="H23" s="31">
        <f t="shared" si="4"/>
        <v>0</v>
      </c>
      <c r="I23" s="31"/>
      <c r="J23" s="31">
        <v>1</v>
      </c>
      <c r="K23" s="31">
        <v>2</v>
      </c>
      <c r="L23" s="31">
        <f t="shared" si="5"/>
        <v>0</v>
      </c>
      <c r="M23" s="89"/>
    </row>
    <row r="24" s="3" customFormat="1" ht="18" customHeight="1" spans="1:13">
      <c r="A24" s="42"/>
      <c r="B24" s="44"/>
      <c r="C24" s="39" t="s">
        <v>26</v>
      </c>
      <c r="D24" s="31"/>
      <c r="E24" s="31">
        <v>2</v>
      </c>
      <c r="F24" s="31">
        <v>2</v>
      </c>
      <c r="G24" s="43">
        <f t="shared" si="3"/>
        <v>0</v>
      </c>
      <c r="H24" s="31">
        <f t="shared" si="4"/>
        <v>0</v>
      </c>
      <c r="I24" s="31"/>
      <c r="J24" s="31">
        <v>1</v>
      </c>
      <c r="K24" s="31">
        <v>2</v>
      </c>
      <c r="L24" s="31">
        <f t="shared" si="5"/>
        <v>0</v>
      </c>
      <c r="M24" s="89"/>
    </row>
    <row r="25" s="3" customFormat="1" ht="18" customHeight="1" spans="1:13">
      <c r="A25" s="42"/>
      <c r="B25" s="44"/>
      <c r="C25" s="39" t="s">
        <v>26</v>
      </c>
      <c r="D25" s="31"/>
      <c r="E25" s="31">
        <v>1</v>
      </c>
      <c r="F25" s="31">
        <v>3</v>
      </c>
      <c r="G25" s="43">
        <f t="shared" si="3"/>
        <v>0</v>
      </c>
      <c r="H25" s="31">
        <f t="shared" si="4"/>
        <v>0</v>
      </c>
      <c r="I25" s="31"/>
      <c r="J25" s="31">
        <v>1</v>
      </c>
      <c r="K25" s="31">
        <v>3</v>
      </c>
      <c r="L25" s="31">
        <f t="shared" si="5"/>
        <v>0</v>
      </c>
      <c r="M25" s="93"/>
    </row>
    <row r="26" s="3" customFormat="1" ht="17.25" customHeight="1" spans="1:13">
      <c r="A26" s="45" t="s">
        <v>32</v>
      </c>
      <c r="B26" s="46"/>
      <c r="C26" s="46"/>
      <c r="D26" s="46"/>
      <c r="E26" s="46"/>
      <c r="F26" s="46"/>
      <c r="G26" s="47">
        <f>SUM(G19:G22)</f>
        <v>0</v>
      </c>
      <c r="H26" s="48">
        <f>SUM(H19:H22)</f>
        <v>0</v>
      </c>
      <c r="I26" s="96"/>
      <c r="J26" s="97"/>
      <c r="K26" s="97"/>
      <c r="L26" s="97"/>
      <c r="M26" s="98"/>
    </row>
    <row r="27" s="3" customFormat="1" ht="17.25" customHeight="1" spans="1:14">
      <c r="A27" s="49" t="s">
        <v>33</v>
      </c>
      <c r="B27" s="50"/>
      <c r="C27" s="50"/>
      <c r="D27" s="50"/>
      <c r="E27" s="50"/>
      <c r="F27" s="50"/>
      <c r="G27" s="51">
        <f>SUM(G19:G25)</f>
        <v>0</v>
      </c>
      <c r="H27" s="52">
        <f>SUM(H19:H25)</f>
        <v>0</v>
      </c>
      <c r="I27" s="99"/>
      <c r="J27" s="100"/>
      <c r="K27" s="100"/>
      <c r="L27" s="100"/>
      <c r="M27" s="101"/>
      <c r="N27" s="102"/>
    </row>
    <row r="28" s="4" customFormat="1" ht="17.25" customHeight="1" spans="1:13">
      <c r="A28" s="25" t="s">
        <v>34</v>
      </c>
      <c r="B28" s="26"/>
      <c r="C28" s="26"/>
      <c r="D28" s="26"/>
      <c r="E28" s="26"/>
      <c r="F28" s="26"/>
      <c r="G28" s="26"/>
      <c r="H28" s="25"/>
      <c r="I28" s="26"/>
      <c r="J28" s="26"/>
      <c r="K28" s="26"/>
      <c r="L28" s="26"/>
      <c r="M28" s="87"/>
    </row>
    <row r="29" s="3" customFormat="1" ht="17.25" customHeight="1" spans="1:13">
      <c r="A29" s="53" t="s">
        <v>73</v>
      </c>
      <c r="B29" s="53" t="s">
        <v>74</v>
      </c>
      <c r="C29" s="53" t="s">
        <v>26</v>
      </c>
      <c r="D29" s="54"/>
      <c r="E29" s="31"/>
      <c r="F29" s="31">
        <v>1</v>
      </c>
      <c r="G29" s="43">
        <f>F29*E29*D29</f>
        <v>0</v>
      </c>
      <c r="H29" s="54">
        <f t="shared" ref="H29:H36" si="6">I29*J29*K29</f>
        <v>0</v>
      </c>
      <c r="I29" s="54"/>
      <c r="J29" s="31">
        <v>24</v>
      </c>
      <c r="K29" s="31">
        <v>1</v>
      </c>
      <c r="L29" s="31">
        <f>H29-G29</f>
        <v>0</v>
      </c>
      <c r="M29" s="103"/>
    </row>
    <row r="30" s="3" customFormat="1" ht="15.75" customHeight="1" spans="1:13">
      <c r="A30" s="53" t="s">
        <v>73</v>
      </c>
      <c r="B30" s="53" t="s">
        <v>75</v>
      </c>
      <c r="C30" s="53" t="s">
        <v>26</v>
      </c>
      <c r="D30" s="54"/>
      <c r="E30" s="31">
        <v>1</v>
      </c>
      <c r="F30" s="31">
        <v>1</v>
      </c>
      <c r="G30" s="43">
        <f>F30*E30*D30</f>
        <v>0</v>
      </c>
      <c r="H30" s="54">
        <f t="shared" si="6"/>
        <v>0</v>
      </c>
      <c r="I30" s="54"/>
      <c r="J30" s="31">
        <v>0</v>
      </c>
      <c r="K30" s="31">
        <v>1</v>
      </c>
      <c r="L30" s="31">
        <f t="shared" ref="L30:L36" si="7">H30-G30</f>
        <v>0</v>
      </c>
      <c r="M30" s="103"/>
    </row>
    <row r="31" s="5" customFormat="1" ht="17.25" customHeight="1" spans="1:13">
      <c r="A31" s="53" t="s">
        <v>73</v>
      </c>
      <c r="B31" s="53" t="s">
        <v>41</v>
      </c>
      <c r="C31" s="53" t="s">
        <v>26</v>
      </c>
      <c r="D31" s="31"/>
      <c r="E31" s="31">
        <v>1</v>
      </c>
      <c r="F31" s="31">
        <v>1</v>
      </c>
      <c r="G31" s="43">
        <f t="shared" ref="G31:G41" si="8">F31*E31*D31</f>
        <v>0</v>
      </c>
      <c r="H31" s="31">
        <f t="shared" si="6"/>
        <v>0</v>
      </c>
      <c r="I31" s="31"/>
      <c r="J31" s="31">
        <v>1</v>
      </c>
      <c r="K31" s="31">
        <v>1</v>
      </c>
      <c r="L31" s="31">
        <f t="shared" si="7"/>
        <v>0</v>
      </c>
      <c r="M31" s="103"/>
    </row>
    <row r="32" s="5" customFormat="1" ht="17.25" customHeight="1" spans="1:13">
      <c r="A32" s="53" t="s">
        <v>73</v>
      </c>
      <c r="B32" s="53" t="s">
        <v>76</v>
      </c>
      <c r="C32" s="53" t="s">
        <v>26</v>
      </c>
      <c r="D32" s="31"/>
      <c r="E32" s="31">
        <v>1</v>
      </c>
      <c r="F32" s="31">
        <v>1</v>
      </c>
      <c r="G32" s="43">
        <f t="shared" si="8"/>
        <v>0</v>
      </c>
      <c r="H32" s="31">
        <f t="shared" si="6"/>
        <v>0</v>
      </c>
      <c r="I32" s="31"/>
      <c r="J32" s="31">
        <v>60</v>
      </c>
      <c r="K32" s="31">
        <v>1</v>
      </c>
      <c r="L32" s="31">
        <f t="shared" si="7"/>
        <v>0</v>
      </c>
      <c r="M32" s="103"/>
    </row>
    <row r="33" s="5" customFormat="1" ht="17.25" customHeight="1" spans="1:13">
      <c r="A33" s="53" t="s">
        <v>73</v>
      </c>
      <c r="B33" s="53" t="s">
        <v>39</v>
      </c>
      <c r="C33" s="53" t="s">
        <v>26</v>
      </c>
      <c r="D33" s="31"/>
      <c r="E33" s="31">
        <v>1</v>
      </c>
      <c r="F33" s="31">
        <v>1</v>
      </c>
      <c r="G33" s="43">
        <f t="shared" si="8"/>
        <v>0</v>
      </c>
      <c r="H33" s="31">
        <f t="shared" si="6"/>
        <v>0</v>
      </c>
      <c r="I33" s="31"/>
      <c r="J33" s="31">
        <v>12</v>
      </c>
      <c r="K33" s="31">
        <v>1</v>
      </c>
      <c r="L33" s="31">
        <f t="shared" si="7"/>
        <v>0</v>
      </c>
      <c r="M33" s="103"/>
    </row>
    <row r="34" s="3" customFormat="1" ht="17.25" customHeight="1" spans="1:13">
      <c r="A34" s="53" t="s">
        <v>73</v>
      </c>
      <c r="B34" s="53" t="s">
        <v>77</v>
      </c>
      <c r="C34" s="53" t="s">
        <v>26</v>
      </c>
      <c r="D34" s="54"/>
      <c r="E34" s="31"/>
      <c r="F34" s="31">
        <v>1</v>
      </c>
      <c r="G34" s="43">
        <f t="shared" si="8"/>
        <v>0</v>
      </c>
      <c r="H34" s="54">
        <f t="shared" si="6"/>
        <v>0</v>
      </c>
      <c r="I34" s="54"/>
      <c r="J34" s="31">
        <v>54</v>
      </c>
      <c r="K34" s="31">
        <v>1</v>
      </c>
      <c r="L34" s="31">
        <f t="shared" si="7"/>
        <v>0</v>
      </c>
      <c r="M34" s="104"/>
    </row>
    <row r="35" s="3" customFormat="1" ht="17.25" customHeight="1" spans="1:13">
      <c r="A35" s="53" t="s">
        <v>73</v>
      </c>
      <c r="B35" s="53" t="s">
        <v>78</v>
      </c>
      <c r="C35" s="53" t="s">
        <v>26</v>
      </c>
      <c r="D35" s="54"/>
      <c r="E35" s="31">
        <v>0</v>
      </c>
      <c r="F35" s="31">
        <v>1</v>
      </c>
      <c r="G35" s="43">
        <f t="shared" si="8"/>
        <v>0</v>
      </c>
      <c r="H35" s="54">
        <f t="shared" si="6"/>
        <v>0</v>
      </c>
      <c r="I35" s="54"/>
      <c r="J35" s="31">
        <v>360</v>
      </c>
      <c r="K35" s="31">
        <v>1</v>
      </c>
      <c r="L35" s="31">
        <f t="shared" si="7"/>
        <v>0</v>
      </c>
      <c r="M35" s="93"/>
    </row>
    <row r="36" s="5" customFormat="1" ht="17.25" customHeight="1" spans="1:13">
      <c r="A36" s="53" t="s">
        <v>73</v>
      </c>
      <c r="B36" s="53" t="s">
        <v>79</v>
      </c>
      <c r="C36" s="53" t="s">
        <v>26</v>
      </c>
      <c r="D36" s="31"/>
      <c r="E36" s="31">
        <v>0</v>
      </c>
      <c r="F36" s="31">
        <v>0</v>
      </c>
      <c r="G36" s="43">
        <f t="shared" si="8"/>
        <v>0</v>
      </c>
      <c r="H36" s="31">
        <f t="shared" si="6"/>
        <v>0</v>
      </c>
      <c r="I36" s="31"/>
      <c r="J36" s="31">
        <v>3</v>
      </c>
      <c r="K36" s="31">
        <v>1</v>
      </c>
      <c r="L36" s="31">
        <f t="shared" si="7"/>
        <v>0</v>
      </c>
      <c r="M36" s="93"/>
    </row>
    <row r="37" s="5" customFormat="1" ht="17.25" customHeight="1" spans="1:13">
      <c r="A37" s="53" t="s">
        <v>73</v>
      </c>
      <c r="B37" s="53" t="s">
        <v>80</v>
      </c>
      <c r="C37" s="53" t="s">
        <v>26</v>
      </c>
      <c r="D37" s="31"/>
      <c r="E37" s="31">
        <v>1</v>
      </c>
      <c r="F37" s="31">
        <v>1</v>
      </c>
      <c r="G37" s="43">
        <f t="shared" si="8"/>
        <v>0</v>
      </c>
      <c r="H37" s="31"/>
      <c r="I37" s="31"/>
      <c r="J37" s="31"/>
      <c r="K37" s="31"/>
      <c r="L37" s="31"/>
      <c r="M37" s="93"/>
    </row>
    <row r="38" s="5" customFormat="1" ht="17.25" customHeight="1" spans="1:13">
      <c r="A38" s="53" t="s">
        <v>81</v>
      </c>
      <c r="B38" s="53"/>
      <c r="C38" s="53" t="s">
        <v>26</v>
      </c>
      <c r="D38" s="31"/>
      <c r="E38" s="31">
        <v>0</v>
      </c>
      <c r="F38" s="31">
        <v>0</v>
      </c>
      <c r="G38" s="43">
        <f t="shared" si="8"/>
        <v>0</v>
      </c>
      <c r="H38" s="31">
        <f>I38*J38*K38</f>
        <v>0</v>
      </c>
      <c r="I38" s="31"/>
      <c r="J38" s="31">
        <v>5</v>
      </c>
      <c r="K38" s="31">
        <v>1</v>
      </c>
      <c r="L38" s="31">
        <f>H38-G38</f>
        <v>0</v>
      </c>
      <c r="M38" s="93"/>
    </row>
    <row r="39" s="5" customFormat="1" ht="17.25" customHeight="1" spans="1:13">
      <c r="A39" s="53" t="s">
        <v>82</v>
      </c>
      <c r="B39" s="53"/>
      <c r="C39" s="53" t="s">
        <v>26</v>
      </c>
      <c r="D39" s="31"/>
      <c r="E39" s="31">
        <v>0</v>
      </c>
      <c r="F39" s="31">
        <v>0</v>
      </c>
      <c r="G39" s="43">
        <f t="shared" si="8"/>
        <v>0</v>
      </c>
      <c r="H39" s="31">
        <f>I39*J39*K39</f>
        <v>0</v>
      </c>
      <c r="I39" s="31"/>
      <c r="J39" s="31">
        <v>2</v>
      </c>
      <c r="K39" s="31">
        <v>1</v>
      </c>
      <c r="L39" s="31">
        <f>H39-G39</f>
        <v>0</v>
      </c>
      <c r="M39" s="93"/>
    </row>
    <row r="40" s="5" customFormat="1" ht="17.25" customHeight="1" spans="1:13">
      <c r="A40" s="53" t="s">
        <v>83</v>
      </c>
      <c r="B40" s="53"/>
      <c r="C40" s="53"/>
      <c r="D40" s="31"/>
      <c r="E40" s="31">
        <v>0</v>
      </c>
      <c r="F40" s="31">
        <v>0</v>
      </c>
      <c r="G40" s="43">
        <f t="shared" si="8"/>
        <v>0</v>
      </c>
      <c r="H40" s="31">
        <f>I40*J40*K40</f>
        <v>0</v>
      </c>
      <c r="I40" s="31"/>
      <c r="J40" s="31">
        <v>35</v>
      </c>
      <c r="K40" s="31">
        <v>1</v>
      </c>
      <c r="L40" s="31">
        <f>H40-G40</f>
        <v>0</v>
      </c>
      <c r="M40" s="93"/>
    </row>
    <row r="41" s="3" customFormat="1" ht="17.25" customHeight="1" spans="1:13">
      <c r="A41" s="55"/>
      <c r="B41" s="56"/>
      <c r="C41" s="57"/>
      <c r="D41" s="54"/>
      <c r="E41" s="31"/>
      <c r="F41" s="31"/>
      <c r="G41" s="43">
        <f t="shared" si="8"/>
        <v>0</v>
      </c>
      <c r="H41" s="54">
        <f>I41*J41*K41</f>
        <v>0</v>
      </c>
      <c r="I41" s="54"/>
      <c r="J41" s="31"/>
      <c r="K41" s="31">
        <v>1</v>
      </c>
      <c r="L41" s="31">
        <f>H41-G41</f>
        <v>0</v>
      </c>
      <c r="M41" s="89"/>
    </row>
    <row r="42" s="3" customFormat="1" ht="17.25" customHeight="1" spans="1:13">
      <c r="A42" s="49" t="s">
        <v>56</v>
      </c>
      <c r="B42" s="50"/>
      <c r="C42" s="50"/>
      <c r="D42" s="50"/>
      <c r="E42" s="50"/>
      <c r="F42" s="50"/>
      <c r="G42" s="51">
        <f>SUM(G29:G41)</f>
        <v>0</v>
      </c>
      <c r="H42" s="58">
        <f>SUM(H29:H41)</f>
        <v>0</v>
      </c>
      <c r="I42" s="100"/>
      <c r="J42" s="100"/>
      <c r="K42" s="100"/>
      <c r="L42" s="100"/>
      <c r="M42" s="105"/>
    </row>
    <row r="43" s="4" customFormat="1" ht="17.25" customHeight="1" spans="1:13">
      <c r="A43" s="25" t="s">
        <v>57</v>
      </c>
      <c r="B43" s="26"/>
      <c r="C43" s="26"/>
      <c r="D43" s="26"/>
      <c r="E43" s="26"/>
      <c r="F43" s="26"/>
      <c r="G43" s="27"/>
      <c r="H43" s="25"/>
      <c r="I43" s="26"/>
      <c r="J43" s="26"/>
      <c r="K43" s="26"/>
      <c r="L43" s="26"/>
      <c r="M43" s="87"/>
    </row>
    <row r="44" s="3" customFormat="1" ht="17.25" customHeight="1" spans="1:13">
      <c r="A44" s="59" t="s">
        <v>58</v>
      </c>
      <c r="B44" s="60"/>
      <c r="C44" s="61">
        <v>0.06</v>
      </c>
      <c r="D44" s="62"/>
      <c r="E44" s="62"/>
      <c r="F44" s="63"/>
      <c r="G44" s="64">
        <f>(G27+G42+G17)*C44</f>
        <v>0</v>
      </c>
      <c r="H44" s="65">
        <f>(H42+H27+H17)*C44</f>
        <v>0</v>
      </c>
      <c r="M44" s="106"/>
    </row>
    <row r="45" s="3" customFormat="1" ht="21" customHeight="1" spans="1:13">
      <c r="A45" s="66" t="s">
        <v>59</v>
      </c>
      <c r="B45" s="34"/>
      <c r="C45" s="34"/>
      <c r="D45" s="34"/>
      <c r="E45" s="34"/>
      <c r="F45" s="35"/>
      <c r="G45" s="36">
        <f>G27+G42+G44+G17</f>
        <v>0</v>
      </c>
      <c r="H45" s="37">
        <f>H44+H42+H27+H17</f>
        <v>0</v>
      </c>
      <c r="I45" s="90"/>
      <c r="J45" s="90"/>
      <c r="K45" s="90"/>
      <c r="L45" s="90"/>
      <c r="M45" s="91"/>
    </row>
    <row r="46" s="4" customFormat="1" ht="17.25" customHeight="1" spans="1:13">
      <c r="A46" s="67" t="s">
        <v>60</v>
      </c>
      <c r="B46" s="68"/>
      <c r="C46" s="68"/>
      <c r="D46" s="68"/>
      <c r="E46" s="68"/>
      <c r="F46" s="68"/>
      <c r="G46" s="69"/>
      <c r="H46" s="67"/>
      <c r="I46" s="68"/>
      <c r="J46" s="68"/>
      <c r="K46" s="68"/>
      <c r="L46" s="68"/>
      <c r="M46" s="107"/>
    </row>
    <row r="47" s="3" customFormat="1" ht="17.25" customHeight="1" spans="1:13">
      <c r="A47" s="70" t="s">
        <v>61</v>
      </c>
      <c r="B47" s="71"/>
      <c r="C47" s="72">
        <v>0.06</v>
      </c>
      <c r="D47" s="73"/>
      <c r="E47" s="73"/>
      <c r="F47" s="74"/>
      <c r="G47" s="75">
        <f>G45*C47</f>
        <v>0</v>
      </c>
      <c r="H47" s="76">
        <f>H45*C47</f>
        <v>0</v>
      </c>
      <c r="I47" s="108"/>
      <c r="J47" s="108"/>
      <c r="K47" s="108"/>
      <c r="L47" s="108"/>
      <c r="M47" s="109"/>
    </row>
    <row r="48" s="3" customFormat="1" ht="17.25" customHeight="1" spans="1:13">
      <c r="A48" s="77" t="s">
        <v>62</v>
      </c>
      <c r="B48" s="78"/>
      <c r="C48" s="78"/>
      <c r="D48" s="78"/>
      <c r="E48" s="78"/>
      <c r="F48" s="78"/>
      <c r="G48" s="79">
        <f>G45+G47</f>
        <v>0</v>
      </c>
      <c r="H48" s="79">
        <f>H45+H47</f>
        <v>0</v>
      </c>
      <c r="I48" s="110"/>
      <c r="J48" s="110"/>
      <c r="K48" s="110"/>
      <c r="L48" s="110"/>
      <c r="M48" s="111"/>
    </row>
    <row r="49" s="3" customFormat="1" ht="17.25" customHeight="1" spans="1:13">
      <c r="A49" s="80" t="s">
        <v>63</v>
      </c>
      <c r="B49" s="81"/>
      <c r="C49" s="81"/>
      <c r="D49" s="81"/>
      <c r="E49" s="81"/>
      <c r="F49" s="81"/>
      <c r="G49" s="79">
        <f>G48/50</f>
        <v>0</v>
      </c>
      <c r="H49" s="79">
        <f>H48/50</f>
        <v>0</v>
      </c>
      <c r="I49" s="110"/>
      <c r="J49" s="110"/>
      <c r="K49" s="110"/>
      <c r="L49" s="110"/>
      <c r="M49" s="111"/>
    </row>
    <row r="50" s="3" customFormat="1" spans="1:13">
      <c r="A50" s="6"/>
      <c r="B50" s="6"/>
      <c r="C50" s="6"/>
      <c r="D50" s="6"/>
      <c r="E50" s="6"/>
      <c r="F50" s="6"/>
      <c r="G50" s="6"/>
      <c r="H50" s="8"/>
      <c r="I50" s="6"/>
      <c r="J50" s="6"/>
      <c r="K50" s="6"/>
      <c r="L50" s="6"/>
      <c r="M50" s="7"/>
    </row>
    <row r="51" s="3" customFormat="1" ht="12.75" customHeight="1" spans="1:13">
      <c r="A51" s="82"/>
      <c r="B51" s="82"/>
      <c r="C51" s="82"/>
      <c r="D51" s="82"/>
      <c r="E51" s="82"/>
      <c r="F51" s="82"/>
      <c r="G51" s="82"/>
      <c r="H51" s="20"/>
      <c r="M51" s="19"/>
    </row>
    <row r="52" s="3" customFormat="1" ht="11.5" spans="1:13">
      <c r="A52" s="82"/>
      <c r="B52" s="82"/>
      <c r="C52" s="82"/>
      <c r="D52" s="82"/>
      <c r="E52" s="82"/>
      <c r="F52" s="82"/>
      <c r="G52" s="82"/>
      <c r="H52" s="20"/>
      <c r="M52" s="19"/>
    </row>
  </sheetData>
  <mergeCells count="35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41:B41"/>
    <mergeCell ref="A42:F42"/>
    <mergeCell ref="I42:M42"/>
    <mergeCell ref="A43:G43"/>
    <mergeCell ref="H43:M43"/>
    <mergeCell ref="A44:B44"/>
    <mergeCell ref="C44:F44"/>
    <mergeCell ref="A45:F45"/>
    <mergeCell ref="A46:G46"/>
    <mergeCell ref="H46:M46"/>
    <mergeCell ref="A47:B47"/>
    <mergeCell ref="C47:F47"/>
    <mergeCell ref="I47:M47"/>
    <mergeCell ref="A48:F48"/>
    <mergeCell ref="A49:F49"/>
    <mergeCell ref="A19:A22"/>
    <mergeCell ref="A23:A25"/>
    <mergeCell ref="A51:G5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报价单-地接社</vt:lpstr>
      <vt:lpstr>结算单-地接社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2023-08-02T09:47:40Z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2052-12.1.0.15120</vt:lpwstr>
  </property>
</Properties>
</file>