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康辉工作\2024年\0412 桂林 先声\"/>
    </mc:Choice>
  </mc:AlternateContent>
  <xr:revisionPtr revIDLastSave="0" documentId="13_ncr:1_{015D715E-98F7-4A56-85E4-1A73ECFD9F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<sst xmlns="http://schemas.openxmlformats.org/spreadsheetml/2006/main" count="167" uniqueCount="93">
  <si>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</si>
  <si>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</si>
  <si>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</si>
  <si>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</si>
  <si>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</si>
  <si>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</si>
  <si>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</si>
  <si>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</si>
  <si>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</si>
  <si>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</si>
  <si>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</si>
  <si>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</si>
  <si>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</si>
  <si>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</si>
  <si>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</si>
  <si>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</si>
  <si>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</si>
  <si>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</si>
  <si>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</si>
  <si>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</si>
  <si>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</si>
  <si>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</si>
  <si>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</si>
  <si>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</si>
  <si>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</si>
  <si>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</si>
  <si>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</si>
  <si>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</si>
  <si>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</si>
  <si>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</si>
  <si>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</si>
  <si>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</si>
  <si>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</si>
  <si>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</si>
  <si>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</si>
  <si>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</si>
  <si>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</si>
  <si>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</si>
  <si>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</si>
  <si>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</si>
  <si>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</si>
  <si>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</si>
  <si>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</si>
  <si>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</si>
  <si>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</si>
  <si>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</si>
  <si>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</si>
  <si>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</si>
  <si>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</si>
  <si>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</si>
  <si>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</si>
  <si>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</si>
  <si>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</si>
  <si>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</si>
  <si>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</si>
  <si>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</si>
  <si>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</si>
  <si>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</si>
  <si>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</si>
  <si>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</si>
  <si>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</si>
  <si>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</si>
  <si>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</si>
  <si>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</si>
  <si>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</si>
  <si>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</si>
  <si>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</si>
  <si>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</si>
  <si>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</si>
  <si>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</si>
  <si>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</si>
  <si>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</si>
  <si>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</si>
  <si>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</si>
  <si>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</si>
  <si>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</si>
  <si>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</si>
  <si>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</si>
  <si>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</si>
  <si>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</si>
  <si>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</si>
  <si>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</si>
  <si>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</si>
  <si>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</si>
  <si>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</si>
  <si>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</si>
  <si>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</si>
  <si>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</si>
  <si>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房费</t>
    <phoneticPr fontId="15" type="noConversion"/>
  </si>
  <si>
    <t xml:space="preserve">团号：HMJB-240412-XSY219		</t>
    <phoneticPr fontId="15" type="noConversion"/>
  </si>
  <si>
    <t>会议日期：4月12日</t>
    <phoneticPr fontId="15" type="noConversion"/>
  </si>
  <si>
    <t>餐费</t>
    <phoneticPr fontId="15" type="noConversion"/>
  </si>
  <si>
    <t>车费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</si>
</sst>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H4" sqref="H4:J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89</v>
      </c>
      <c r="I4" s="55"/>
      <c r="J4" s="54" t="s">
        <v>90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2520</v>
      </c>
      <c r="G45" s="34">
        <v>0</v>
      </c>
      <c r="H45" s="34">
        <f t="shared" si="0"/>
        <v>2520</v>
      </c>
      <c r="I45" s="47" t="s">
        <v>88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/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/>
      <c r="G49" s="34">
        <v>0</v>
      </c>
      <c r="H49" s="34">
        <f t="shared" si="19"/>
        <v>0</v>
      </c>
      <c r="I49" s="47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2520</v>
      </c>
      <c r="G52" s="37">
        <f t="shared" ref="G52:H52" si="21">SUM(G45:G51)</f>
        <v>0</v>
      </c>
      <c r="H52" s="37">
        <f t="shared" si="21"/>
        <v>2520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2520</v>
      </c>
      <c r="G53" s="37">
        <f t="shared" si="22"/>
        <v>0</v>
      </c>
      <c r="H53" s="37">
        <f t="shared" si="22"/>
        <v>2520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2520</v>
      </c>
      <c r="D58" s="70"/>
      <c r="E58" s="70">
        <f>F53</f>
        <v>2520</v>
      </c>
      <c r="F58" s="70"/>
      <c r="G58" s="70">
        <f>G53</f>
        <v>0</v>
      </c>
      <c r="H58" s="70"/>
      <c r="I58" s="46">
        <f>A58-C58</f>
        <v>-2520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54" sqref="I54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89</v>
      </c>
      <c r="I4" s="55"/>
      <c r="J4" s="54" t="s">
        <v>90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9600</v>
      </c>
      <c r="G45" s="34">
        <v>0</v>
      </c>
      <c r="H45" s="34">
        <f t="shared" si="0"/>
        <v>9600</v>
      </c>
      <c r="I45" s="47" t="s">
        <v>92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9113.4</v>
      </c>
      <c r="G46" s="34">
        <v>0</v>
      </c>
      <c r="H46" s="34">
        <f t="shared" si="0"/>
        <v>9113.4</v>
      </c>
      <c r="I46" s="47" t="s">
        <v>91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0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18713.400000000001</v>
      </c>
      <c r="G52" s="37">
        <f t="shared" ref="G52:H52" si="18">SUM(G45:G51)</f>
        <v>0</v>
      </c>
      <c r="H52" s="37">
        <f t="shared" si="18"/>
        <v>18713.400000000001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18713.400000000001</v>
      </c>
      <c r="G53" s="37">
        <f t="shared" si="19"/>
        <v>0</v>
      </c>
      <c r="H53" s="37">
        <f t="shared" si="19"/>
        <v>18713.400000000001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18713.400000000001</v>
      </c>
      <c r="D58" s="70"/>
      <c r="E58" s="70">
        <f>F53</f>
        <v>18713.400000000001</v>
      </c>
      <c r="F58" s="70"/>
      <c r="G58" s="70">
        <f>G53</f>
        <v>0</v>
      </c>
      <c r="H58" s="70"/>
      <c r="I58" s="46">
        <f>A58-C58</f>
        <v>-18713.400000000001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82</v>
      </c>
      <c r="G5" s="96"/>
      <c r="H5" s="5" t="s">
        <v>53</v>
      </c>
      <c r="I5" s="4"/>
      <c r="J5" s="96" t="s">
        <v>83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84</v>
      </c>
      <c r="G6" s="98"/>
      <c r="H6" s="8" t="s">
        <v>55</v>
      </c>
      <c r="I6" s="7"/>
      <c r="J6" s="98" t="s">
        <v>85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86</v>
      </c>
      <c r="G7" s="98"/>
      <c r="H7" s="8" t="s">
        <v>57</v>
      </c>
      <c r="I7" s="7"/>
      <c r="J7" s="104">
        <v>45342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87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156.30000000000001</v>
      </c>
      <c r="H14" s="16">
        <v>156.30000000000001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156.30000000000001</v>
      </c>
      <c r="H18" s="17">
        <f>SUM(H11:H17)</f>
        <v>156.30000000000001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156.30000000000001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2024-04-24T03:14:25Z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