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公司文件\MICE WORLD\2.团队资料\1.AGENT\2.MICE 二部\康辉\2018\9月\9月16-18日 首尔公务 5+0 郭海燕\"/>
    </mc:Choice>
  </mc:AlternateContent>
  <bookViews>
    <workbookView xWindow="0" yWindow="0" windowWidth="25095" windowHeight="12600"/>
  </bookViews>
  <sheets>
    <sheet name="报价" sheetId="3" r:id="rId1"/>
    <sheet name="2N3D报价" sheetId="2" state="hidden" r:id="rId2"/>
  </sheets>
  <definedNames>
    <definedName name="_xlnm.Print_Area" localSheetId="1">'2N3D报价'!$A$1:$J$76</definedName>
    <definedName name="_xlnm.Print_Area" localSheetId="0">报价!$A$1:$J$45</definedName>
  </definedNames>
  <calcPr calcId="152511"/>
</workbook>
</file>

<file path=xl/calcChain.xml><?xml version="1.0" encoding="utf-8"?>
<calcChain xmlns="http://schemas.openxmlformats.org/spreadsheetml/2006/main">
  <c r="I39" i="3" l="1"/>
  <c r="I37" i="3"/>
  <c r="I26" i="3" l="1"/>
  <c r="I8" i="3"/>
  <c r="I19" i="3"/>
  <c r="I20" i="3"/>
  <c r="I21" i="3"/>
  <c r="I34" i="3"/>
  <c r="I35" i="3"/>
  <c r="I30" i="3"/>
  <c r="I31" i="3" s="1"/>
  <c r="I12" i="3"/>
  <c r="I13" i="3"/>
  <c r="I14" i="3"/>
  <c r="I15" i="3"/>
  <c r="I61" i="2"/>
  <c r="I60" i="2"/>
  <c r="I59" i="2"/>
  <c r="I58" i="2"/>
  <c r="I57" i="2"/>
  <c r="I56" i="2"/>
  <c r="I54" i="2"/>
  <c r="I62" i="2"/>
  <c r="I49" i="2"/>
  <c r="I50" i="2"/>
  <c r="I40" i="2"/>
  <c r="I45" i="2"/>
  <c r="I39" i="2"/>
  <c r="I28" i="2"/>
  <c r="I27" i="2"/>
  <c r="I26" i="2"/>
  <c r="I35" i="2"/>
  <c r="I21" i="2"/>
  <c r="I20" i="2"/>
  <c r="I19" i="2"/>
  <c r="I18" i="2"/>
  <c r="I17" i="2"/>
  <c r="I16" i="2"/>
  <c r="I22" i="2"/>
  <c r="I11" i="2"/>
  <c r="I10" i="2"/>
  <c r="I9" i="2"/>
  <c r="I12" i="2"/>
  <c r="I65" i="2"/>
  <c r="I67" i="2"/>
  <c r="I68" i="2"/>
  <c r="I70" i="2"/>
  <c r="I23" i="3" l="1"/>
  <c r="I16" i="3"/>
  <c r="I27" i="3"/>
  <c r="I9" i="3"/>
  <c r="I41" i="3" l="1"/>
  <c r="I42" i="3" s="1"/>
  <c r="I44" i="3" s="1"/>
</calcChain>
</file>

<file path=xl/sharedStrings.xml><?xml version="1.0" encoding="utf-8"?>
<sst xmlns="http://schemas.openxmlformats.org/spreadsheetml/2006/main" count="393" uniqueCount="122">
  <si>
    <t>首尔一地预算明细</t>
  </si>
  <si>
    <t>ANGENT:</t>
  </si>
  <si>
    <t>时间:</t>
  </si>
  <si>
    <t>人数:</t>
  </si>
  <si>
    <t>地点:</t>
  </si>
  <si>
    <t>首尔一地</t>
  </si>
  <si>
    <t>酒店预算</t>
  </si>
  <si>
    <t>日期</t>
  </si>
  <si>
    <t>标准</t>
  </si>
  <si>
    <t>单价</t>
  </si>
  <si>
    <t>数量</t>
  </si>
  <si>
    <t>单位</t>
  </si>
  <si>
    <t>总金额</t>
  </si>
  <si>
    <t>备注</t>
  </si>
  <si>
    <t>间</t>
  </si>
  <si>
    <t>晚</t>
  </si>
  <si>
    <t>小计</t>
  </si>
  <si>
    <t>用餐预算</t>
  </si>
  <si>
    <t>人</t>
  </si>
  <si>
    <t>次</t>
  </si>
  <si>
    <t>以实际产生情况为准；</t>
  </si>
  <si>
    <t>午餐</t>
  </si>
  <si>
    <t>晚餐</t>
  </si>
  <si>
    <t>车辆预算</t>
  </si>
  <si>
    <t>辆</t>
  </si>
  <si>
    <t>天</t>
  </si>
  <si>
    <t>景点预算</t>
  </si>
  <si>
    <t>景福宫</t>
  </si>
  <si>
    <t>其他预算</t>
  </si>
  <si>
    <t>其他费用</t>
  </si>
  <si>
    <t>矿泉水</t>
  </si>
  <si>
    <t>瓶</t>
  </si>
  <si>
    <t>地接社工作人员预算</t>
  </si>
  <si>
    <t>地接工作人员服务</t>
  </si>
  <si>
    <t>导游工资</t>
  </si>
  <si>
    <t>导游，司机餐补</t>
  </si>
  <si>
    <t>导游，司机住宿补助</t>
  </si>
  <si>
    <t>合计</t>
  </si>
  <si>
    <t>各项合计（税后）</t>
  </si>
  <si>
    <t>服务费比例</t>
  </si>
  <si>
    <t>服务费合计（税后）</t>
  </si>
  <si>
    <t>费用总计（税后）</t>
  </si>
  <si>
    <t>总人数</t>
  </si>
  <si>
    <t>人均费用（税后）</t>
  </si>
  <si>
    <t xml:space="preserve">  </t>
  </si>
  <si>
    <t>大新华上海 蔡丽杰</t>
  </si>
  <si>
    <t>2016年1月20日-22日  2晚3天</t>
  </si>
  <si>
    <t>850+25</t>
  </si>
  <si>
    <t>1月20-22日</t>
  </si>
  <si>
    <t>首尔五星级酒店</t>
  </si>
  <si>
    <t>华克山庄喜来登酒店  标间</t>
  </si>
  <si>
    <t>含税，含双早</t>
  </si>
  <si>
    <t>COEX洲际酒店  标间</t>
  </si>
  <si>
    <t>COEX洲际酒店 大床间</t>
  </si>
  <si>
    <t>含税，含单早</t>
  </si>
  <si>
    <t>推荐：土豆排骨汤</t>
  </si>
  <si>
    <t>以实际产生情况为准；不含酒水</t>
  </si>
  <si>
    <t>推荐：韩式拌饭+火锅</t>
  </si>
  <si>
    <t>推荐：人参鸡</t>
  </si>
  <si>
    <t>推荐：韩式烤肉</t>
  </si>
  <si>
    <t>待定：韩式料理</t>
  </si>
  <si>
    <t>2015/1/20-22</t>
  </si>
  <si>
    <t>酒水预算</t>
  </si>
  <si>
    <t>烧酒啤酒软饮</t>
  </si>
  <si>
    <t>45座旅游大巴</t>
  </si>
  <si>
    <t>首尔市区游览+接机</t>
  </si>
  <si>
    <t xml:space="preserve">1.45座旅游巴士全天12小时基准，22座中巴车，7座商务车全天10小时基准。
2.费用计算从派车开始到车辆运营终止适用。
3.深夜运行时（2400-0500）车辆费用要在当天车费上追加当天总费用的30%。
4.车费包含车辆租赁费用，停车费，过路费，司机餐费2回/天/人，附加税。
</t>
  </si>
  <si>
    <t>首尔市区游览</t>
  </si>
  <si>
    <t>首尔市区游览+送机</t>
  </si>
  <si>
    <t>备选车费</t>
  </si>
  <si>
    <t>首尔单接送机</t>
  </si>
  <si>
    <t>首尔市内全日</t>
  </si>
  <si>
    <t>22座旅游大巴</t>
  </si>
  <si>
    <t>7座旅游大巴</t>
  </si>
  <si>
    <t>乱打</t>
  </si>
  <si>
    <t>备选景点</t>
  </si>
  <si>
    <t>韩国民俗村</t>
  </si>
  <si>
    <t>爱宝乐园</t>
  </si>
  <si>
    <t>乐天世界</t>
  </si>
  <si>
    <t>汉江游览船</t>
  </si>
  <si>
    <t>白天游览，不含餐</t>
  </si>
  <si>
    <t>其他费用预算</t>
  </si>
  <si>
    <t>每人每天2瓶水</t>
  </si>
  <si>
    <t>行程结束太晚需要提供住宿</t>
  </si>
  <si>
    <t>地接上会人员服务</t>
  </si>
  <si>
    <t>上会人员工资（1/19-1/22)</t>
  </si>
  <si>
    <t>以实际产生情况为准</t>
  </si>
  <si>
    <t>上会人员餐补（1/19-1/22)</t>
  </si>
  <si>
    <t>工作组7座商务车司兼导（1/19-1/22)</t>
  </si>
  <si>
    <t>组团社上会人员服务</t>
  </si>
  <si>
    <t>上会人员+领队住宿补助（10人+25人）</t>
  </si>
  <si>
    <t>上会人员+领队餐补（10人+25人）</t>
  </si>
  <si>
    <t>地接社服务费</t>
  </si>
  <si>
    <t>服务费</t>
  </si>
  <si>
    <t>根据实际情况，协商后决定</t>
  </si>
  <si>
    <t>按人头收取</t>
  </si>
  <si>
    <t>负责人：王珊珊  18201575259</t>
  </si>
  <si>
    <t>日期：2015年10月9日</t>
  </si>
  <si>
    <t>晚餐</t>
    <phoneticPr fontId="10" type="noConversion"/>
  </si>
  <si>
    <t>首尔一地</t>
    <phoneticPr fontId="10" type="noConversion"/>
  </si>
  <si>
    <t>1.全天10小时基准，单接机3小时为基准；超时费用￥200/小时
2.费用计算从派车开始到车辆运营终止适用。
3.深夜运行时（2400-0500）车辆费用要在当天车费上追加当天总费用的30%。
4.车费包含车辆租赁费用，停车费，过路费，附加税</t>
    <phoneticPr fontId="10" type="noConversion"/>
  </si>
  <si>
    <t>10人以下团队需要承担导游门票</t>
    <phoneticPr fontId="10" type="noConversion"/>
  </si>
  <si>
    <t>9座商务车 中文司兼导</t>
    <phoneticPr fontId="10" type="noConversion"/>
  </si>
  <si>
    <t>备选</t>
    <phoneticPr fontId="10" type="noConversion"/>
  </si>
  <si>
    <t>每人每天2瓶</t>
    <phoneticPr fontId="10" type="noConversion"/>
  </si>
  <si>
    <t>安东四星级酒店</t>
    <phoneticPr fontId="10" type="noConversion"/>
  </si>
  <si>
    <t>含税，不含早；无大床房</t>
    <phoneticPr fontId="10" type="noConversion"/>
  </si>
  <si>
    <t>推荐：韩式料理</t>
    <phoneticPr fontId="10" type="noConversion"/>
  </si>
  <si>
    <t>首尔市内单接机</t>
    <phoneticPr fontId="10" type="noConversion"/>
  </si>
  <si>
    <t>D1-D4</t>
    <phoneticPr fontId="10" type="noConversion"/>
  </si>
  <si>
    <t>包含在车费内</t>
    <phoneticPr fontId="10" type="noConversion"/>
  </si>
  <si>
    <t>安东段导游住宿</t>
    <phoneticPr fontId="10" type="noConversion"/>
  </si>
  <si>
    <t>参考价格，以实际产生情况为准；</t>
    <phoneticPr fontId="10" type="noConversion"/>
  </si>
  <si>
    <t>日期：2018年8月6日</t>
    <phoneticPr fontId="10" type="noConversion"/>
  </si>
  <si>
    <t>首尔市内全天</t>
    <phoneticPr fontId="10" type="noConversion"/>
  </si>
  <si>
    <t>首尔接机+市内</t>
    <phoneticPr fontId="10" type="noConversion"/>
  </si>
  <si>
    <t>首尔 景福宫</t>
    <phoneticPr fontId="10" type="noConversion"/>
  </si>
  <si>
    <t xml:space="preserve">2018年9月16-18日 </t>
    <phoneticPr fontId="10" type="noConversion"/>
  </si>
  <si>
    <t>5+0</t>
    <phoneticPr fontId="10" type="noConversion"/>
  </si>
  <si>
    <t>9月16-18日</t>
    <phoneticPr fontId="10" type="noConversion"/>
  </si>
  <si>
    <t>推荐：酒店自理</t>
    <phoneticPr fontId="10" type="noConversion"/>
  </si>
  <si>
    <t>首尔市内+送机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</si>
</sst>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\¥#,##0;\¥\-#,##0"/>
    <numFmt numFmtId="177" formatCode="#,##0_ "/>
    <numFmt numFmtId="178" formatCode="_-* #,##0.00_-;\-* #,##0.00_-;_-* &quot;-&quot;??_-;_-@_-"/>
    <numFmt numFmtId="179" formatCode="m&quot;月&quot;d&quot;日&quot;;@"/>
    <numFmt numFmtId="180" formatCode="_ * #,##0_ ;_ * \-#,##0_ ;_ * &quot;-&quot;??_ ;_ @_ "/>
    <numFmt numFmtId="181" formatCode="\¥#,##0_);[Red]\(\¥#,##0\)"/>
  </numFmts>
  <fonts count="17" x14ac:knownFonts="1">
    <font>
      <sz val="11"/>
      <color theme="1"/>
      <name val="宋体"/>
      <charset val="129"/>
      <scheme val="minor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24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宋体"/>
      <family val="3"/>
      <charset val="134"/>
      <scheme val="minor"/>
    </font>
    <font>
      <b/>
      <sz val="16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178" fontId="8" fillId="0" borderId="0" applyFont="0" applyFill="0" applyBorder="0" applyAlignment="0" applyProtection="0">
      <alignment vertical="center"/>
    </xf>
    <xf numFmtId="0" fontId="9" fillId="0" borderId="0"/>
  </cellStyleXfs>
  <cellXfs count="203">
    <xf numFmtId="0" fontId="0" fillId="0" borderId="0" xfId="0">
      <alignment vertical="center"/>
    </xf>
    <xf numFmtId="180" fontId="1" fillId="0" borderId="0" xfId="1" applyNumberFormat="1" applyFont="1" applyAlignment="1">
      <alignment horizontal="center" vertical="center"/>
    </xf>
    <xf numFmtId="180" fontId="1" fillId="0" borderId="0" xfId="1" applyNumberFormat="1" applyFont="1" applyAlignment="1">
      <alignment vertical="center"/>
    </xf>
    <xf numFmtId="180" fontId="2" fillId="0" borderId="0" xfId="1" applyNumberFormat="1" applyFont="1" applyAlignment="1">
      <alignment vertical="center"/>
    </xf>
    <xf numFmtId="180" fontId="4" fillId="0" borderId="0" xfId="1" applyNumberFormat="1" applyFont="1" applyBorder="1" applyAlignment="1">
      <alignment horizontal="center" vertical="center"/>
    </xf>
    <xf numFmtId="180" fontId="5" fillId="2" borderId="2" xfId="1" applyNumberFormat="1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 wrapText="1"/>
    </xf>
    <xf numFmtId="179" fontId="4" fillId="0" borderId="7" xfId="1" applyNumberFormat="1" applyFont="1" applyBorder="1" applyAlignment="1">
      <alignment horizontal="center" vertical="center" wrapText="1"/>
    </xf>
    <xf numFmtId="180" fontId="4" fillId="0" borderId="6" xfId="1" applyNumberFormat="1" applyFont="1" applyBorder="1" applyAlignment="1">
      <alignment horizontal="center" vertical="center"/>
    </xf>
    <xf numFmtId="180" fontId="4" fillId="0" borderId="8" xfId="1" applyNumberFormat="1" applyFont="1" applyBorder="1" applyAlignment="1">
      <alignment horizontal="left" vertical="center"/>
    </xf>
    <xf numFmtId="176" fontId="4" fillId="3" borderId="6" xfId="1" applyNumberFormat="1" applyFont="1" applyFill="1" applyBorder="1" applyAlignment="1">
      <alignment horizontal="center" vertical="center"/>
    </xf>
    <xf numFmtId="0" fontId="4" fillId="3" borderId="6" xfId="1" applyNumberFormat="1" applyFont="1" applyFill="1" applyBorder="1" applyAlignment="1">
      <alignment horizontal="center" vertical="center"/>
    </xf>
    <xf numFmtId="0" fontId="4" fillId="0" borderId="6" xfId="1" applyNumberFormat="1" applyFont="1" applyBorder="1" applyAlignment="1">
      <alignment horizontal="center" vertical="center"/>
    </xf>
    <xf numFmtId="180" fontId="4" fillId="3" borderId="0" xfId="1" applyNumberFormat="1" applyFont="1" applyFill="1" applyBorder="1" applyAlignment="1">
      <alignment horizontal="center" vertical="center"/>
    </xf>
    <xf numFmtId="179" fontId="4" fillId="0" borderId="2" xfId="1" applyNumberFormat="1" applyFont="1" applyBorder="1" applyAlignment="1">
      <alignment horizontal="center" vertical="center" wrapText="1"/>
    </xf>
    <xf numFmtId="180" fontId="4" fillId="3" borderId="5" xfId="1" applyNumberFormat="1" applyFont="1" applyFill="1" applyBorder="1" applyAlignment="1">
      <alignment horizontal="center" vertical="center"/>
    </xf>
    <xf numFmtId="180" fontId="6" fillId="0" borderId="12" xfId="1" applyNumberFormat="1" applyFont="1" applyBorder="1" applyAlignment="1">
      <alignment vertical="center"/>
    </xf>
    <xf numFmtId="176" fontId="4" fillId="3" borderId="5" xfId="1" applyNumberFormat="1" applyFont="1" applyFill="1" applyBorder="1" applyAlignment="1">
      <alignment horizontal="center" vertical="center"/>
    </xf>
    <xf numFmtId="0" fontId="4" fillId="3" borderId="5" xfId="1" applyNumberFormat="1" applyFont="1" applyFill="1" applyBorder="1" applyAlignment="1">
      <alignment horizontal="center" vertical="center"/>
    </xf>
    <xf numFmtId="180" fontId="6" fillId="0" borderId="13" xfId="1" applyNumberFormat="1" applyFont="1" applyBorder="1" applyAlignment="1">
      <alignment horizontal="center" vertical="center"/>
    </xf>
    <xf numFmtId="179" fontId="4" fillId="0" borderId="14" xfId="1" applyNumberFormat="1" applyFont="1" applyBorder="1" applyAlignment="1">
      <alignment horizontal="center" vertical="center" wrapText="1"/>
    </xf>
    <xf numFmtId="180" fontId="4" fillId="3" borderId="6" xfId="1" applyNumberFormat="1" applyFont="1" applyFill="1" applyBorder="1" applyAlignment="1">
      <alignment horizontal="center" vertical="center"/>
    </xf>
    <xf numFmtId="180" fontId="6" fillId="0" borderId="15" xfId="1" applyNumberFormat="1" applyFont="1" applyBorder="1" applyAlignment="1">
      <alignment vertical="center"/>
    </xf>
    <xf numFmtId="180" fontId="6" fillId="0" borderId="16" xfId="1" applyNumberFormat="1" applyFont="1" applyBorder="1" applyAlignment="1">
      <alignment horizontal="center" vertical="center"/>
    </xf>
    <xf numFmtId="180" fontId="5" fillId="3" borderId="0" xfId="1" applyNumberFormat="1" applyFont="1" applyFill="1" applyBorder="1" applyAlignment="1">
      <alignment horizontal="center" vertical="center"/>
    </xf>
    <xf numFmtId="179" fontId="4" fillId="0" borderId="17" xfId="1" applyNumberFormat="1" applyFont="1" applyBorder="1" applyAlignment="1">
      <alignment horizontal="center" vertical="center" wrapText="1"/>
    </xf>
    <xf numFmtId="180" fontId="4" fillId="0" borderId="5" xfId="1" applyNumberFormat="1" applyFont="1" applyBorder="1" applyAlignment="1">
      <alignment horizontal="center" vertical="center"/>
    </xf>
    <xf numFmtId="180" fontId="4" fillId="0" borderId="5" xfId="1" applyNumberFormat="1" applyFont="1" applyBorder="1" applyAlignment="1">
      <alignment vertical="center" wrapText="1"/>
    </xf>
    <xf numFmtId="0" fontId="4" fillId="0" borderId="5" xfId="1" applyNumberFormat="1" applyFont="1" applyBorder="1" applyAlignment="1">
      <alignment horizontal="center" vertical="center"/>
    </xf>
    <xf numFmtId="179" fontId="4" fillId="0" borderId="18" xfId="1" applyNumberFormat="1" applyFont="1" applyBorder="1" applyAlignment="1">
      <alignment horizontal="center" vertical="center" wrapText="1"/>
    </xf>
    <xf numFmtId="180" fontId="4" fillId="0" borderId="19" xfId="1" applyNumberFormat="1" applyFont="1" applyBorder="1" applyAlignment="1">
      <alignment horizontal="center" vertical="center"/>
    </xf>
    <xf numFmtId="180" fontId="4" fillId="0" borderId="19" xfId="1" applyNumberFormat="1" applyFont="1" applyBorder="1" applyAlignment="1">
      <alignment vertical="center" wrapText="1"/>
    </xf>
    <xf numFmtId="176" fontId="4" fillId="3" borderId="19" xfId="1" applyNumberFormat="1" applyFont="1" applyFill="1" applyBorder="1" applyAlignment="1">
      <alignment horizontal="center" vertical="center"/>
    </xf>
    <xf numFmtId="0" fontId="4" fillId="0" borderId="19" xfId="1" applyNumberFormat="1" applyFont="1" applyBorder="1" applyAlignment="1">
      <alignment horizontal="center" vertical="center"/>
    </xf>
    <xf numFmtId="179" fontId="4" fillId="3" borderId="18" xfId="1" applyNumberFormat="1" applyFont="1" applyFill="1" applyBorder="1" applyAlignment="1">
      <alignment horizontal="center" vertical="center" wrapText="1"/>
    </xf>
    <xf numFmtId="180" fontId="4" fillId="3" borderId="19" xfId="1" applyNumberFormat="1" applyFont="1" applyFill="1" applyBorder="1" applyAlignment="1">
      <alignment horizontal="center" vertical="center"/>
    </xf>
    <xf numFmtId="180" fontId="4" fillId="3" borderId="19" xfId="1" applyNumberFormat="1" applyFont="1" applyFill="1" applyBorder="1" applyAlignment="1">
      <alignment vertical="center" wrapText="1"/>
    </xf>
    <xf numFmtId="0" fontId="4" fillId="3" borderId="19" xfId="1" applyNumberFormat="1" applyFont="1" applyFill="1" applyBorder="1" applyAlignment="1">
      <alignment horizontal="center" vertical="center"/>
    </xf>
    <xf numFmtId="180" fontId="5" fillId="2" borderId="22" xfId="1" applyNumberFormat="1" applyFont="1" applyFill="1" applyBorder="1" applyAlignment="1">
      <alignment horizontal="center" vertical="center"/>
    </xf>
    <xf numFmtId="0" fontId="5" fillId="2" borderId="25" xfId="2" applyFont="1" applyFill="1" applyBorder="1" applyAlignment="1">
      <alignment horizontal="center" vertical="center"/>
    </xf>
    <xf numFmtId="176" fontId="7" fillId="3" borderId="6" xfId="1" applyNumberFormat="1" applyFont="1" applyFill="1" applyBorder="1" applyAlignment="1">
      <alignment horizontal="center" vertical="center"/>
    </xf>
    <xf numFmtId="180" fontId="4" fillId="0" borderId="17" xfId="1" applyNumberFormat="1" applyFont="1" applyFill="1" applyBorder="1" applyAlignment="1">
      <alignment horizontal="center" vertical="center"/>
    </xf>
    <xf numFmtId="180" fontId="4" fillId="0" borderId="17" xfId="1" applyNumberFormat="1" applyFont="1" applyBorder="1" applyAlignment="1">
      <alignment horizontal="center" vertical="center"/>
    </xf>
    <xf numFmtId="180" fontId="4" fillId="0" borderId="7" xfId="1" applyNumberFormat="1" applyFont="1" applyBorder="1" applyAlignment="1">
      <alignment horizontal="center" vertical="center"/>
    </xf>
    <xf numFmtId="0" fontId="4" fillId="3" borderId="0" xfId="1" applyNumberFormat="1" applyFont="1" applyFill="1" applyBorder="1" applyAlignment="1">
      <alignment horizontal="center" vertical="center"/>
    </xf>
    <xf numFmtId="180" fontId="5" fillId="2" borderId="5" xfId="1" applyNumberFormat="1" applyFont="1" applyFill="1" applyBorder="1" applyAlignment="1">
      <alignment horizontal="center" vertical="center"/>
    </xf>
    <xf numFmtId="180" fontId="5" fillId="2" borderId="32" xfId="1" applyNumberFormat="1" applyFont="1" applyFill="1" applyBorder="1" applyAlignment="1">
      <alignment horizontal="center" vertical="center"/>
    </xf>
    <xf numFmtId="180" fontId="4" fillId="0" borderId="33" xfId="1" applyNumberFormat="1" applyFont="1" applyBorder="1" applyAlignment="1">
      <alignment vertical="center"/>
    </xf>
    <xf numFmtId="176" fontId="4" fillId="2" borderId="34" xfId="1" applyNumberFormat="1" applyFont="1" applyFill="1" applyBorder="1" applyAlignment="1">
      <alignment horizontal="center" vertical="center"/>
    </xf>
    <xf numFmtId="180" fontId="4" fillId="2" borderId="35" xfId="1" applyNumberFormat="1" applyFont="1" applyFill="1" applyBorder="1" applyAlignment="1">
      <alignment vertical="center"/>
    </xf>
    <xf numFmtId="176" fontId="4" fillId="3" borderId="0" xfId="1" applyNumberFormat="1" applyFont="1" applyFill="1" applyBorder="1" applyAlignment="1">
      <alignment horizontal="center" vertical="center"/>
    </xf>
    <xf numFmtId="180" fontId="4" fillId="3" borderId="0" xfId="1" applyNumberFormat="1" applyFont="1" applyFill="1" applyBorder="1" applyAlignment="1">
      <alignment vertical="center"/>
    </xf>
    <xf numFmtId="180" fontId="4" fillId="3" borderId="32" xfId="1" applyNumberFormat="1" applyFont="1" applyFill="1" applyBorder="1" applyAlignment="1">
      <alignment vertical="center"/>
    </xf>
    <xf numFmtId="180" fontId="4" fillId="3" borderId="33" xfId="1" applyNumberFormat="1" applyFont="1" applyFill="1" applyBorder="1" applyAlignment="1">
      <alignment vertical="center"/>
    </xf>
    <xf numFmtId="0" fontId="4" fillId="0" borderId="32" xfId="1" applyNumberFormat="1" applyFont="1" applyBorder="1" applyAlignment="1">
      <alignment vertical="center"/>
    </xf>
    <xf numFmtId="0" fontId="4" fillId="0" borderId="33" xfId="1" applyNumberFormat="1" applyFont="1" applyBorder="1" applyAlignment="1">
      <alignment vertical="center"/>
    </xf>
    <xf numFmtId="0" fontId="4" fillId="2" borderId="35" xfId="1" applyNumberFormat="1" applyFont="1" applyFill="1" applyBorder="1" applyAlignment="1">
      <alignment vertical="center"/>
    </xf>
    <xf numFmtId="0" fontId="4" fillId="3" borderId="0" xfId="1" applyNumberFormat="1" applyFont="1" applyFill="1" applyBorder="1" applyAlignment="1">
      <alignment vertical="center"/>
    </xf>
    <xf numFmtId="180" fontId="4" fillId="0" borderId="32" xfId="1" applyNumberFormat="1" applyFont="1" applyFill="1" applyBorder="1" applyAlignment="1">
      <alignment vertical="center"/>
    </xf>
    <xf numFmtId="180" fontId="4" fillId="0" borderId="32" xfId="1" applyNumberFormat="1" applyFont="1" applyBorder="1" applyAlignment="1">
      <alignment vertical="center"/>
    </xf>
    <xf numFmtId="180" fontId="4" fillId="0" borderId="0" xfId="1" applyNumberFormat="1" applyFont="1" applyAlignment="1">
      <alignment horizontal="center" vertical="center"/>
    </xf>
    <xf numFmtId="180" fontId="4" fillId="0" borderId="0" xfId="1" applyNumberFormat="1" applyFont="1" applyAlignment="1">
      <alignment vertical="center"/>
    </xf>
    <xf numFmtId="176" fontId="4" fillId="4" borderId="5" xfId="1" applyNumberFormat="1" applyFont="1" applyFill="1" applyBorder="1" applyAlignment="1">
      <alignment horizontal="center" vertical="center"/>
    </xf>
    <xf numFmtId="180" fontId="4" fillId="4" borderId="32" xfId="1" applyNumberFormat="1" applyFont="1" applyFill="1" applyBorder="1" applyAlignment="1">
      <alignment vertical="center"/>
    </xf>
    <xf numFmtId="9" fontId="4" fillId="3" borderId="6" xfId="1" applyNumberFormat="1" applyFont="1" applyFill="1" applyBorder="1" applyAlignment="1">
      <alignment horizontal="center" vertical="center"/>
    </xf>
    <xf numFmtId="176" fontId="4" fillId="4" borderId="6" xfId="1" applyNumberFormat="1" applyFont="1" applyFill="1" applyBorder="1" applyAlignment="1">
      <alignment horizontal="center" vertical="center"/>
    </xf>
    <xf numFmtId="180" fontId="4" fillId="4" borderId="33" xfId="1" applyNumberFormat="1" applyFont="1" applyFill="1" applyBorder="1" applyAlignment="1">
      <alignment vertical="center"/>
    </xf>
    <xf numFmtId="177" fontId="4" fillId="3" borderId="6" xfId="1" applyNumberFormat="1" applyFont="1" applyFill="1" applyBorder="1" applyAlignment="1">
      <alignment horizontal="center" vertical="center"/>
    </xf>
    <xf numFmtId="176" fontId="4" fillId="4" borderId="16" xfId="1" applyNumberFormat="1" applyFont="1" applyFill="1" applyBorder="1" applyAlignment="1">
      <alignment horizontal="center" vertical="center"/>
    </xf>
    <xf numFmtId="180" fontId="4" fillId="4" borderId="41" xfId="1" applyNumberFormat="1" applyFont="1" applyFill="1" applyBorder="1" applyAlignment="1">
      <alignment vertical="center"/>
    </xf>
    <xf numFmtId="176" fontId="4" fillId="3" borderId="3" xfId="1" applyNumberFormat="1" applyFont="1" applyFill="1" applyBorder="1" applyAlignment="1">
      <alignment horizontal="center" vertical="center"/>
    </xf>
    <xf numFmtId="180" fontId="4" fillId="3" borderId="3" xfId="1" applyNumberFormat="1" applyFont="1" applyFill="1" applyBorder="1" applyAlignment="1">
      <alignment vertical="center"/>
    </xf>
    <xf numFmtId="180" fontId="4" fillId="0" borderId="0" xfId="1" applyNumberFormat="1" applyFont="1" applyBorder="1" applyAlignment="1">
      <alignment horizontal="center" vertical="center"/>
    </xf>
    <xf numFmtId="180" fontId="12" fillId="0" borderId="0" xfId="1" applyNumberFormat="1" applyFont="1" applyAlignment="1">
      <alignment vertical="center"/>
    </xf>
    <xf numFmtId="180" fontId="11" fillId="2" borderId="2" xfId="1" applyNumberFormat="1" applyFont="1" applyFill="1" applyBorder="1" applyAlignment="1">
      <alignment horizontal="center" vertical="center"/>
    </xf>
    <xf numFmtId="181" fontId="11" fillId="2" borderId="5" xfId="2" applyNumberFormat="1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 wrapText="1"/>
    </xf>
    <xf numFmtId="181" fontId="11" fillId="2" borderId="5" xfId="1" applyNumberFormat="1" applyFont="1" applyFill="1" applyBorder="1" applyAlignment="1">
      <alignment horizontal="center" vertical="center"/>
    </xf>
    <xf numFmtId="180" fontId="11" fillId="2" borderId="32" xfId="1" applyNumberFormat="1" applyFont="1" applyFill="1" applyBorder="1" applyAlignment="1">
      <alignment horizontal="center" vertical="center"/>
    </xf>
    <xf numFmtId="179" fontId="13" fillId="0" borderId="7" xfId="1" applyNumberFormat="1" applyFont="1" applyBorder="1" applyAlignment="1">
      <alignment horizontal="center" vertical="center" wrapText="1"/>
    </xf>
    <xf numFmtId="180" fontId="13" fillId="0" borderId="6" xfId="1" applyNumberFormat="1" applyFont="1" applyBorder="1" applyAlignment="1">
      <alignment horizontal="center" vertical="center"/>
    </xf>
    <xf numFmtId="181" fontId="13" fillId="3" borderId="6" xfId="1" applyNumberFormat="1" applyFont="1" applyFill="1" applyBorder="1" applyAlignment="1">
      <alignment horizontal="center" vertical="center"/>
    </xf>
    <xf numFmtId="0" fontId="13" fillId="3" borderId="6" xfId="1" applyNumberFormat="1" applyFont="1" applyFill="1" applyBorder="1" applyAlignment="1">
      <alignment horizontal="center" vertical="center"/>
    </xf>
    <xf numFmtId="0" fontId="13" fillId="0" borderId="6" xfId="1" applyNumberFormat="1" applyFont="1" applyBorder="1" applyAlignment="1">
      <alignment horizontal="center" vertical="center"/>
    </xf>
    <xf numFmtId="180" fontId="13" fillId="0" borderId="33" xfId="1" applyNumberFormat="1" applyFont="1" applyBorder="1" applyAlignment="1">
      <alignment vertical="center"/>
    </xf>
    <xf numFmtId="181" fontId="13" fillId="2" borderId="34" xfId="1" applyNumberFormat="1" applyFont="1" applyFill="1" applyBorder="1" applyAlignment="1">
      <alignment horizontal="center" vertical="center"/>
    </xf>
    <xf numFmtId="180" fontId="13" fillId="2" borderId="35" xfId="1" applyNumberFormat="1" applyFont="1" applyFill="1" applyBorder="1" applyAlignment="1">
      <alignment vertical="center"/>
    </xf>
    <xf numFmtId="180" fontId="11" fillId="2" borderId="17" xfId="1" applyNumberFormat="1" applyFont="1" applyFill="1" applyBorder="1" applyAlignment="1">
      <alignment horizontal="center" vertical="center"/>
    </xf>
    <xf numFmtId="181" fontId="11" fillId="2" borderId="13" xfId="2" applyNumberFormat="1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 wrapText="1"/>
    </xf>
    <xf numFmtId="181" fontId="11" fillId="2" borderId="13" xfId="1" applyNumberFormat="1" applyFont="1" applyFill="1" applyBorder="1" applyAlignment="1">
      <alignment horizontal="center" vertical="center"/>
    </xf>
    <xf numFmtId="179" fontId="13" fillId="0" borderId="14" xfId="1" applyNumberFormat="1" applyFont="1" applyBorder="1" applyAlignment="1">
      <alignment horizontal="center" vertical="center" wrapText="1"/>
    </xf>
    <xf numFmtId="180" fontId="13" fillId="3" borderId="6" xfId="1" applyNumberFormat="1" applyFont="1" applyFill="1" applyBorder="1" applyAlignment="1">
      <alignment horizontal="center" vertical="center"/>
    </xf>
    <xf numFmtId="180" fontId="14" fillId="0" borderId="6" xfId="1" applyNumberFormat="1" applyFont="1" applyBorder="1" applyAlignment="1">
      <alignment vertical="center"/>
    </xf>
    <xf numFmtId="180" fontId="14" fillId="0" borderId="6" xfId="1" applyNumberFormat="1" applyFont="1" applyBorder="1" applyAlignment="1">
      <alignment horizontal="center" vertical="center"/>
    </xf>
    <xf numFmtId="180" fontId="13" fillId="3" borderId="33" xfId="1" applyNumberFormat="1" applyFont="1" applyFill="1" applyBorder="1" applyAlignment="1">
      <alignment vertical="center"/>
    </xf>
    <xf numFmtId="180" fontId="11" fillId="2" borderId="36" xfId="1" applyNumberFormat="1" applyFont="1" applyFill="1" applyBorder="1" applyAlignment="1">
      <alignment horizontal="center" vertical="center"/>
    </xf>
    <xf numFmtId="180" fontId="13" fillId="0" borderId="6" xfId="1" applyNumberFormat="1" applyFont="1" applyBorder="1" applyAlignment="1">
      <alignment vertical="center" wrapText="1"/>
    </xf>
    <xf numFmtId="181" fontId="13" fillId="2" borderId="42" xfId="1" applyNumberFormat="1" applyFont="1" applyFill="1" applyBorder="1" applyAlignment="1">
      <alignment horizontal="center" vertical="center"/>
    </xf>
    <xf numFmtId="0" fontId="13" fillId="0" borderId="33" xfId="1" applyNumberFormat="1" applyFont="1" applyBorder="1" applyAlignment="1">
      <alignment vertical="center"/>
    </xf>
    <xf numFmtId="0" fontId="13" fillId="2" borderId="35" xfId="1" applyNumberFormat="1" applyFont="1" applyFill="1" applyBorder="1" applyAlignment="1">
      <alignment vertical="center"/>
    </xf>
    <xf numFmtId="180" fontId="11" fillId="3" borderId="0" xfId="1" applyNumberFormat="1" applyFont="1" applyFill="1" applyBorder="1" applyAlignment="1">
      <alignment horizontal="left" vertical="center"/>
    </xf>
    <xf numFmtId="180" fontId="11" fillId="3" borderId="0" xfId="1" applyNumberFormat="1" applyFont="1" applyFill="1" applyBorder="1" applyAlignment="1">
      <alignment horizontal="center" vertical="center"/>
    </xf>
    <xf numFmtId="181" fontId="11" fillId="3" borderId="0" xfId="1" applyNumberFormat="1" applyFont="1" applyFill="1" applyBorder="1" applyAlignment="1">
      <alignment horizontal="center" vertical="center"/>
    </xf>
    <xf numFmtId="181" fontId="13" fillId="3" borderId="0" xfId="1" applyNumberFormat="1" applyFont="1" applyFill="1" applyBorder="1" applyAlignment="1">
      <alignment horizontal="center" vertical="center"/>
    </xf>
    <xf numFmtId="0" fontId="13" fillId="3" borderId="0" xfId="1" applyNumberFormat="1" applyFont="1" applyFill="1" applyBorder="1" applyAlignment="1">
      <alignment vertical="center"/>
    </xf>
    <xf numFmtId="180" fontId="13" fillId="0" borderId="33" xfId="1" applyNumberFormat="1" applyFont="1" applyBorder="1" applyAlignment="1">
      <alignment horizontal="left" vertical="center" wrapText="1"/>
    </xf>
    <xf numFmtId="180" fontId="13" fillId="2" borderId="43" xfId="1" applyNumberFormat="1" applyFont="1" applyFill="1" applyBorder="1" applyAlignment="1">
      <alignment vertical="center"/>
    </xf>
    <xf numFmtId="180" fontId="13" fillId="0" borderId="7" xfId="1" applyNumberFormat="1" applyFont="1" applyBorder="1" applyAlignment="1">
      <alignment horizontal="center" vertical="center"/>
    </xf>
    <xf numFmtId="180" fontId="13" fillId="3" borderId="0" xfId="1" applyNumberFormat="1" applyFont="1" applyFill="1" applyBorder="1" applyAlignment="1">
      <alignment horizontal="center" vertical="center"/>
    </xf>
    <xf numFmtId="0" fontId="13" fillId="3" borderId="0" xfId="1" applyNumberFormat="1" applyFont="1" applyFill="1" applyBorder="1" applyAlignment="1">
      <alignment horizontal="center" vertical="center"/>
    </xf>
    <xf numFmtId="180" fontId="13" fillId="3" borderId="0" xfId="1" applyNumberFormat="1" applyFont="1" applyFill="1" applyBorder="1" applyAlignment="1">
      <alignment vertical="center"/>
    </xf>
    <xf numFmtId="176" fontId="13" fillId="4" borderId="5" xfId="1" applyNumberFormat="1" applyFont="1" applyFill="1" applyBorder="1" applyAlignment="1">
      <alignment horizontal="center" vertical="center"/>
    </xf>
    <xf numFmtId="180" fontId="13" fillId="4" borderId="32" xfId="1" applyNumberFormat="1" applyFont="1" applyFill="1" applyBorder="1" applyAlignment="1">
      <alignment vertical="center"/>
    </xf>
    <xf numFmtId="9" fontId="13" fillId="3" borderId="6" xfId="1" applyNumberFormat="1" applyFont="1" applyFill="1" applyBorder="1" applyAlignment="1">
      <alignment horizontal="center" vertical="center"/>
    </xf>
    <xf numFmtId="176" fontId="13" fillId="3" borderId="6" xfId="1" applyNumberFormat="1" applyFont="1" applyFill="1" applyBorder="1" applyAlignment="1">
      <alignment horizontal="center" vertical="center"/>
    </xf>
    <xf numFmtId="176" fontId="13" fillId="4" borderId="6" xfId="1" applyNumberFormat="1" applyFont="1" applyFill="1" applyBorder="1" applyAlignment="1">
      <alignment horizontal="center" vertical="center"/>
    </xf>
    <xf numFmtId="180" fontId="13" fillId="4" borderId="33" xfId="1" applyNumberFormat="1" applyFont="1" applyFill="1" applyBorder="1" applyAlignment="1">
      <alignment vertical="center"/>
    </xf>
    <xf numFmtId="177" fontId="13" fillId="3" borderId="6" xfId="1" applyNumberFormat="1" applyFont="1" applyFill="1" applyBorder="1" applyAlignment="1">
      <alignment horizontal="center" vertical="center"/>
    </xf>
    <xf numFmtId="176" fontId="13" fillId="4" borderId="34" xfId="1" applyNumberFormat="1" applyFont="1" applyFill="1" applyBorder="1" applyAlignment="1">
      <alignment horizontal="center" vertical="center"/>
    </xf>
    <xf numFmtId="180" fontId="13" fillId="4" borderId="35" xfId="1" applyNumberFormat="1" applyFont="1" applyFill="1" applyBorder="1" applyAlignment="1">
      <alignment vertical="center"/>
    </xf>
    <xf numFmtId="180" fontId="13" fillId="3" borderId="0" xfId="1" applyNumberFormat="1" applyFont="1" applyFill="1" applyBorder="1" applyAlignment="1">
      <alignment horizontal="right" vertical="center"/>
    </xf>
    <xf numFmtId="180" fontId="13" fillId="0" borderId="0" xfId="1" applyNumberFormat="1" applyFont="1" applyAlignment="1">
      <alignment horizontal="center" vertical="center"/>
    </xf>
    <xf numFmtId="180" fontId="13" fillId="0" borderId="0" xfId="1" applyNumberFormat="1" applyFont="1" applyAlignment="1">
      <alignment vertical="center"/>
    </xf>
    <xf numFmtId="181" fontId="13" fillId="0" borderId="0" xfId="1" applyNumberFormat="1" applyFont="1" applyAlignment="1">
      <alignment horizontal="center" vertical="center"/>
    </xf>
    <xf numFmtId="180" fontId="15" fillId="0" borderId="0" xfId="1" applyNumberFormat="1" applyFont="1" applyAlignment="1">
      <alignment horizontal="center" vertical="center"/>
    </xf>
    <xf numFmtId="180" fontId="15" fillId="0" borderId="0" xfId="1" applyNumberFormat="1" applyFont="1" applyAlignment="1">
      <alignment vertical="center"/>
    </xf>
    <xf numFmtId="181" fontId="15" fillId="0" borderId="0" xfId="1" applyNumberFormat="1" applyFont="1" applyAlignment="1">
      <alignment horizontal="center" vertical="center"/>
    </xf>
    <xf numFmtId="180" fontId="13" fillId="0" borderId="6" xfId="1" applyNumberFormat="1" applyFont="1" applyBorder="1" applyAlignment="1">
      <alignment horizontal="center" vertical="center"/>
    </xf>
    <xf numFmtId="179" fontId="13" fillId="0" borderId="14" xfId="1" applyNumberFormat="1" applyFont="1" applyBorder="1" applyAlignment="1">
      <alignment horizontal="center" vertical="center" wrapText="1"/>
    </xf>
    <xf numFmtId="180" fontId="11" fillId="0" borderId="1" xfId="1" applyNumberFormat="1" applyFont="1" applyBorder="1" applyAlignment="1">
      <alignment horizontal="left" vertical="center"/>
    </xf>
    <xf numFmtId="180" fontId="11" fillId="2" borderId="3" xfId="1" applyNumberFormat="1" applyFont="1" applyFill="1" applyBorder="1" applyAlignment="1">
      <alignment horizontal="center" vertical="center"/>
    </xf>
    <xf numFmtId="180" fontId="11" fillId="2" borderId="4" xfId="1" applyNumberFormat="1" applyFont="1" applyFill="1" applyBorder="1" applyAlignment="1">
      <alignment horizontal="center" vertical="center"/>
    </xf>
    <xf numFmtId="180" fontId="11" fillId="2" borderId="9" xfId="1" applyNumberFormat="1" applyFont="1" applyFill="1" applyBorder="1" applyAlignment="1">
      <alignment horizontal="center" vertical="center"/>
    </xf>
    <xf numFmtId="180" fontId="11" fillId="2" borderId="10" xfId="1" applyNumberFormat="1" applyFont="1" applyFill="1" applyBorder="1" applyAlignment="1">
      <alignment horizontal="center" vertical="center"/>
    </xf>
    <xf numFmtId="180" fontId="11" fillId="2" borderId="11" xfId="1" applyNumberFormat="1" applyFont="1" applyFill="1" applyBorder="1" applyAlignment="1">
      <alignment horizontal="center" vertical="center"/>
    </xf>
    <xf numFmtId="180" fontId="11" fillId="3" borderId="1" xfId="1" applyNumberFormat="1" applyFont="1" applyFill="1" applyBorder="1" applyAlignment="1">
      <alignment horizontal="left" vertical="center"/>
    </xf>
    <xf numFmtId="180" fontId="16" fillId="0" borderId="0" xfId="1" applyNumberFormat="1" applyFont="1" applyBorder="1" applyAlignment="1">
      <alignment horizontal="center" vertical="center"/>
    </xf>
    <xf numFmtId="180" fontId="4" fillId="0" borderId="0" xfId="1" applyNumberFormat="1" applyFont="1" applyBorder="1" applyAlignment="1">
      <alignment horizontal="left" vertical="center"/>
    </xf>
    <xf numFmtId="180" fontId="11" fillId="2" borderId="20" xfId="1" applyNumberFormat="1" applyFont="1" applyFill="1" applyBorder="1" applyAlignment="1">
      <alignment horizontal="center" vertical="center"/>
    </xf>
    <xf numFmtId="180" fontId="11" fillId="2" borderId="1" xfId="1" applyNumberFormat="1" applyFont="1" applyFill="1" applyBorder="1" applyAlignment="1">
      <alignment horizontal="center" vertical="center"/>
    </xf>
    <xf numFmtId="180" fontId="11" fillId="2" borderId="21" xfId="1" applyNumberFormat="1" applyFont="1" applyFill="1" applyBorder="1" applyAlignment="1">
      <alignment horizontal="center" vertical="center"/>
    </xf>
    <xf numFmtId="179" fontId="13" fillId="0" borderId="14" xfId="1" applyNumberFormat="1" applyFont="1" applyBorder="1" applyAlignment="1">
      <alignment horizontal="center" vertical="center" wrapText="1"/>
    </xf>
    <xf numFmtId="179" fontId="13" fillId="0" borderId="18" xfId="1" applyNumberFormat="1" applyFont="1" applyBorder="1" applyAlignment="1">
      <alignment horizontal="center" vertical="center" wrapText="1"/>
    </xf>
    <xf numFmtId="180" fontId="11" fillId="2" borderId="29" xfId="1" applyNumberFormat="1" applyFont="1" applyFill="1" applyBorder="1" applyAlignment="1">
      <alignment horizontal="center" vertical="center"/>
    </xf>
    <xf numFmtId="180" fontId="11" fillId="3" borderId="0" xfId="1" applyNumberFormat="1" applyFont="1" applyFill="1" applyBorder="1" applyAlignment="1">
      <alignment horizontal="left" vertical="center"/>
    </xf>
    <xf numFmtId="180" fontId="13" fillId="0" borderId="15" xfId="1" applyNumberFormat="1" applyFont="1" applyBorder="1" applyAlignment="1">
      <alignment horizontal="center" vertical="center"/>
    </xf>
    <xf numFmtId="180" fontId="13" fillId="0" borderId="8" xfId="1" applyNumberFormat="1" applyFont="1" applyBorder="1" applyAlignment="1">
      <alignment horizontal="center" vertical="center"/>
    </xf>
    <xf numFmtId="180" fontId="13" fillId="3" borderId="40" xfId="1" applyNumberFormat="1" applyFont="1" applyFill="1" applyBorder="1" applyAlignment="1">
      <alignment horizontal="center" vertical="center"/>
    </xf>
    <xf numFmtId="180" fontId="13" fillId="3" borderId="28" xfId="1" applyNumberFormat="1" applyFont="1" applyFill="1" applyBorder="1" applyAlignment="1">
      <alignment horizontal="center" vertical="center"/>
    </xf>
    <xf numFmtId="180" fontId="13" fillId="3" borderId="8" xfId="1" applyNumberFormat="1" applyFont="1" applyFill="1" applyBorder="1" applyAlignment="1">
      <alignment horizontal="center" vertical="center"/>
    </xf>
    <xf numFmtId="180" fontId="13" fillId="3" borderId="0" xfId="1" applyNumberFormat="1" applyFont="1" applyFill="1" applyBorder="1" applyAlignment="1">
      <alignment horizontal="left" vertical="center"/>
    </xf>
    <xf numFmtId="0" fontId="13" fillId="0" borderId="41" xfId="1" applyNumberFormat="1" applyFont="1" applyBorder="1" applyAlignment="1" applyProtection="1">
      <alignment horizontal="left" vertical="center" wrapText="1"/>
      <protection locked="0"/>
    </xf>
    <xf numFmtId="180" fontId="13" fillId="4" borderId="40" xfId="1" applyNumberFormat="1" applyFont="1" applyFill="1" applyBorder="1" applyAlignment="1">
      <alignment horizontal="center" vertical="center"/>
    </xf>
    <xf numFmtId="180" fontId="13" fillId="4" borderId="28" xfId="1" applyNumberFormat="1" applyFont="1" applyFill="1" applyBorder="1" applyAlignment="1">
      <alignment horizontal="center" vertical="center"/>
    </xf>
    <xf numFmtId="180" fontId="13" fillId="4" borderId="8" xfId="1" applyNumberFormat="1" applyFont="1" applyFill="1" applyBorder="1" applyAlignment="1">
      <alignment horizontal="center" vertical="center"/>
    </xf>
    <xf numFmtId="180" fontId="13" fillId="4" borderId="9" xfId="1" applyNumberFormat="1" applyFont="1" applyFill="1" applyBorder="1" applyAlignment="1">
      <alignment horizontal="center" vertical="center"/>
    </xf>
    <xf numFmtId="180" fontId="13" fillId="4" borderId="10" xfId="1" applyNumberFormat="1" applyFont="1" applyFill="1" applyBorder="1" applyAlignment="1">
      <alignment horizontal="center" vertical="center"/>
    </xf>
    <xf numFmtId="180" fontId="13" fillId="4" borderId="11" xfId="1" applyNumberFormat="1" applyFont="1" applyFill="1" applyBorder="1" applyAlignment="1">
      <alignment horizontal="center" vertical="center"/>
    </xf>
    <xf numFmtId="180" fontId="13" fillId="0" borderId="6" xfId="1" applyNumberFormat="1" applyFont="1" applyBorder="1" applyAlignment="1">
      <alignment horizontal="center" vertical="center"/>
    </xf>
    <xf numFmtId="180" fontId="13" fillId="4" borderId="39" xfId="1" applyNumberFormat="1" applyFont="1" applyFill="1" applyBorder="1" applyAlignment="1">
      <alignment horizontal="center" vertical="center"/>
    </xf>
    <xf numFmtId="180" fontId="13" fillId="4" borderId="30" xfId="1" applyNumberFormat="1" applyFont="1" applyFill="1" applyBorder="1" applyAlignment="1">
      <alignment horizontal="center" vertical="center"/>
    </xf>
    <xf numFmtId="180" fontId="13" fillId="4" borderId="31" xfId="1" applyNumberFormat="1" applyFont="1" applyFill="1" applyBorder="1" applyAlignment="1">
      <alignment horizontal="center" vertical="center"/>
    </xf>
    <xf numFmtId="180" fontId="3" fillId="0" borderId="0" xfId="1" applyNumberFormat="1" applyFont="1" applyBorder="1" applyAlignment="1">
      <alignment horizontal="center" vertical="center"/>
    </xf>
    <xf numFmtId="180" fontId="4" fillId="0" borderId="0" xfId="1" applyNumberFormat="1" applyFont="1" applyBorder="1" applyAlignment="1">
      <alignment horizontal="center" vertical="center"/>
    </xf>
    <xf numFmtId="180" fontId="5" fillId="0" borderId="1" xfId="1" applyNumberFormat="1" applyFont="1" applyBorder="1" applyAlignment="1">
      <alignment horizontal="left" vertical="center"/>
    </xf>
    <xf numFmtId="180" fontId="5" fillId="2" borderId="3" xfId="1" applyNumberFormat="1" applyFont="1" applyFill="1" applyBorder="1" applyAlignment="1">
      <alignment horizontal="center" vertical="center"/>
    </xf>
    <xf numFmtId="180" fontId="5" fillId="2" borderId="4" xfId="1" applyNumberFormat="1" applyFont="1" applyFill="1" applyBorder="1" applyAlignment="1">
      <alignment horizontal="center" vertical="center"/>
    </xf>
    <xf numFmtId="180" fontId="5" fillId="2" borderId="9" xfId="1" applyNumberFormat="1" applyFont="1" applyFill="1" applyBorder="1" applyAlignment="1">
      <alignment horizontal="center" vertical="center"/>
    </xf>
    <xf numFmtId="180" fontId="5" fillId="2" borderId="10" xfId="1" applyNumberFormat="1" applyFont="1" applyFill="1" applyBorder="1" applyAlignment="1">
      <alignment horizontal="center" vertical="center"/>
    </xf>
    <xf numFmtId="180" fontId="5" fillId="2" borderId="11" xfId="1" applyNumberFormat="1" applyFont="1" applyFill="1" applyBorder="1" applyAlignment="1">
      <alignment horizontal="center" vertical="center"/>
    </xf>
    <xf numFmtId="180" fontId="5" fillId="3" borderId="1" xfId="1" applyNumberFormat="1" applyFont="1" applyFill="1" applyBorder="1" applyAlignment="1">
      <alignment horizontal="left" vertical="center"/>
    </xf>
    <xf numFmtId="180" fontId="5" fillId="2" borderId="20" xfId="1" applyNumberFormat="1" applyFont="1" applyFill="1" applyBorder="1" applyAlignment="1">
      <alignment horizontal="center" vertical="center"/>
    </xf>
    <xf numFmtId="180" fontId="5" fillId="2" borderId="1" xfId="1" applyNumberFormat="1" applyFont="1" applyFill="1" applyBorder="1" applyAlignment="1">
      <alignment horizontal="center" vertical="center"/>
    </xf>
    <xf numFmtId="180" fontId="5" fillId="2" borderId="21" xfId="1" applyNumberFormat="1" applyFont="1" applyFill="1" applyBorder="1" applyAlignment="1">
      <alignment horizontal="center" vertical="center"/>
    </xf>
    <xf numFmtId="180" fontId="5" fillId="2" borderId="23" xfId="1" applyNumberFormat="1" applyFont="1" applyFill="1" applyBorder="1" applyAlignment="1">
      <alignment horizontal="center" vertical="center"/>
    </xf>
    <xf numFmtId="180" fontId="5" fillId="2" borderId="24" xfId="1" applyNumberFormat="1" applyFont="1" applyFill="1" applyBorder="1" applyAlignment="1">
      <alignment horizontal="center" vertical="center"/>
    </xf>
    <xf numFmtId="180" fontId="4" fillId="0" borderId="26" xfId="1" applyNumberFormat="1" applyFont="1" applyBorder="1" applyAlignment="1">
      <alignment horizontal="center" vertical="center"/>
    </xf>
    <xf numFmtId="180" fontId="4" fillId="0" borderId="27" xfId="1" applyNumberFormat="1" applyFont="1" applyBorder="1" applyAlignment="1">
      <alignment horizontal="center" vertical="center"/>
    </xf>
    <xf numFmtId="180" fontId="4" fillId="0" borderId="28" xfId="1" applyNumberFormat="1" applyFont="1" applyBorder="1" applyAlignment="1">
      <alignment horizontal="center" vertical="center"/>
    </xf>
    <xf numFmtId="180" fontId="4" fillId="0" borderId="8" xfId="1" applyNumberFormat="1" applyFont="1" applyBorder="1" applyAlignment="1">
      <alignment horizontal="center" vertical="center"/>
    </xf>
    <xf numFmtId="180" fontId="5" fillId="2" borderId="29" xfId="1" applyNumberFormat="1" applyFont="1" applyFill="1" applyBorder="1" applyAlignment="1">
      <alignment horizontal="center" vertical="center"/>
    </xf>
    <xf numFmtId="180" fontId="4" fillId="0" borderId="30" xfId="1" applyNumberFormat="1" applyFont="1" applyFill="1" applyBorder="1" applyAlignment="1">
      <alignment horizontal="center" vertical="center"/>
    </xf>
    <xf numFmtId="180" fontId="4" fillId="0" borderId="31" xfId="1" applyNumberFormat="1" applyFont="1" applyFill="1" applyBorder="1" applyAlignment="1">
      <alignment horizontal="center" vertical="center"/>
    </xf>
    <xf numFmtId="180" fontId="4" fillId="3" borderId="0" xfId="1" applyNumberFormat="1" applyFont="1" applyFill="1" applyBorder="1" applyAlignment="1">
      <alignment horizontal="left" vertical="center"/>
    </xf>
    <xf numFmtId="180" fontId="4" fillId="0" borderId="36" xfId="1" applyNumberFormat="1" applyFont="1" applyBorder="1" applyAlignment="1">
      <alignment horizontal="left" vertical="center" wrapText="1"/>
    </xf>
    <xf numFmtId="180" fontId="4" fillId="0" borderId="37" xfId="1" applyNumberFormat="1" applyFont="1" applyBorder="1" applyAlignment="1">
      <alignment horizontal="left" vertical="center" wrapText="1"/>
    </xf>
    <xf numFmtId="180" fontId="4" fillId="0" borderId="38" xfId="1" applyNumberFormat="1" applyFont="1" applyBorder="1" applyAlignment="1">
      <alignment horizontal="left" vertical="center" wrapText="1"/>
    </xf>
    <xf numFmtId="180" fontId="4" fillId="3" borderId="40" xfId="1" applyNumberFormat="1" applyFont="1" applyFill="1" applyBorder="1" applyAlignment="1">
      <alignment horizontal="center" vertical="center"/>
    </xf>
    <xf numFmtId="180" fontId="4" fillId="3" borderId="28" xfId="1" applyNumberFormat="1" applyFont="1" applyFill="1" applyBorder="1" applyAlignment="1">
      <alignment horizontal="center" vertical="center"/>
    </xf>
    <xf numFmtId="180" fontId="4" fillId="3" borderId="8" xfId="1" applyNumberFormat="1" applyFont="1" applyFill="1" applyBorder="1" applyAlignment="1">
      <alignment horizontal="center" vertical="center"/>
    </xf>
    <xf numFmtId="180" fontId="4" fillId="4" borderId="40" xfId="1" applyNumberFormat="1" applyFont="1" applyFill="1" applyBorder="1" applyAlignment="1">
      <alignment horizontal="center" vertical="center"/>
    </xf>
    <xf numFmtId="180" fontId="4" fillId="4" borderId="28" xfId="1" applyNumberFormat="1" applyFont="1" applyFill="1" applyBorder="1" applyAlignment="1">
      <alignment horizontal="center" vertical="center"/>
    </xf>
    <xf numFmtId="180" fontId="4" fillId="4" borderId="8" xfId="1" applyNumberFormat="1" applyFont="1" applyFill="1" applyBorder="1" applyAlignment="1">
      <alignment horizontal="center" vertical="center"/>
    </xf>
    <xf numFmtId="180" fontId="4" fillId="4" borderId="9" xfId="1" applyNumberFormat="1" applyFont="1" applyFill="1" applyBorder="1" applyAlignment="1">
      <alignment horizontal="center" vertical="center"/>
    </xf>
    <xf numFmtId="180" fontId="4" fillId="4" borderId="10" xfId="1" applyNumberFormat="1" applyFont="1" applyFill="1" applyBorder="1" applyAlignment="1">
      <alignment horizontal="center" vertical="center"/>
    </xf>
    <xf numFmtId="180" fontId="4" fillId="4" borderId="11" xfId="1" applyNumberFormat="1" applyFont="1" applyFill="1" applyBorder="1" applyAlignment="1">
      <alignment horizontal="center" vertical="center"/>
    </xf>
    <xf numFmtId="180" fontId="4" fillId="4" borderId="39" xfId="1" applyNumberFormat="1" applyFont="1" applyFill="1" applyBorder="1" applyAlignment="1">
      <alignment horizontal="center" vertical="center"/>
    </xf>
    <xf numFmtId="180" fontId="4" fillId="4" borderId="30" xfId="1" applyNumberFormat="1" applyFont="1" applyFill="1" applyBorder="1" applyAlignment="1">
      <alignment horizontal="center" vertical="center"/>
    </xf>
    <xf numFmtId="180" fontId="4" fillId="4" borderId="31" xfId="1" applyNumberFormat="1" applyFont="1" applyFill="1" applyBorder="1" applyAlignment="1">
      <alignment horizontal="center" vertical="center"/>
    </xf>
    <xf numFmtId="180" fontId="4" fillId="0" borderId="30" xfId="1" applyNumberFormat="1" applyFont="1" applyBorder="1" applyAlignment="1">
      <alignment horizontal="center" vertical="center"/>
    </xf>
    <xf numFmtId="180" fontId="4" fillId="0" borderId="31" xfId="1" applyNumberFormat="1" applyFont="1" applyBorder="1" applyAlignment="1">
      <alignment horizontal="center" vertical="center"/>
    </xf>
  </cellXfs>
  <cellStyles count="3">
    <cellStyle name="常规" xfId="0" builtinId="0"/>
    <cellStyle name="千位分隔" xfId="1" builtinId="3"/>
    <cellStyle name="표준_100112_MNT NPC 旅行社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view="pageBreakPreview" topLeftCell="A25" zoomScaleNormal="70" zoomScaleSheetLayoutView="100" workbookViewId="0">
      <selection activeCell="J41" sqref="J41:J42"/>
    </sheetView>
  </sheetViews>
  <sheetFormatPr defaultColWidth="9" defaultRowHeight="12" x14ac:dyDescent="0.15"/>
  <cols>
    <col min="1" max="1" width="14.5" style="126" customWidth="1"/>
    <col min="2" max="2" width="19.75" style="126" customWidth="1"/>
    <col min="3" max="3" width="28.75" style="127" customWidth="1"/>
    <col min="4" max="4" width="12.125" style="128" customWidth="1"/>
    <col min="5" max="8" width="6.875" style="126" customWidth="1"/>
    <col min="9" max="9" width="12.125" style="128" customWidth="1"/>
    <col min="10" max="10" width="41" style="127" customWidth="1"/>
    <col min="11" max="16384" width="9" style="74"/>
  </cols>
  <sheetData>
    <row r="1" spans="1:10" ht="27.75" customHeight="1" x14ac:dyDescent="0.1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19.5" customHeight="1" x14ac:dyDescent="0.15">
      <c r="A2" s="73" t="s">
        <v>1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19.5" customHeight="1" x14ac:dyDescent="0.15">
      <c r="A3" s="73" t="s">
        <v>2</v>
      </c>
      <c r="B3" s="139" t="s">
        <v>117</v>
      </c>
      <c r="C3" s="139"/>
      <c r="D3" s="139"/>
      <c r="E3" s="139"/>
      <c r="F3" s="139"/>
      <c r="G3" s="139"/>
      <c r="H3" s="139"/>
      <c r="I3" s="139"/>
      <c r="J3" s="139"/>
    </row>
    <row r="4" spans="1:10" ht="19.5" customHeight="1" x14ac:dyDescent="0.15">
      <c r="A4" s="73" t="s">
        <v>3</v>
      </c>
      <c r="B4" s="139" t="s">
        <v>118</v>
      </c>
      <c r="C4" s="139"/>
      <c r="D4" s="139"/>
      <c r="E4" s="139"/>
      <c r="F4" s="139"/>
      <c r="G4" s="139"/>
      <c r="H4" s="139"/>
      <c r="I4" s="139"/>
      <c r="J4" s="139"/>
    </row>
    <row r="5" spans="1:10" ht="19.5" customHeight="1" x14ac:dyDescent="0.15">
      <c r="A5" s="73" t="s">
        <v>4</v>
      </c>
      <c r="B5" s="139" t="s">
        <v>99</v>
      </c>
      <c r="C5" s="139"/>
      <c r="D5" s="139"/>
      <c r="E5" s="139"/>
      <c r="F5" s="139"/>
      <c r="G5" s="139"/>
      <c r="H5" s="139"/>
      <c r="I5" s="139"/>
      <c r="J5" s="139"/>
    </row>
    <row r="6" spans="1:10" ht="19.5" customHeight="1" x14ac:dyDescent="0.15">
      <c r="A6" s="131" t="s">
        <v>6</v>
      </c>
      <c r="B6" s="131"/>
      <c r="C6" s="131"/>
      <c r="D6" s="131"/>
      <c r="E6" s="131"/>
      <c r="F6" s="131"/>
      <c r="G6" s="131"/>
      <c r="H6" s="131"/>
      <c r="I6" s="131"/>
      <c r="J6" s="131"/>
    </row>
    <row r="7" spans="1:10" ht="19.5" customHeight="1" x14ac:dyDescent="0.15">
      <c r="A7" s="75" t="s">
        <v>7</v>
      </c>
      <c r="B7" s="132" t="s">
        <v>8</v>
      </c>
      <c r="C7" s="133"/>
      <c r="D7" s="76" t="s">
        <v>9</v>
      </c>
      <c r="E7" s="77" t="s">
        <v>10</v>
      </c>
      <c r="F7" s="77" t="s">
        <v>11</v>
      </c>
      <c r="G7" s="77" t="s">
        <v>10</v>
      </c>
      <c r="H7" s="77" t="s">
        <v>11</v>
      </c>
      <c r="I7" s="78" t="s">
        <v>12</v>
      </c>
      <c r="J7" s="79" t="s">
        <v>13</v>
      </c>
    </row>
    <row r="8" spans="1:10" ht="19.5" customHeight="1" x14ac:dyDescent="0.15">
      <c r="A8" s="80" t="s">
        <v>119</v>
      </c>
      <c r="B8" s="129" t="s">
        <v>105</v>
      </c>
      <c r="C8" s="129" t="s">
        <v>120</v>
      </c>
      <c r="D8" s="82"/>
      <c r="E8" s="83">
        <v>2</v>
      </c>
      <c r="F8" s="129" t="s">
        <v>14</v>
      </c>
      <c r="G8" s="84">
        <v>1</v>
      </c>
      <c r="H8" s="129" t="s">
        <v>15</v>
      </c>
      <c r="I8" s="82">
        <f>D8*E8*G8</f>
        <v>0</v>
      </c>
      <c r="J8" s="85" t="s">
        <v>106</v>
      </c>
    </row>
    <row r="9" spans="1:10" ht="19.5" customHeight="1" x14ac:dyDescent="0.15">
      <c r="A9" s="134" t="s">
        <v>16</v>
      </c>
      <c r="B9" s="135"/>
      <c r="C9" s="135"/>
      <c r="D9" s="135"/>
      <c r="E9" s="135"/>
      <c r="F9" s="135"/>
      <c r="G9" s="135"/>
      <c r="H9" s="136"/>
      <c r="I9" s="86">
        <f>SUM(I8:I8)</f>
        <v>0</v>
      </c>
      <c r="J9" s="87"/>
    </row>
    <row r="10" spans="1:10" ht="19.5" customHeight="1" x14ac:dyDescent="0.15">
      <c r="A10" s="137" t="s">
        <v>17</v>
      </c>
      <c r="B10" s="137"/>
      <c r="C10" s="137"/>
      <c r="D10" s="137"/>
      <c r="E10" s="137"/>
      <c r="F10" s="137"/>
      <c r="G10" s="137"/>
      <c r="H10" s="137"/>
      <c r="I10" s="137"/>
      <c r="J10" s="137"/>
    </row>
    <row r="11" spans="1:10" ht="19.5" customHeight="1" x14ac:dyDescent="0.15">
      <c r="A11" s="88" t="s">
        <v>7</v>
      </c>
      <c r="B11" s="132" t="s">
        <v>8</v>
      </c>
      <c r="C11" s="133"/>
      <c r="D11" s="89" t="s">
        <v>9</v>
      </c>
      <c r="E11" s="90" t="s">
        <v>10</v>
      </c>
      <c r="F11" s="90" t="s">
        <v>11</v>
      </c>
      <c r="G11" s="90" t="s">
        <v>10</v>
      </c>
      <c r="H11" s="90" t="s">
        <v>11</v>
      </c>
      <c r="I11" s="91" t="s">
        <v>12</v>
      </c>
      <c r="J11" s="79" t="s">
        <v>13</v>
      </c>
    </row>
    <row r="12" spans="1:10" ht="19.5" customHeight="1" x14ac:dyDescent="0.15">
      <c r="A12" s="92">
        <v>43359</v>
      </c>
      <c r="B12" s="93" t="s">
        <v>98</v>
      </c>
      <c r="C12" s="94" t="s">
        <v>107</v>
      </c>
      <c r="D12" s="82">
        <v>200</v>
      </c>
      <c r="E12" s="83">
        <v>5</v>
      </c>
      <c r="F12" s="93" t="s">
        <v>18</v>
      </c>
      <c r="G12" s="83">
        <v>1</v>
      </c>
      <c r="H12" s="95" t="s">
        <v>19</v>
      </c>
      <c r="I12" s="82">
        <f>D12*E12*G12</f>
        <v>1000</v>
      </c>
      <c r="J12" s="96" t="s">
        <v>112</v>
      </c>
    </row>
    <row r="13" spans="1:10" ht="19.5" customHeight="1" x14ac:dyDescent="0.15">
      <c r="A13" s="143">
        <v>43360</v>
      </c>
      <c r="B13" s="93" t="s">
        <v>21</v>
      </c>
      <c r="C13" s="94" t="s">
        <v>107</v>
      </c>
      <c r="D13" s="82">
        <v>150</v>
      </c>
      <c r="E13" s="83">
        <v>5</v>
      </c>
      <c r="F13" s="93" t="s">
        <v>18</v>
      </c>
      <c r="G13" s="83">
        <v>1</v>
      </c>
      <c r="H13" s="95" t="s">
        <v>19</v>
      </c>
      <c r="I13" s="82">
        <f>D13*E13*G13</f>
        <v>750</v>
      </c>
      <c r="J13" s="96" t="s">
        <v>112</v>
      </c>
    </row>
    <row r="14" spans="1:10" ht="19.5" customHeight="1" x14ac:dyDescent="0.15">
      <c r="A14" s="144"/>
      <c r="B14" s="93" t="s">
        <v>22</v>
      </c>
      <c r="C14" s="94" t="s">
        <v>107</v>
      </c>
      <c r="D14" s="82">
        <v>200</v>
      </c>
      <c r="E14" s="83">
        <v>5</v>
      </c>
      <c r="F14" s="93" t="s">
        <v>18</v>
      </c>
      <c r="G14" s="83">
        <v>1</v>
      </c>
      <c r="H14" s="95" t="s">
        <v>19</v>
      </c>
      <c r="I14" s="82">
        <f>D14*E14*G14</f>
        <v>1000</v>
      </c>
      <c r="J14" s="96" t="s">
        <v>112</v>
      </c>
    </row>
    <row r="15" spans="1:10" ht="19.5" customHeight="1" x14ac:dyDescent="0.15">
      <c r="A15" s="130">
        <v>43361</v>
      </c>
      <c r="B15" s="93" t="s">
        <v>21</v>
      </c>
      <c r="C15" s="94" t="s">
        <v>107</v>
      </c>
      <c r="D15" s="82">
        <v>150</v>
      </c>
      <c r="E15" s="83">
        <v>5</v>
      </c>
      <c r="F15" s="93" t="s">
        <v>18</v>
      </c>
      <c r="G15" s="83">
        <v>1</v>
      </c>
      <c r="H15" s="95" t="s">
        <v>19</v>
      </c>
      <c r="I15" s="82">
        <f>D15*E15*G15</f>
        <v>750</v>
      </c>
      <c r="J15" s="96" t="s">
        <v>112</v>
      </c>
    </row>
    <row r="16" spans="1:10" ht="19.5" customHeight="1" x14ac:dyDescent="0.15">
      <c r="A16" s="134" t="s">
        <v>16</v>
      </c>
      <c r="B16" s="135"/>
      <c r="C16" s="135"/>
      <c r="D16" s="135"/>
      <c r="E16" s="135"/>
      <c r="F16" s="135"/>
      <c r="G16" s="135"/>
      <c r="H16" s="136"/>
      <c r="I16" s="86">
        <f>SUM(I12:I15)</f>
        <v>3500</v>
      </c>
      <c r="J16" s="87"/>
    </row>
    <row r="17" spans="1:10" ht="19.5" customHeight="1" x14ac:dyDescent="0.15">
      <c r="A17" s="137" t="s">
        <v>23</v>
      </c>
      <c r="B17" s="137"/>
      <c r="C17" s="137"/>
      <c r="D17" s="137"/>
      <c r="E17" s="137"/>
      <c r="F17" s="137"/>
      <c r="G17" s="137"/>
      <c r="H17" s="137"/>
      <c r="I17" s="137"/>
      <c r="J17" s="137"/>
    </row>
    <row r="18" spans="1:10" ht="19.5" customHeight="1" x14ac:dyDescent="0.15">
      <c r="A18" s="75" t="s">
        <v>7</v>
      </c>
      <c r="B18" s="132" t="s">
        <v>8</v>
      </c>
      <c r="C18" s="133"/>
      <c r="D18" s="89" t="s">
        <v>9</v>
      </c>
      <c r="E18" s="90" t="s">
        <v>10</v>
      </c>
      <c r="F18" s="90" t="s">
        <v>11</v>
      </c>
      <c r="G18" s="90" t="s">
        <v>10</v>
      </c>
      <c r="H18" s="90" t="s">
        <v>11</v>
      </c>
      <c r="I18" s="91" t="s">
        <v>12</v>
      </c>
      <c r="J18" s="97" t="s">
        <v>13</v>
      </c>
    </row>
    <row r="19" spans="1:10" ht="19.5" customHeight="1" x14ac:dyDescent="0.15">
      <c r="A19" s="80">
        <v>43359</v>
      </c>
      <c r="B19" s="81" t="s">
        <v>102</v>
      </c>
      <c r="C19" s="98" t="s">
        <v>115</v>
      </c>
      <c r="D19" s="82">
        <v>2063</v>
      </c>
      <c r="E19" s="84">
        <v>1</v>
      </c>
      <c r="F19" s="81" t="s">
        <v>24</v>
      </c>
      <c r="G19" s="84">
        <v>1</v>
      </c>
      <c r="H19" s="81" t="s">
        <v>25</v>
      </c>
      <c r="I19" s="82">
        <f>D19*E19*G19</f>
        <v>2063</v>
      </c>
      <c r="J19" s="153" t="s">
        <v>100</v>
      </c>
    </row>
    <row r="20" spans="1:10" ht="19.5" customHeight="1" x14ac:dyDescent="0.15">
      <c r="A20" s="80">
        <v>43360</v>
      </c>
      <c r="B20" s="129" t="s">
        <v>102</v>
      </c>
      <c r="C20" s="98" t="s">
        <v>114</v>
      </c>
      <c r="D20" s="82">
        <v>2063</v>
      </c>
      <c r="E20" s="84">
        <v>1</v>
      </c>
      <c r="F20" s="81" t="s">
        <v>24</v>
      </c>
      <c r="G20" s="84">
        <v>1</v>
      </c>
      <c r="H20" s="81" t="s">
        <v>25</v>
      </c>
      <c r="I20" s="82">
        <f>D20*E20*G20</f>
        <v>2063</v>
      </c>
      <c r="J20" s="153"/>
    </row>
    <row r="21" spans="1:10" ht="19.5" customHeight="1" x14ac:dyDescent="0.15">
      <c r="A21" s="80">
        <v>43361</v>
      </c>
      <c r="B21" s="129" t="s">
        <v>102</v>
      </c>
      <c r="C21" s="98" t="s">
        <v>121</v>
      </c>
      <c r="D21" s="82">
        <v>2063</v>
      </c>
      <c r="E21" s="84">
        <v>1</v>
      </c>
      <c r="F21" s="81" t="s">
        <v>24</v>
      </c>
      <c r="G21" s="84">
        <v>1</v>
      </c>
      <c r="H21" s="81" t="s">
        <v>25</v>
      </c>
      <c r="I21" s="82">
        <f>D21*E21*G21</f>
        <v>2063</v>
      </c>
      <c r="J21" s="153"/>
    </row>
    <row r="22" spans="1:10" ht="19.5" customHeight="1" x14ac:dyDescent="0.15">
      <c r="A22" s="80" t="s">
        <v>103</v>
      </c>
      <c r="B22" s="129" t="s">
        <v>102</v>
      </c>
      <c r="C22" s="98" t="s">
        <v>108</v>
      </c>
      <c r="D22" s="82">
        <v>1375</v>
      </c>
      <c r="E22" s="84">
        <v>1</v>
      </c>
      <c r="F22" s="81" t="s">
        <v>24</v>
      </c>
      <c r="G22" s="84">
        <v>1</v>
      </c>
      <c r="H22" s="81" t="s">
        <v>25</v>
      </c>
      <c r="I22" s="82"/>
      <c r="J22" s="153"/>
    </row>
    <row r="23" spans="1:10" ht="19.5" customHeight="1" x14ac:dyDescent="0.15">
      <c r="A23" s="140" t="s">
        <v>16</v>
      </c>
      <c r="B23" s="141"/>
      <c r="C23" s="141"/>
      <c r="D23" s="141"/>
      <c r="E23" s="141"/>
      <c r="F23" s="141"/>
      <c r="G23" s="141"/>
      <c r="H23" s="142"/>
      <c r="I23" s="99">
        <f>SUM(I19:I22)</f>
        <v>6189</v>
      </c>
      <c r="J23" s="87"/>
    </row>
    <row r="24" spans="1:10" ht="19.5" customHeight="1" x14ac:dyDescent="0.15">
      <c r="A24" s="146" t="s">
        <v>26</v>
      </c>
      <c r="B24" s="146"/>
      <c r="C24" s="146"/>
      <c r="D24" s="146"/>
      <c r="E24" s="146"/>
      <c r="F24" s="146"/>
      <c r="G24" s="146"/>
      <c r="H24" s="146"/>
      <c r="I24" s="146"/>
      <c r="J24" s="146"/>
    </row>
    <row r="25" spans="1:10" ht="19.5" customHeight="1" x14ac:dyDescent="0.15">
      <c r="A25" s="75" t="s">
        <v>7</v>
      </c>
      <c r="B25" s="132" t="s">
        <v>8</v>
      </c>
      <c r="C25" s="133"/>
      <c r="D25" s="89" t="s">
        <v>9</v>
      </c>
      <c r="E25" s="90" t="s">
        <v>10</v>
      </c>
      <c r="F25" s="90" t="s">
        <v>11</v>
      </c>
      <c r="G25" s="90" t="s">
        <v>10</v>
      </c>
      <c r="H25" s="90" t="s">
        <v>11</v>
      </c>
      <c r="I25" s="91" t="s">
        <v>12</v>
      </c>
      <c r="J25" s="97" t="s">
        <v>13</v>
      </c>
    </row>
    <row r="26" spans="1:10" ht="19.5" customHeight="1" x14ac:dyDescent="0.15">
      <c r="A26" s="80" t="s">
        <v>109</v>
      </c>
      <c r="B26" s="147" t="s">
        <v>116</v>
      </c>
      <c r="C26" s="148"/>
      <c r="D26" s="82">
        <v>19</v>
      </c>
      <c r="E26" s="84">
        <v>6</v>
      </c>
      <c r="F26" s="81" t="s">
        <v>18</v>
      </c>
      <c r="G26" s="84">
        <v>1</v>
      </c>
      <c r="H26" s="81" t="s">
        <v>19</v>
      </c>
      <c r="I26" s="82">
        <f>D26*E26*G26</f>
        <v>114</v>
      </c>
      <c r="J26" s="100" t="s">
        <v>101</v>
      </c>
    </row>
    <row r="27" spans="1:10" ht="19.5" customHeight="1" x14ac:dyDescent="0.15">
      <c r="A27" s="134" t="s">
        <v>16</v>
      </c>
      <c r="B27" s="135"/>
      <c r="C27" s="135"/>
      <c r="D27" s="135"/>
      <c r="E27" s="135"/>
      <c r="F27" s="135"/>
      <c r="G27" s="135"/>
      <c r="H27" s="136"/>
      <c r="I27" s="86">
        <f>SUM(I26:I26)</f>
        <v>114</v>
      </c>
      <c r="J27" s="101"/>
    </row>
    <row r="28" spans="1:10" ht="19.5" customHeight="1" x14ac:dyDescent="0.15">
      <c r="A28" s="102" t="s">
        <v>28</v>
      </c>
      <c r="B28" s="103"/>
      <c r="C28" s="103"/>
      <c r="D28" s="104"/>
      <c r="E28" s="103"/>
      <c r="F28" s="103"/>
      <c r="G28" s="103"/>
      <c r="H28" s="103"/>
      <c r="I28" s="105"/>
      <c r="J28" s="106"/>
    </row>
    <row r="29" spans="1:10" ht="19.5" customHeight="1" x14ac:dyDescent="0.15">
      <c r="A29" s="75" t="s">
        <v>7</v>
      </c>
      <c r="B29" s="132" t="s">
        <v>8</v>
      </c>
      <c r="C29" s="133"/>
      <c r="D29" s="89" t="s">
        <v>9</v>
      </c>
      <c r="E29" s="90" t="s">
        <v>10</v>
      </c>
      <c r="F29" s="90" t="s">
        <v>11</v>
      </c>
      <c r="G29" s="90" t="s">
        <v>10</v>
      </c>
      <c r="H29" s="90" t="s">
        <v>11</v>
      </c>
      <c r="I29" s="91" t="s">
        <v>12</v>
      </c>
      <c r="J29" s="97" t="s">
        <v>13</v>
      </c>
    </row>
    <row r="30" spans="1:10" ht="19.5" customHeight="1" x14ac:dyDescent="0.15">
      <c r="A30" s="80" t="s">
        <v>29</v>
      </c>
      <c r="B30" s="147" t="s">
        <v>30</v>
      </c>
      <c r="C30" s="148"/>
      <c r="D30" s="82">
        <v>6</v>
      </c>
      <c r="E30" s="84">
        <v>5</v>
      </c>
      <c r="F30" s="81" t="s">
        <v>18</v>
      </c>
      <c r="G30" s="84">
        <v>6</v>
      </c>
      <c r="H30" s="81" t="s">
        <v>31</v>
      </c>
      <c r="I30" s="82">
        <f>D30*E30*G30</f>
        <v>180</v>
      </c>
      <c r="J30" s="107" t="s">
        <v>104</v>
      </c>
    </row>
    <row r="31" spans="1:10" ht="19.5" customHeight="1" x14ac:dyDescent="0.15">
      <c r="A31" s="140" t="s">
        <v>16</v>
      </c>
      <c r="B31" s="141"/>
      <c r="C31" s="141"/>
      <c r="D31" s="141"/>
      <c r="E31" s="141"/>
      <c r="F31" s="141"/>
      <c r="G31" s="141"/>
      <c r="H31" s="142"/>
      <c r="I31" s="99">
        <f>SUM(I30)</f>
        <v>180</v>
      </c>
      <c r="J31" s="108"/>
    </row>
    <row r="32" spans="1:10" ht="19.5" customHeight="1" x14ac:dyDescent="0.15">
      <c r="A32" s="137" t="s">
        <v>32</v>
      </c>
      <c r="B32" s="137"/>
      <c r="C32" s="137"/>
      <c r="D32" s="137"/>
      <c r="E32" s="137"/>
      <c r="F32" s="137"/>
      <c r="G32" s="137"/>
      <c r="H32" s="137"/>
      <c r="I32" s="137"/>
      <c r="J32" s="137"/>
    </row>
    <row r="33" spans="1:10" ht="19.5" customHeight="1" x14ac:dyDescent="0.15">
      <c r="A33" s="145" t="s">
        <v>8</v>
      </c>
      <c r="B33" s="132"/>
      <c r="C33" s="133"/>
      <c r="D33" s="89" t="s">
        <v>9</v>
      </c>
      <c r="E33" s="90" t="s">
        <v>10</v>
      </c>
      <c r="F33" s="90" t="s">
        <v>11</v>
      </c>
      <c r="G33" s="90" t="s">
        <v>10</v>
      </c>
      <c r="H33" s="90" t="s">
        <v>11</v>
      </c>
      <c r="I33" s="91" t="s">
        <v>12</v>
      </c>
      <c r="J33" s="97" t="s">
        <v>13</v>
      </c>
    </row>
    <row r="34" spans="1:10" ht="19.5" customHeight="1" x14ac:dyDescent="0.15">
      <c r="A34" s="109" t="s">
        <v>33</v>
      </c>
      <c r="B34" s="160" t="s">
        <v>34</v>
      </c>
      <c r="C34" s="160"/>
      <c r="D34" s="82">
        <v>900</v>
      </c>
      <c r="E34" s="84">
        <v>1</v>
      </c>
      <c r="F34" s="81" t="s">
        <v>18</v>
      </c>
      <c r="G34" s="84">
        <v>0</v>
      </c>
      <c r="H34" s="81" t="s">
        <v>25</v>
      </c>
      <c r="I34" s="82">
        <f>D34*E34*G34</f>
        <v>0</v>
      </c>
      <c r="J34" s="85" t="s">
        <v>110</v>
      </c>
    </row>
    <row r="35" spans="1:10" ht="19.5" customHeight="1" x14ac:dyDescent="0.15">
      <c r="A35" s="109" t="s">
        <v>33</v>
      </c>
      <c r="B35" s="160" t="s">
        <v>35</v>
      </c>
      <c r="C35" s="160"/>
      <c r="D35" s="82">
        <v>60</v>
      </c>
      <c r="E35" s="84">
        <v>1</v>
      </c>
      <c r="F35" s="81" t="s">
        <v>18</v>
      </c>
      <c r="G35" s="84">
        <v>4</v>
      </c>
      <c r="H35" s="81" t="s">
        <v>19</v>
      </c>
      <c r="I35" s="82">
        <f>D35*E35*G35</f>
        <v>240</v>
      </c>
      <c r="J35" s="85" t="s">
        <v>20</v>
      </c>
    </row>
    <row r="36" spans="1:10" ht="19.5" customHeight="1" x14ac:dyDescent="0.15">
      <c r="A36" s="109" t="s">
        <v>33</v>
      </c>
      <c r="B36" s="160" t="s">
        <v>36</v>
      </c>
      <c r="C36" s="160"/>
      <c r="D36" s="82">
        <v>400</v>
      </c>
      <c r="E36" s="84">
        <v>1</v>
      </c>
      <c r="F36" s="81" t="s">
        <v>14</v>
      </c>
      <c r="G36" s="84">
        <v>2</v>
      </c>
      <c r="H36" s="81" t="s">
        <v>15</v>
      </c>
      <c r="I36" s="82"/>
      <c r="J36" s="85" t="s">
        <v>111</v>
      </c>
    </row>
    <row r="37" spans="1:10" ht="19.5" customHeight="1" x14ac:dyDescent="0.15">
      <c r="A37" s="134" t="s">
        <v>16</v>
      </c>
      <c r="B37" s="135"/>
      <c r="C37" s="135"/>
      <c r="D37" s="135"/>
      <c r="E37" s="135"/>
      <c r="F37" s="135"/>
      <c r="G37" s="135"/>
      <c r="H37" s="136"/>
      <c r="I37" s="86">
        <f>SUM(I34:I36)</f>
        <v>240</v>
      </c>
      <c r="J37" s="87"/>
    </row>
    <row r="38" spans="1:10" ht="19.5" customHeight="1" x14ac:dyDescent="0.15">
      <c r="A38" s="102" t="s">
        <v>37</v>
      </c>
      <c r="B38" s="110"/>
      <c r="C38" s="110"/>
      <c r="D38" s="105"/>
      <c r="E38" s="110"/>
      <c r="F38" s="110"/>
      <c r="G38" s="111"/>
      <c r="H38" s="110"/>
      <c r="I38" s="105"/>
      <c r="J38" s="112"/>
    </row>
    <row r="39" spans="1:10" ht="19.5" customHeight="1" x14ac:dyDescent="0.15">
      <c r="A39" s="161" t="s">
        <v>38</v>
      </c>
      <c r="B39" s="162"/>
      <c r="C39" s="162"/>
      <c r="D39" s="162"/>
      <c r="E39" s="162"/>
      <c r="F39" s="162"/>
      <c r="G39" s="162"/>
      <c r="H39" s="163"/>
      <c r="I39" s="113">
        <f>I9+I16+I23+I27+I31+I37</f>
        <v>10223</v>
      </c>
      <c r="J39" s="114"/>
    </row>
    <row r="40" spans="1:10" ht="19.5" customHeight="1" x14ac:dyDescent="0.15">
      <c r="A40" s="149" t="s">
        <v>39</v>
      </c>
      <c r="B40" s="150"/>
      <c r="C40" s="150"/>
      <c r="D40" s="150"/>
      <c r="E40" s="150"/>
      <c r="F40" s="150"/>
      <c r="G40" s="150"/>
      <c r="H40" s="151"/>
      <c r="I40" s="115">
        <v>0.03</v>
      </c>
      <c r="J40" s="96"/>
    </row>
    <row r="41" spans="1:10" ht="19.5" customHeight="1" x14ac:dyDescent="0.15">
      <c r="A41" s="149" t="s">
        <v>40</v>
      </c>
      <c r="B41" s="150"/>
      <c r="C41" s="150"/>
      <c r="D41" s="150"/>
      <c r="E41" s="150"/>
      <c r="F41" s="150"/>
      <c r="G41" s="150"/>
      <c r="H41" s="151"/>
      <c r="I41" s="116">
        <f>I39*I40</f>
        <v>306.69</v>
      </c>
      <c r="J41" s="96"/>
    </row>
    <row r="42" spans="1:10" ht="19.5" customHeight="1" x14ac:dyDescent="0.15">
      <c r="A42" s="154" t="s">
        <v>41</v>
      </c>
      <c r="B42" s="155"/>
      <c r="C42" s="155"/>
      <c r="D42" s="155"/>
      <c r="E42" s="155"/>
      <c r="F42" s="155"/>
      <c r="G42" s="155"/>
      <c r="H42" s="156"/>
      <c r="I42" s="117">
        <f>I39+I41</f>
        <v>10529.69</v>
      </c>
      <c r="J42" s="118"/>
    </row>
    <row r="43" spans="1:10" ht="19.5" customHeight="1" x14ac:dyDescent="0.15">
      <c r="A43" s="149" t="s">
        <v>42</v>
      </c>
      <c r="B43" s="150"/>
      <c r="C43" s="150"/>
      <c r="D43" s="150"/>
      <c r="E43" s="150"/>
      <c r="F43" s="150"/>
      <c r="G43" s="150"/>
      <c r="H43" s="151"/>
      <c r="I43" s="119">
        <v>5</v>
      </c>
      <c r="J43" s="96"/>
    </row>
    <row r="44" spans="1:10" ht="19.5" customHeight="1" x14ac:dyDescent="0.15">
      <c r="A44" s="157" t="s">
        <v>43</v>
      </c>
      <c r="B44" s="158"/>
      <c r="C44" s="158"/>
      <c r="D44" s="158"/>
      <c r="E44" s="158"/>
      <c r="F44" s="158"/>
      <c r="G44" s="158"/>
      <c r="H44" s="159"/>
      <c r="I44" s="120">
        <f>I42/I43</f>
        <v>2105.9380000000001</v>
      </c>
      <c r="J44" s="121"/>
    </row>
    <row r="45" spans="1:10" ht="19.5" customHeight="1" x14ac:dyDescent="0.15">
      <c r="A45" s="152"/>
      <c r="B45" s="152"/>
      <c r="C45" s="152"/>
      <c r="D45" s="152"/>
      <c r="E45" s="152"/>
      <c r="F45" s="152"/>
      <c r="G45" s="152"/>
      <c r="H45" s="152"/>
      <c r="I45" s="152"/>
      <c r="J45" s="122" t="s">
        <v>113</v>
      </c>
    </row>
    <row r="46" spans="1:10" ht="16.5" x14ac:dyDescent="0.15">
      <c r="A46" s="123"/>
      <c r="B46" s="123"/>
      <c r="C46" s="124"/>
      <c r="D46" s="125"/>
      <c r="E46" s="123"/>
      <c r="F46" s="123"/>
      <c r="G46" s="123"/>
      <c r="H46" s="123"/>
      <c r="I46" s="125"/>
      <c r="J46" s="124"/>
    </row>
    <row r="49" spans="7:7" x14ac:dyDescent="0.15">
      <c r="G49" s="126" t="s">
        <v>44</v>
      </c>
    </row>
    <row r="50" spans="7:7" ht="18" customHeight="1" x14ac:dyDescent="0.15"/>
    <row r="61" spans="7:7" ht="32.25" customHeight="1" x14ac:dyDescent="0.15"/>
    <row r="62" spans="7:7" ht="36" customHeight="1" x14ac:dyDescent="0.15"/>
  </sheetData>
  <mergeCells count="36">
    <mergeCell ref="A41:H41"/>
    <mergeCell ref="A45:I45"/>
    <mergeCell ref="J19:J22"/>
    <mergeCell ref="A40:H40"/>
    <mergeCell ref="A42:H42"/>
    <mergeCell ref="A43:H43"/>
    <mergeCell ref="A44:H44"/>
    <mergeCell ref="B34:C34"/>
    <mergeCell ref="B35:C35"/>
    <mergeCell ref="B36:C36"/>
    <mergeCell ref="A37:H37"/>
    <mergeCell ref="A39:H39"/>
    <mergeCell ref="B29:C29"/>
    <mergeCell ref="B30:C30"/>
    <mergeCell ref="A31:H31"/>
    <mergeCell ref="A32:J32"/>
    <mergeCell ref="A33:C33"/>
    <mergeCell ref="A27:H27"/>
    <mergeCell ref="A24:J24"/>
    <mergeCell ref="B25:C25"/>
    <mergeCell ref="B26:C26"/>
    <mergeCell ref="B11:C11"/>
    <mergeCell ref="A16:H16"/>
    <mergeCell ref="A17:J17"/>
    <mergeCell ref="B18:C18"/>
    <mergeCell ref="A23:H23"/>
    <mergeCell ref="A13:A14"/>
    <mergeCell ref="A6:J6"/>
    <mergeCell ref="B7:C7"/>
    <mergeCell ref="A9:H9"/>
    <mergeCell ref="A10:J10"/>
    <mergeCell ref="A1:J1"/>
    <mergeCell ref="B2:J2"/>
    <mergeCell ref="B3:J3"/>
    <mergeCell ref="B4:J4"/>
    <mergeCell ref="B5:J5"/>
  </mergeCells>
  <phoneticPr fontId="10" type="noConversion"/>
  <printOptions horizontalCentered="1"/>
  <pageMargins left="0.47244094488188981" right="0.47244094488188981" top="1.1023622047244095" bottom="1.1811023622047245" header="0.31496062992125984" footer="0.31496062992125984"/>
  <pageSetup paperSize="9" scale="59" fitToHeight="0" orientation="portrait" r:id="rId1"/>
  <headerFooter scaleWithDoc="0"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opLeftCell="A37" zoomScale="80" zoomScaleNormal="80" workbookViewId="0">
      <selection activeCell="I70" sqref="I70"/>
    </sheetView>
  </sheetViews>
  <sheetFormatPr defaultColWidth="9" defaultRowHeight="14.25" x14ac:dyDescent="0.15"/>
  <cols>
    <col min="1" max="1" width="22" style="1" customWidth="1"/>
    <col min="2" max="2" width="26.375" style="1" customWidth="1"/>
    <col min="3" max="3" width="26.75" style="2" customWidth="1"/>
    <col min="4" max="4" width="17" style="1" customWidth="1"/>
    <col min="5" max="8" width="10" style="1" customWidth="1"/>
    <col min="9" max="9" width="20.375" style="1" customWidth="1"/>
    <col min="10" max="10" width="41.75" style="2" customWidth="1"/>
    <col min="11" max="16384" width="9" style="3"/>
  </cols>
  <sheetData>
    <row r="1" spans="1:10" ht="38.25" customHeight="1" x14ac:dyDescent="0.15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ht="18.95" customHeight="1" x14ac:dyDescent="0.15">
      <c r="A2" s="4" t="s">
        <v>1</v>
      </c>
      <c r="B2" s="139" t="s">
        <v>45</v>
      </c>
      <c r="C2" s="139"/>
      <c r="D2" s="139"/>
      <c r="E2" s="139"/>
      <c r="F2" s="139"/>
      <c r="G2" s="139"/>
      <c r="H2" s="139"/>
      <c r="I2" s="139"/>
      <c r="J2" s="139"/>
    </row>
    <row r="3" spans="1:10" ht="18.95" customHeight="1" x14ac:dyDescent="0.15">
      <c r="A3" s="4" t="s">
        <v>2</v>
      </c>
      <c r="B3" s="139" t="s">
        <v>46</v>
      </c>
      <c r="C3" s="139"/>
      <c r="D3" s="139"/>
      <c r="E3" s="139"/>
      <c r="F3" s="139"/>
      <c r="G3" s="139"/>
      <c r="H3" s="139"/>
      <c r="I3" s="139"/>
      <c r="J3" s="139"/>
    </row>
    <row r="4" spans="1:10" ht="18.95" customHeight="1" x14ac:dyDescent="0.15">
      <c r="A4" s="4" t="s">
        <v>3</v>
      </c>
      <c r="B4" s="139" t="s">
        <v>47</v>
      </c>
      <c r="C4" s="139"/>
      <c r="D4" s="139"/>
      <c r="E4" s="139"/>
      <c r="F4" s="139"/>
      <c r="G4" s="139"/>
      <c r="H4" s="139"/>
      <c r="I4" s="139"/>
      <c r="J4" s="139"/>
    </row>
    <row r="5" spans="1:10" ht="18.95" customHeight="1" x14ac:dyDescent="0.15">
      <c r="A5" s="4" t="s">
        <v>4</v>
      </c>
      <c r="B5" s="139" t="s">
        <v>5</v>
      </c>
      <c r="C5" s="139"/>
      <c r="D5" s="139"/>
      <c r="E5" s="139"/>
      <c r="F5" s="139"/>
      <c r="G5" s="139"/>
      <c r="H5" s="139"/>
      <c r="I5" s="139"/>
      <c r="J5" s="139"/>
    </row>
    <row r="6" spans="1:10" ht="9.9499999999999993" customHeight="1" x14ac:dyDescent="0.15">
      <c r="A6" s="165"/>
      <c r="B6" s="165"/>
      <c r="C6" s="165"/>
      <c r="D6" s="165"/>
      <c r="E6" s="165"/>
      <c r="F6" s="165"/>
      <c r="G6" s="165"/>
      <c r="H6" s="165"/>
      <c r="I6" s="165"/>
      <c r="J6" s="165"/>
    </row>
    <row r="7" spans="1:10" ht="18.95" customHeight="1" x14ac:dyDescent="0.15">
      <c r="A7" s="166" t="s">
        <v>6</v>
      </c>
      <c r="B7" s="166"/>
      <c r="C7" s="166"/>
      <c r="D7" s="166"/>
      <c r="E7" s="166"/>
      <c r="F7" s="166"/>
      <c r="G7" s="166"/>
      <c r="H7" s="166"/>
      <c r="I7" s="166"/>
      <c r="J7" s="166"/>
    </row>
    <row r="8" spans="1:10" ht="20.100000000000001" customHeight="1" x14ac:dyDescent="0.15">
      <c r="A8" s="5" t="s">
        <v>7</v>
      </c>
      <c r="B8" s="167" t="s">
        <v>8</v>
      </c>
      <c r="C8" s="168"/>
      <c r="D8" s="6" t="s">
        <v>9</v>
      </c>
      <c r="E8" s="7" t="s">
        <v>10</v>
      </c>
      <c r="F8" s="7" t="s">
        <v>11</v>
      </c>
      <c r="G8" s="7" t="s">
        <v>10</v>
      </c>
      <c r="H8" s="7" t="s">
        <v>11</v>
      </c>
      <c r="I8" s="46" t="s">
        <v>12</v>
      </c>
      <c r="J8" s="47" t="s">
        <v>13</v>
      </c>
    </row>
    <row r="9" spans="1:10" ht="20.100000000000001" customHeight="1" x14ac:dyDescent="0.15">
      <c r="A9" s="8" t="s">
        <v>48</v>
      </c>
      <c r="B9" s="9" t="s">
        <v>49</v>
      </c>
      <c r="C9" s="10" t="s">
        <v>50</v>
      </c>
      <c r="D9" s="11">
        <v>1254</v>
      </c>
      <c r="E9" s="12">
        <v>220</v>
      </c>
      <c r="F9" s="9" t="s">
        <v>14</v>
      </c>
      <c r="G9" s="13">
        <v>2</v>
      </c>
      <c r="H9" s="9" t="s">
        <v>15</v>
      </c>
      <c r="I9" s="11">
        <f t="shared" ref="I9:I11" si="0">D9*E9*G9</f>
        <v>551760</v>
      </c>
      <c r="J9" s="48" t="s">
        <v>51</v>
      </c>
    </row>
    <row r="10" spans="1:10" ht="20.100000000000001" customHeight="1" x14ac:dyDescent="0.15">
      <c r="A10" s="8" t="s">
        <v>48</v>
      </c>
      <c r="B10" s="9" t="s">
        <v>49</v>
      </c>
      <c r="C10" s="10" t="s">
        <v>52</v>
      </c>
      <c r="D10" s="11">
        <v>1320</v>
      </c>
      <c r="E10" s="12">
        <v>200</v>
      </c>
      <c r="F10" s="9" t="s">
        <v>14</v>
      </c>
      <c r="G10" s="13">
        <v>2</v>
      </c>
      <c r="H10" s="9" t="s">
        <v>15</v>
      </c>
      <c r="I10" s="11">
        <f t="shared" si="0"/>
        <v>528000</v>
      </c>
      <c r="J10" s="48" t="s">
        <v>51</v>
      </c>
    </row>
    <row r="11" spans="1:10" ht="20.100000000000001" customHeight="1" x14ac:dyDescent="0.15">
      <c r="A11" s="8" t="s">
        <v>48</v>
      </c>
      <c r="B11" s="9" t="s">
        <v>49</v>
      </c>
      <c r="C11" s="10" t="s">
        <v>53</v>
      </c>
      <c r="D11" s="11">
        <v>1137</v>
      </c>
      <c r="E11" s="12">
        <v>20</v>
      </c>
      <c r="F11" s="9" t="s">
        <v>14</v>
      </c>
      <c r="G11" s="13">
        <v>2</v>
      </c>
      <c r="H11" s="9" t="s">
        <v>15</v>
      </c>
      <c r="I11" s="11">
        <f t="shared" si="0"/>
        <v>45480</v>
      </c>
      <c r="J11" s="48" t="s">
        <v>54</v>
      </c>
    </row>
    <row r="12" spans="1:10" ht="20.100000000000001" customHeight="1" x14ac:dyDescent="0.15">
      <c r="A12" s="169" t="s">
        <v>16</v>
      </c>
      <c r="B12" s="170"/>
      <c r="C12" s="170"/>
      <c r="D12" s="170"/>
      <c r="E12" s="170"/>
      <c r="F12" s="170"/>
      <c r="G12" s="170"/>
      <c r="H12" s="171"/>
      <c r="I12" s="49">
        <f>SUM(I9:I11)</f>
        <v>1125240</v>
      </c>
      <c r="J12" s="50"/>
    </row>
    <row r="13" spans="1:10" ht="9.9499999999999993" customHeight="1" x14ac:dyDescent="0.15">
      <c r="A13" s="14"/>
      <c r="B13" s="14"/>
      <c r="C13" s="14"/>
      <c r="D13" s="14"/>
      <c r="E13" s="14"/>
      <c r="F13" s="14"/>
      <c r="G13" s="14"/>
      <c r="H13" s="14"/>
      <c r="I13" s="51"/>
      <c r="J13" s="52"/>
    </row>
    <row r="14" spans="1:10" ht="18.95" customHeight="1" x14ac:dyDescent="0.15">
      <c r="A14" s="172" t="s">
        <v>17</v>
      </c>
      <c r="B14" s="172"/>
      <c r="C14" s="172"/>
      <c r="D14" s="172"/>
      <c r="E14" s="172"/>
      <c r="F14" s="172"/>
      <c r="G14" s="172"/>
      <c r="H14" s="172"/>
      <c r="I14" s="172"/>
      <c r="J14" s="172"/>
    </row>
    <row r="15" spans="1:10" ht="20.100000000000001" customHeight="1" x14ac:dyDescent="0.15">
      <c r="A15" s="5" t="s">
        <v>7</v>
      </c>
      <c r="B15" s="167" t="s">
        <v>8</v>
      </c>
      <c r="C15" s="168"/>
      <c r="D15" s="6" t="s">
        <v>9</v>
      </c>
      <c r="E15" s="7" t="s">
        <v>10</v>
      </c>
      <c r="F15" s="7" t="s">
        <v>11</v>
      </c>
      <c r="G15" s="7" t="s">
        <v>10</v>
      </c>
      <c r="H15" s="7" t="s">
        <v>11</v>
      </c>
      <c r="I15" s="46" t="s">
        <v>12</v>
      </c>
      <c r="J15" s="47" t="s">
        <v>13</v>
      </c>
    </row>
    <row r="16" spans="1:10" ht="20.100000000000001" customHeight="1" x14ac:dyDescent="0.15">
      <c r="A16" s="15">
        <v>42024</v>
      </c>
      <c r="B16" s="16" t="s">
        <v>21</v>
      </c>
      <c r="C16" s="17" t="s">
        <v>55</v>
      </c>
      <c r="D16" s="18">
        <v>90</v>
      </c>
      <c r="E16" s="19">
        <v>850</v>
      </c>
      <c r="F16" s="16" t="s">
        <v>18</v>
      </c>
      <c r="G16" s="19">
        <v>1</v>
      </c>
      <c r="H16" s="20" t="s">
        <v>19</v>
      </c>
      <c r="I16" s="18">
        <f>D16*E16*G16</f>
        <v>76500</v>
      </c>
      <c r="J16" s="53" t="s">
        <v>56</v>
      </c>
    </row>
    <row r="17" spans="1:10" ht="20.100000000000001" customHeight="1" x14ac:dyDescent="0.15">
      <c r="A17" s="21">
        <v>42024</v>
      </c>
      <c r="B17" s="22" t="s">
        <v>22</v>
      </c>
      <c r="C17" s="23" t="s">
        <v>57</v>
      </c>
      <c r="D17" s="11">
        <v>122</v>
      </c>
      <c r="E17" s="12">
        <v>850</v>
      </c>
      <c r="F17" s="22" t="s">
        <v>18</v>
      </c>
      <c r="G17" s="12">
        <v>1</v>
      </c>
      <c r="H17" s="24" t="s">
        <v>19</v>
      </c>
      <c r="I17" s="11">
        <f>D17*E17*G17</f>
        <v>103700</v>
      </c>
      <c r="J17" s="54" t="s">
        <v>56</v>
      </c>
    </row>
    <row r="18" spans="1:10" ht="20.100000000000001" customHeight="1" x14ac:dyDescent="0.15">
      <c r="A18" s="21">
        <v>42025</v>
      </c>
      <c r="B18" s="22" t="s">
        <v>21</v>
      </c>
      <c r="C18" s="23" t="s">
        <v>58</v>
      </c>
      <c r="D18" s="11">
        <v>90</v>
      </c>
      <c r="E18" s="12">
        <v>850</v>
      </c>
      <c r="F18" s="22" t="s">
        <v>18</v>
      </c>
      <c r="G18" s="12">
        <v>1</v>
      </c>
      <c r="H18" s="24" t="s">
        <v>19</v>
      </c>
      <c r="I18" s="11">
        <f t="shared" ref="I18:I21" si="1">D18*E18*G18</f>
        <v>76500</v>
      </c>
      <c r="J18" s="54" t="s">
        <v>56</v>
      </c>
    </row>
    <row r="19" spans="1:10" ht="20.100000000000001" customHeight="1" x14ac:dyDescent="0.15">
      <c r="A19" s="21">
        <v>42025</v>
      </c>
      <c r="B19" s="22" t="s">
        <v>22</v>
      </c>
      <c r="C19" s="23" t="s">
        <v>59</v>
      </c>
      <c r="D19" s="11">
        <v>225</v>
      </c>
      <c r="E19" s="12">
        <v>850</v>
      </c>
      <c r="F19" s="22" t="s">
        <v>18</v>
      </c>
      <c r="G19" s="12">
        <v>1</v>
      </c>
      <c r="H19" s="24" t="s">
        <v>19</v>
      </c>
      <c r="I19" s="11">
        <f t="shared" si="1"/>
        <v>191250</v>
      </c>
      <c r="J19" s="54" t="s">
        <v>56</v>
      </c>
    </row>
    <row r="20" spans="1:10" ht="20.100000000000001" customHeight="1" x14ac:dyDescent="0.15">
      <c r="A20" s="21">
        <v>42026</v>
      </c>
      <c r="B20" s="22" t="s">
        <v>21</v>
      </c>
      <c r="C20" s="23" t="s">
        <v>60</v>
      </c>
      <c r="D20" s="11">
        <v>200</v>
      </c>
      <c r="E20" s="12">
        <v>850</v>
      </c>
      <c r="F20" s="22" t="s">
        <v>18</v>
      </c>
      <c r="G20" s="12">
        <v>1</v>
      </c>
      <c r="H20" s="24" t="s">
        <v>19</v>
      </c>
      <c r="I20" s="11">
        <f t="shared" si="1"/>
        <v>170000</v>
      </c>
      <c r="J20" s="54" t="s">
        <v>56</v>
      </c>
    </row>
    <row r="21" spans="1:10" ht="20.100000000000001" customHeight="1" x14ac:dyDescent="0.15">
      <c r="A21" s="21" t="s">
        <v>61</v>
      </c>
      <c r="B21" s="22" t="s">
        <v>62</v>
      </c>
      <c r="C21" s="23" t="s">
        <v>63</v>
      </c>
      <c r="D21" s="11">
        <v>300</v>
      </c>
      <c r="E21" s="12">
        <v>850</v>
      </c>
      <c r="F21" s="22" t="s">
        <v>18</v>
      </c>
      <c r="G21" s="12">
        <v>1</v>
      </c>
      <c r="H21" s="24" t="s">
        <v>19</v>
      </c>
      <c r="I21" s="11">
        <f t="shared" si="1"/>
        <v>255000</v>
      </c>
      <c r="J21" s="54" t="s">
        <v>56</v>
      </c>
    </row>
    <row r="22" spans="1:10" ht="20.100000000000001" customHeight="1" x14ac:dyDescent="0.15">
      <c r="A22" s="169" t="s">
        <v>16</v>
      </c>
      <c r="B22" s="170"/>
      <c r="C22" s="170"/>
      <c r="D22" s="170"/>
      <c r="E22" s="170"/>
      <c r="F22" s="170"/>
      <c r="G22" s="170"/>
      <c r="H22" s="171"/>
      <c r="I22" s="49">
        <f>SUM(I16:I21)</f>
        <v>872950</v>
      </c>
      <c r="J22" s="50"/>
    </row>
    <row r="23" spans="1:10" ht="9.9499999999999993" customHeight="1" x14ac:dyDescent="0.15">
      <c r="A23" s="25"/>
      <c r="B23" s="25"/>
      <c r="C23" s="25"/>
      <c r="D23" s="25"/>
      <c r="E23" s="25"/>
      <c r="F23" s="25"/>
      <c r="G23" s="25"/>
      <c r="H23" s="25"/>
      <c r="I23" s="51"/>
      <c r="J23" s="52"/>
    </row>
    <row r="24" spans="1:10" ht="18.95" customHeight="1" x14ac:dyDescent="0.15">
      <c r="A24" s="172" t="s">
        <v>23</v>
      </c>
      <c r="B24" s="172"/>
      <c r="C24" s="172"/>
      <c r="D24" s="172"/>
      <c r="E24" s="172"/>
      <c r="F24" s="172"/>
      <c r="G24" s="172"/>
      <c r="H24" s="172"/>
      <c r="I24" s="172"/>
      <c r="J24" s="172"/>
    </row>
    <row r="25" spans="1:10" ht="20.100000000000001" customHeight="1" x14ac:dyDescent="0.15">
      <c r="A25" s="5" t="s">
        <v>7</v>
      </c>
      <c r="B25" s="167" t="s">
        <v>8</v>
      </c>
      <c r="C25" s="168"/>
      <c r="D25" s="6" t="s">
        <v>9</v>
      </c>
      <c r="E25" s="7" t="s">
        <v>10</v>
      </c>
      <c r="F25" s="7" t="s">
        <v>11</v>
      </c>
      <c r="G25" s="7" t="s">
        <v>10</v>
      </c>
      <c r="H25" s="7" t="s">
        <v>11</v>
      </c>
      <c r="I25" s="46" t="s">
        <v>12</v>
      </c>
      <c r="J25" s="47" t="s">
        <v>13</v>
      </c>
    </row>
    <row r="26" spans="1:10" ht="20.100000000000001" customHeight="1" x14ac:dyDescent="0.15">
      <c r="A26" s="26">
        <v>42024</v>
      </c>
      <c r="B26" s="27" t="s">
        <v>64</v>
      </c>
      <c r="C26" s="28" t="s">
        <v>65</v>
      </c>
      <c r="D26" s="18">
        <v>2189</v>
      </c>
      <c r="E26" s="29">
        <v>25</v>
      </c>
      <c r="F26" s="27" t="s">
        <v>24</v>
      </c>
      <c r="G26" s="29">
        <v>1</v>
      </c>
      <c r="H26" s="27" t="s">
        <v>19</v>
      </c>
      <c r="I26" s="18">
        <f>D26*E26*G26</f>
        <v>54725</v>
      </c>
      <c r="J26" s="186" t="s">
        <v>66</v>
      </c>
    </row>
    <row r="27" spans="1:10" ht="20.100000000000001" customHeight="1" x14ac:dyDescent="0.15">
      <c r="A27" s="30">
        <v>42025</v>
      </c>
      <c r="B27" s="31" t="s">
        <v>64</v>
      </c>
      <c r="C27" s="32" t="s">
        <v>67</v>
      </c>
      <c r="D27" s="33">
        <v>1836</v>
      </c>
      <c r="E27" s="34">
        <v>25</v>
      </c>
      <c r="F27" s="31" t="s">
        <v>24</v>
      </c>
      <c r="G27" s="34">
        <v>1</v>
      </c>
      <c r="H27" s="31" t="s">
        <v>19</v>
      </c>
      <c r="I27" s="33">
        <f>D27*E27*G27</f>
        <v>45900</v>
      </c>
      <c r="J27" s="187"/>
    </row>
    <row r="28" spans="1:10" ht="20.100000000000001" customHeight="1" x14ac:dyDescent="0.15">
      <c r="A28" s="30">
        <v>42026</v>
      </c>
      <c r="B28" s="31" t="s">
        <v>64</v>
      </c>
      <c r="C28" s="32" t="s">
        <v>68</v>
      </c>
      <c r="D28" s="33">
        <v>2189</v>
      </c>
      <c r="E28" s="34">
        <v>25</v>
      </c>
      <c r="F28" s="31" t="s">
        <v>24</v>
      </c>
      <c r="G28" s="34">
        <v>1</v>
      </c>
      <c r="H28" s="31" t="s">
        <v>19</v>
      </c>
      <c r="I28" s="33">
        <f>D28*E28*G28</f>
        <v>54725</v>
      </c>
      <c r="J28" s="187"/>
    </row>
    <row r="29" spans="1:10" ht="20.100000000000001" customHeight="1" x14ac:dyDescent="0.15">
      <c r="A29" s="35" t="s">
        <v>69</v>
      </c>
      <c r="B29" s="36" t="s">
        <v>64</v>
      </c>
      <c r="C29" s="37" t="s">
        <v>70</v>
      </c>
      <c r="D29" s="33">
        <v>1500</v>
      </c>
      <c r="E29" s="38">
        <v>1</v>
      </c>
      <c r="F29" s="36" t="s">
        <v>24</v>
      </c>
      <c r="G29" s="38">
        <v>1</v>
      </c>
      <c r="H29" s="36" t="s">
        <v>19</v>
      </c>
      <c r="I29" s="33"/>
      <c r="J29" s="187"/>
    </row>
    <row r="30" spans="1:10" ht="20.100000000000001" customHeight="1" x14ac:dyDescent="0.15">
      <c r="A30" s="35" t="s">
        <v>69</v>
      </c>
      <c r="B30" s="36" t="s">
        <v>64</v>
      </c>
      <c r="C30" s="37" t="s">
        <v>71</v>
      </c>
      <c r="D30" s="33">
        <v>1836</v>
      </c>
      <c r="E30" s="38">
        <v>1</v>
      </c>
      <c r="F30" s="36" t="s">
        <v>24</v>
      </c>
      <c r="G30" s="38">
        <v>1</v>
      </c>
      <c r="H30" s="36" t="s">
        <v>19</v>
      </c>
      <c r="I30" s="33"/>
      <c r="J30" s="187"/>
    </row>
    <row r="31" spans="1:10" ht="20.100000000000001" customHeight="1" x14ac:dyDescent="0.15">
      <c r="A31" s="35" t="s">
        <v>69</v>
      </c>
      <c r="B31" s="36" t="s">
        <v>72</v>
      </c>
      <c r="C31" s="37" t="s">
        <v>70</v>
      </c>
      <c r="D31" s="33">
        <v>1236</v>
      </c>
      <c r="E31" s="38">
        <v>1</v>
      </c>
      <c r="F31" s="36" t="s">
        <v>24</v>
      </c>
      <c r="G31" s="38">
        <v>1</v>
      </c>
      <c r="H31" s="36" t="s">
        <v>19</v>
      </c>
      <c r="I31" s="33"/>
      <c r="J31" s="187"/>
    </row>
    <row r="32" spans="1:10" ht="20.100000000000001" customHeight="1" x14ac:dyDescent="0.15">
      <c r="A32" s="35" t="s">
        <v>69</v>
      </c>
      <c r="B32" s="36" t="s">
        <v>72</v>
      </c>
      <c r="C32" s="37" t="s">
        <v>71</v>
      </c>
      <c r="D32" s="33">
        <v>1518</v>
      </c>
      <c r="E32" s="38">
        <v>1</v>
      </c>
      <c r="F32" s="36" t="s">
        <v>24</v>
      </c>
      <c r="G32" s="38">
        <v>1</v>
      </c>
      <c r="H32" s="36" t="s">
        <v>19</v>
      </c>
      <c r="I32" s="33"/>
      <c r="J32" s="187"/>
    </row>
    <row r="33" spans="1:10" ht="20.100000000000001" customHeight="1" x14ac:dyDescent="0.15">
      <c r="A33" s="35" t="s">
        <v>69</v>
      </c>
      <c r="B33" s="36" t="s">
        <v>73</v>
      </c>
      <c r="C33" s="37" t="s">
        <v>70</v>
      </c>
      <c r="D33" s="33">
        <v>942</v>
      </c>
      <c r="E33" s="38">
        <v>1</v>
      </c>
      <c r="F33" s="36" t="s">
        <v>24</v>
      </c>
      <c r="G33" s="38">
        <v>1</v>
      </c>
      <c r="H33" s="36" t="s">
        <v>19</v>
      </c>
      <c r="I33" s="33"/>
      <c r="J33" s="187"/>
    </row>
    <row r="34" spans="1:10" ht="20.100000000000001" customHeight="1" x14ac:dyDescent="0.15">
      <c r="A34" s="35" t="s">
        <v>69</v>
      </c>
      <c r="B34" s="36" t="s">
        <v>73</v>
      </c>
      <c r="C34" s="37" t="s">
        <v>71</v>
      </c>
      <c r="D34" s="33">
        <v>1189</v>
      </c>
      <c r="E34" s="38">
        <v>1</v>
      </c>
      <c r="F34" s="36" t="s">
        <v>24</v>
      </c>
      <c r="G34" s="38">
        <v>1</v>
      </c>
      <c r="H34" s="36" t="s">
        <v>19</v>
      </c>
      <c r="I34" s="33"/>
      <c r="J34" s="188"/>
    </row>
    <row r="35" spans="1:10" ht="20.100000000000001" customHeight="1" x14ac:dyDescent="0.15">
      <c r="A35" s="173" t="s">
        <v>16</v>
      </c>
      <c r="B35" s="174"/>
      <c r="C35" s="174"/>
      <c r="D35" s="174"/>
      <c r="E35" s="174"/>
      <c r="F35" s="174"/>
      <c r="G35" s="174"/>
      <c r="H35" s="175"/>
      <c r="I35" s="49">
        <f>SUM(I26:I34)</f>
        <v>155350</v>
      </c>
      <c r="J35" s="50"/>
    </row>
    <row r="36" spans="1:10" ht="9.9499999999999993" customHeight="1" x14ac:dyDescent="0.15">
      <c r="A36" s="25"/>
      <c r="B36" s="25"/>
      <c r="C36" s="25"/>
      <c r="D36" s="25"/>
      <c r="E36" s="25"/>
      <c r="F36" s="25"/>
      <c r="G36" s="25"/>
      <c r="H36" s="25"/>
      <c r="I36" s="51"/>
      <c r="J36" s="52"/>
    </row>
    <row r="37" spans="1:10" ht="18.95" customHeight="1" x14ac:dyDescent="0.15">
      <c r="A37" s="172" t="s">
        <v>26</v>
      </c>
      <c r="B37" s="172"/>
      <c r="C37" s="172"/>
      <c r="D37" s="172"/>
      <c r="E37" s="172"/>
      <c r="F37" s="172"/>
      <c r="G37" s="172"/>
      <c r="H37" s="172"/>
      <c r="I37" s="172"/>
      <c r="J37" s="172"/>
    </row>
    <row r="38" spans="1:10" ht="20.100000000000001" customHeight="1" x14ac:dyDescent="0.15">
      <c r="A38" s="39" t="s">
        <v>7</v>
      </c>
      <c r="B38" s="176" t="s">
        <v>8</v>
      </c>
      <c r="C38" s="177"/>
      <c r="D38" s="40" t="s">
        <v>9</v>
      </c>
      <c r="E38" s="7" t="s">
        <v>10</v>
      </c>
      <c r="F38" s="7" t="s">
        <v>11</v>
      </c>
      <c r="G38" s="7" t="s">
        <v>10</v>
      </c>
      <c r="H38" s="7" t="s">
        <v>11</v>
      </c>
      <c r="I38" s="46" t="s">
        <v>12</v>
      </c>
      <c r="J38" s="47" t="s">
        <v>13</v>
      </c>
    </row>
    <row r="39" spans="1:10" ht="20.100000000000001" customHeight="1" x14ac:dyDescent="0.15">
      <c r="A39" s="30">
        <v>42025</v>
      </c>
      <c r="B39" s="178" t="s">
        <v>74</v>
      </c>
      <c r="C39" s="179"/>
      <c r="D39" s="33">
        <v>200</v>
      </c>
      <c r="E39" s="29">
        <v>850</v>
      </c>
      <c r="F39" s="27" t="s">
        <v>18</v>
      </c>
      <c r="G39" s="29">
        <v>1</v>
      </c>
      <c r="H39" s="27" t="s">
        <v>19</v>
      </c>
      <c r="I39" s="18">
        <f>D39*E39*G39</f>
        <v>170000</v>
      </c>
      <c r="J39" s="55"/>
    </row>
    <row r="40" spans="1:10" ht="20.100000000000001" customHeight="1" x14ac:dyDescent="0.15">
      <c r="A40" s="8">
        <v>42025</v>
      </c>
      <c r="B40" s="180" t="s">
        <v>27</v>
      </c>
      <c r="C40" s="181"/>
      <c r="D40" s="11">
        <v>18</v>
      </c>
      <c r="E40" s="13">
        <v>850</v>
      </c>
      <c r="F40" s="9" t="s">
        <v>18</v>
      </c>
      <c r="G40" s="13">
        <v>1</v>
      </c>
      <c r="H40" s="9" t="s">
        <v>19</v>
      </c>
      <c r="I40" s="11">
        <f>D40*E40*G40</f>
        <v>15300</v>
      </c>
      <c r="J40" s="56"/>
    </row>
    <row r="41" spans="1:10" ht="20.100000000000001" customHeight="1" x14ac:dyDescent="0.15">
      <c r="A41" s="8" t="s">
        <v>75</v>
      </c>
      <c r="B41" s="180" t="s">
        <v>76</v>
      </c>
      <c r="C41" s="181"/>
      <c r="D41" s="11">
        <v>89</v>
      </c>
      <c r="E41" s="13">
        <v>850</v>
      </c>
      <c r="F41" s="9" t="s">
        <v>18</v>
      </c>
      <c r="G41" s="13">
        <v>1</v>
      </c>
      <c r="H41" s="9" t="s">
        <v>19</v>
      </c>
      <c r="I41" s="11"/>
      <c r="J41" s="56"/>
    </row>
    <row r="42" spans="1:10" ht="20.100000000000001" customHeight="1" x14ac:dyDescent="0.15">
      <c r="A42" s="8" t="s">
        <v>75</v>
      </c>
      <c r="B42" s="180" t="s">
        <v>77</v>
      </c>
      <c r="C42" s="181"/>
      <c r="D42" s="41">
        <v>220</v>
      </c>
      <c r="E42" s="13">
        <v>850</v>
      </c>
      <c r="F42" s="9" t="s">
        <v>18</v>
      </c>
      <c r="G42" s="13">
        <v>1</v>
      </c>
      <c r="H42" s="9" t="s">
        <v>19</v>
      </c>
      <c r="I42" s="11"/>
      <c r="J42" s="56"/>
    </row>
    <row r="43" spans="1:10" ht="20.100000000000001" customHeight="1" x14ac:dyDescent="0.15">
      <c r="A43" s="8" t="s">
        <v>75</v>
      </c>
      <c r="B43" s="180" t="s">
        <v>78</v>
      </c>
      <c r="C43" s="181"/>
      <c r="D43" s="41">
        <v>220</v>
      </c>
      <c r="E43" s="13">
        <v>850</v>
      </c>
      <c r="F43" s="9" t="s">
        <v>18</v>
      </c>
      <c r="G43" s="13">
        <v>1</v>
      </c>
      <c r="H43" s="9" t="s">
        <v>19</v>
      </c>
      <c r="I43" s="11"/>
      <c r="J43" s="56"/>
    </row>
    <row r="44" spans="1:10" ht="20.100000000000001" customHeight="1" x14ac:dyDescent="0.15">
      <c r="A44" s="8" t="s">
        <v>75</v>
      </c>
      <c r="B44" s="180" t="s">
        <v>79</v>
      </c>
      <c r="C44" s="181"/>
      <c r="D44" s="41">
        <v>89</v>
      </c>
      <c r="E44" s="13">
        <v>850</v>
      </c>
      <c r="F44" s="9" t="s">
        <v>18</v>
      </c>
      <c r="G44" s="13">
        <v>1</v>
      </c>
      <c r="H44" s="9" t="s">
        <v>19</v>
      </c>
      <c r="I44" s="11"/>
      <c r="J44" s="56" t="s">
        <v>80</v>
      </c>
    </row>
    <row r="45" spans="1:10" ht="20.100000000000001" customHeight="1" x14ac:dyDescent="0.15">
      <c r="A45" s="169" t="s">
        <v>16</v>
      </c>
      <c r="B45" s="170"/>
      <c r="C45" s="170"/>
      <c r="D45" s="170"/>
      <c r="E45" s="170"/>
      <c r="F45" s="170"/>
      <c r="G45" s="170"/>
      <c r="H45" s="171"/>
      <c r="I45" s="49">
        <f>SUM(I39:I44)</f>
        <v>185300</v>
      </c>
      <c r="J45" s="57"/>
    </row>
    <row r="46" spans="1:10" ht="9.9499999999999993" customHeight="1" x14ac:dyDescent="0.15">
      <c r="A46" s="25"/>
      <c r="B46" s="25"/>
      <c r="C46" s="25"/>
      <c r="D46" s="25"/>
      <c r="E46" s="25"/>
      <c r="F46" s="25"/>
      <c r="G46" s="25"/>
      <c r="H46" s="25"/>
      <c r="I46" s="51"/>
      <c r="J46" s="58"/>
    </row>
    <row r="47" spans="1:10" ht="18.95" customHeight="1" x14ac:dyDescent="0.15">
      <c r="A47" s="172" t="s">
        <v>81</v>
      </c>
      <c r="B47" s="172"/>
      <c r="C47" s="172"/>
      <c r="D47" s="172"/>
      <c r="E47" s="172"/>
      <c r="F47" s="172"/>
      <c r="G47" s="172"/>
      <c r="H47" s="172"/>
      <c r="I47" s="172"/>
      <c r="J47" s="172"/>
    </row>
    <row r="48" spans="1:10" ht="20.100000000000001" customHeight="1" x14ac:dyDescent="0.15">
      <c r="A48" s="182" t="s">
        <v>8</v>
      </c>
      <c r="B48" s="167"/>
      <c r="C48" s="168"/>
      <c r="D48" s="6" t="s">
        <v>9</v>
      </c>
      <c r="E48" s="7" t="s">
        <v>10</v>
      </c>
      <c r="F48" s="7" t="s">
        <v>11</v>
      </c>
      <c r="G48" s="7" t="s">
        <v>10</v>
      </c>
      <c r="H48" s="7" t="s">
        <v>11</v>
      </c>
      <c r="I48" s="46" t="s">
        <v>12</v>
      </c>
      <c r="J48" s="47" t="s">
        <v>13</v>
      </c>
    </row>
    <row r="49" spans="1:10" ht="20.100000000000001" customHeight="1" x14ac:dyDescent="0.15">
      <c r="A49" s="42" t="s">
        <v>29</v>
      </c>
      <c r="B49" s="183" t="s">
        <v>30</v>
      </c>
      <c r="C49" s="184"/>
      <c r="D49" s="18">
        <v>6</v>
      </c>
      <c r="E49" s="29">
        <v>875</v>
      </c>
      <c r="F49" s="27" t="s">
        <v>18</v>
      </c>
      <c r="G49" s="29">
        <v>6</v>
      </c>
      <c r="H49" s="27" t="s">
        <v>31</v>
      </c>
      <c r="I49" s="18">
        <f>D49*E49*G49</f>
        <v>31500</v>
      </c>
      <c r="J49" s="59" t="s">
        <v>82</v>
      </c>
    </row>
    <row r="50" spans="1:10" ht="20.100000000000001" customHeight="1" x14ac:dyDescent="0.15">
      <c r="A50" s="169" t="s">
        <v>16</v>
      </c>
      <c r="B50" s="170"/>
      <c r="C50" s="170"/>
      <c r="D50" s="170"/>
      <c r="E50" s="170"/>
      <c r="F50" s="170"/>
      <c r="G50" s="170"/>
      <c r="H50" s="171"/>
      <c r="I50" s="49">
        <f>SUM(I49:I49)</f>
        <v>31500</v>
      </c>
      <c r="J50" s="50"/>
    </row>
    <row r="51" spans="1:10" ht="9.9499999999999993" customHeight="1" x14ac:dyDescent="0.15">
      <c r="A51" s="25"/>
      <c r="B51" s="25"/>
      <c r="C51" s="25"/>
      <c r="D51" s="25"/>
      <c r="E51" s="25"/>
      <c r="F51" s="25"/>
      <c r="G51" s="25"/>
      <c r="H51" s="25"/>
      <c r="I51" s="51"/>
      <c r="J51" s="52"/>
    </row>
    <row r="52" spans="1:10" ht="18.95" customHeight="1" x14ac:dyDescent="0.15">
      <c r="A52" s="172" t="s">
        <v>32</v>
      </c>
      <c r="B52" s="172"/>
      <c r="C52" s="172"/>
      <c r="D52" s="172"/>
      <c r="E52" s="172"/>
      <c r="F52" s="172"/>
      <c r="G52" s="172"/>
      <c r="H52" s="172"/>
      <c r="I52" s="172"/>
      <c r="J52" s="172"/>
    </row>
    <row r="53" spans="1:10" ht="20.100000000000001" customHeight="1" x14ac:dyDescent="0.15">
      <c r="A53" s="182" t="s">
        <v>8</v>
      </c>
      <c r="B53" s="167"/>
      <c r="C53" s="168"/>
      <c r="D53" s="6" t="s">
        <v>9</v>
      </c>
      <c r="E53" s="7" t="s">
        <v>10</v>
      </c>
      <c r="F53" s="7" t="s">
        <v>11</v>
      </c>
      <c r="G53" s="7" t="s">
        <v>10</v>
      </c>
      <c r="H53" s="7" t="s">
        <v>11</v>
      </c>
      <c r="I53" s="46" t="s">
        <v>12</v>
      </c>
      <c r="J53" s="47" t="s">
        <v>13</v>
      </c>
    </row>
    <row r="54" spans="1:10" ht="20.100000000000001" customHeight="1" x14ac:dyDescent="0.15">
      <c r="A54" s="43" t="s">
        <v>33</v>
      </c>
      <c r="B54" s="201" t="s">
        <v>34</v>
      </c>
      <c r="C54" s="202"/>
      <c r="D54" s="18">
        <v>900</v>
      </c>
      <c r="E54" s="29">
        <v>25</v>
      </c>
      <c r="F54" s="27" t="s">
        <v>18</v>
      </c>
      <c r="G54" s="29">
        <v>3</v>
      </c>
      <c r="H54" s="27" t="s">
        <v>25</v>
      </c>
      <c r="I54" s="18">
        <f>D54*E54*G54</f>
        <v>67500</v>
      </c>
      <c r="J54" s="60"/>
    </row>
    <row r="55" spans="1:10" ht="20.100000000000001" customHeight="1" x14ac:dyDescent="0.15">
      <c r="A55" s="44" t="s">
        <v>33</v>
      </c>
      <c r="B55" s="180" t="s">
        <v>36</v>
      </c>
      <c r="C55" s="181"/>
      <c r="D55" s="11">
        <v>400</v>
      </c>
      <c r="E55" s="13">
        <v>13</v>
      </c>
      <c r="F55" s="9" t="s">
        <v>14</v>
      </c>
      <c r="G55" s="13">
        <v>2</v>
      </c>
      <c r="H55" s="9" t="s">
        <v>15</v>
      </c>
      <c r="I55" s="11"/>
      <c r="J55" s="48" t="s">
        <v>83</v>
      </c>
    </row>
    <row r="56" spans="1:10" ht="20.100000000000001" customHeight="1" x14ac:dyDescent="0.15">
      <c r="A56" s="44" t="s">
        <v>84</v>
      </c>
      <c r="B56" s="180" t="s">
        <v>85</v>
      </c>
      <c r="C56" s="181"/>
      <c r="D56" s="11">
        <v>900</v>
      </c>
      <c r="E56" s="13">
        <v>12</v>
      </c>
      <c r="F56" s="9" t="s">
        <v>18</v>
      </c>
      <c r="G56" s="13">
        <v>4</v>
      </c>
      <c r="H56" s="9" t="s">
        <v>25</v>
      </c>
      <c r="I56" s="11">
        <f>D56*E56*G56</f>
        <v>43200</v>
      </c>
      <c r="J56" s="48" t="s">
        <v>86</v>
      </c>
    </row>
    <row r="57" spans="1:10" ht="20.100000000000001" customHeight="1" x14ac:dyDescent="0.15">
      <c r="A57" s="44" t="s">
        <v>84</v>
      </c>
      <c r="B57" s="180" t="s">
        <v>87</v>
      </c>
      <c r="C57" s="181"/>
      <c r="D57" s="11">
        <v>60</v>
      </c>
      <c r="E57" s="13">
        <v>12</v>
      </c>
      <c r="F57" s="9" t="s">
        <v>18</v>
      </c>
      <c r="G57" s="13">
        <v>8</v>
      </c>
      <c r="H57" s="9" t="s">
        <v>19</v>
      </c>
      <c r="I57" s="11">
        <f>D57*E57*G57</f>
        <v>5760</v>
      </c>
      <c r="J57" s="48" t="s">
        <v>86</v>
      </c>
    </row>
    <row r="58" spans="1:10" ht="20.100000000000001" customHeight="1" x14ac:dyDescent="0.15">
      <c r="A58" s="44" t="s">
        <v>84</v>
      </c>
      <c r="B58" s="180" t="s">
        <v>88</v>
      </c>
      <c r="C58" s="181"/>
      <c r="D58" s="11">
        <v>1883</v>
      </c>
      <c r="E58" s="13">
        <v>6</v>
      </c>
      <c r="F58" s="9" t="s">
        <v>18</v>
      </c>
      <c r="G58" s="13">
        <v>4</v>
      </c>
      <c r="H58" s="9" t="s">
        <v>25</v>
      </c>
      <c r="I58" s="11">
        <f>D58*E58*G58</f>
        <v>45192</v>
      </c>
      <c r="J58" s="48" t="s">
        <v>86</v>
      </c>
    </row>
    <row r="59" spans="1:10" ht="20.100000000000001" customHeight="1" x14ac:dyDescent="0.15">
      <c r="A59" s="44" t="s">
        <v>89</v>
      </c>
      <c r="B59" s="180" t="s">
        <v>90</v>
      </c>
      <c r="C59" s="181"/>
      <c r="D59" s="11">
        <v>600</v>
      </c>
      <c r="E59" s="13">
        <v>17</v>
      </c>
      <c r="F59" s="9" t="s">
        <v>14</v>
      </c>
      <c r="G59" s="13">
        <v>2</v>
      </c>
      <c r="H59" s="9" t="s">
        <v>15</v>
      </c>
      <c r="I59" s="11">
        <f t="shared" ref="I59:I61" si="2">D59*E59*G59</f>
        <v>20400</v>
      </c>
      <c r="J59" s="48" t="s">
        <v>86</v>
      </c>
    </row>
    <row r="60" spans="1:10" ht="20.100000000000001" customHeight="1" x14ac:dyDescent="0.15">
      <c r="A60" s="44" t="s">
        <v>89</v>
      </c>
      <c r="B60" s="180" t="s">
        <v>91</v>
      </c>
      <c r="C60" s="181"/>
      <c r="D60" s="11">
        <v>60</v>
      </c>
      <c r="E60" s="13">
        <v>35</v>
      </c>
      <c r="F60" s="9" t="s">
        <v>18</v>
      </c>
      <c r="G60" s="13">
        <v>6</v>
      </c>
      <c r="H60" s="9" t="s">
        <v>19</v>
      </c>
      <c r="I60" s="11">
        <f t="shared" si="2"/>
        <v>12600</v>
      </c>
      <c r="J60" s="48" t="s">
        <v>86</v>
      </c>
    </row>
    <row r="61" spans="1:10" ht="20.100000000000001" customHeight="1" x14ac:dyDescent="0.15">
      <c r="A61" s="44" t="s">
        <v>92</v>
      </c>
      <c r="B61" s="180" t="s">
        <v>93</v>
      </c>
      <c r="C61" s="181"/>
      <c r="D61" s="11">
        <v>100</v>
      </c>
      <c r="E61" s="13">
        <v>850</v>
      </c>
      <c r="F61" s="9" t="s">
        <v>18</v>
      </c>
      <c r="G61" s="13">
        <v>1</v>
      </c>
      <c r="H61" s="9" t="s">
        <v>19</v>
      </c>
      <c r="I61" s="11">
        <f t="shared" si="2"/>
        <v>85000</v>
      </c>
      <c r="J61" s="48" t="s">
        <v>94</v>
      </c>
    </row>
    <row r="62" spans="1:10" ht="20.100000000000001" customHeight="1" x14ac:dyDescent="0.15">
      <c r="A62" s="173" t="s">
        <v>16</v>
      </c>
      <c r="B62" s="174"/>
      <c r="C62" s="174"/>
      <c r="D62" s="174"/>
      <c r="E62" s="174"/>
      <c r="F62" s="174"/>
      <c r="G62" s="174"/>
      <c r="H62" s="175"/>
      <c r="I62" s="49">
        <f>SUM(I54:I61)</f>
        <v>279652</v>
      </c>
      <c r="J62" s="50"/>
    </row>
    <row r="63" spans="1:10" ht="9.9499999999999993" customHeight="1" x14ac:dyDescent="0.15">
      <c r="A63" s="25"/>
      <c r="B63" s="14"/>
      <c r="C63" s="14"/>
      <c r="D63" s="14"/>
      <c r="E63" s="14"/>
      <c r="F63" s="14"/>
      <c r="G63" s="45"/>
      <c r="H63" s="14"/>
      <c r="I63" s="51"/>
      <c r="J63" s="52"/>
    </row>
    <row r="64" spans="1:10" ht="18.95" customHeight="1" x14ac:dyDescent="0.15">
      <c r="A64" s="25" t="s">
        <v>37</v>
      </c>
      <c r="B64" s="14"/>
      <c r="C64" s="14"/>
      <c r="D64" s="14"/>
      <c r="E64" s="14"/>
      <c r="F64" s="14"/>
      <c r="G64" s="45"/>
      <c r="H64" s="14"/>
      <c r="I64" s="51"/>
      <c r="J64" s="52"/>
    </row>
    <row r="65" spans="1:10" ht="20.100000000000001" customHeight="1" x14ac:dyDescent="0.15">
      <c r="A65" s="198" t="s">
        <v>38</v>
      </c>
      <c r="B65" s="199"/>
      <c r="C65" s="199"/>
      <c r="D65" s="199"/>
      <c r="E65" s="199"/>
      <c r="F65" s="199"/>
      <c r="G65" s="199"/>
      <c r="H65" s="200"/>
      <c r="I65" s="63">
        <f>I12+I22+I35+I45+I50+I62</f>
        <v>2649992</v>
      </c>
      <c r="J65" s="64"/>
    </row>
    <row r="66" spans="1:10" ht="20.100000000000001" customHeight="1" x14ac:dyDescent="0.15">
      <c r="A66" s="189" t="s">
        <v>39</v>
      </c>
      <c r="B66" s="190"/>
      <c r="C66" s="190"/>
      <c r="D66" s="190"/>
      <c r="E66" s="190"/>
      <c r="F66" s="190"/>
      <c r="G66" s="190"/>
      <c r="H66" s="191"/>
      <c r="I66" s="65">
        <v>0</v>
      </c>
      <c r="J66" s="54" t="s">
        <v>95</v>
      </c>
    </row>
    <row r="67" spans="1:10" ht="20.100000000000001" customHeight="1" x14ac:dyDescent="0.15">
      <c r="A67" s="189" t="s">
        <v>40</v>
      </c>
      <c r="B67" s="190"/>
      <c r="C67" s="190"/>
      <c r="D67" s="190"/>
      <c r="E67" s="190"/>
      <c r="F67" s="190"/>
      <c r="G67" s="190"/>
      <c r="H67" s="191"/>
      <c r="I67" s="11">
        <f>I66*I65</f>
        <v>0</v>
      </c>
      <c r="J67" s="54"/>
    </row>
    <row r="68" spans="1:10" ht="20.100000000000001" customHeight="1" x14ac:dyDescent="0.15">
      <c r="A68" s="192" t="s">
        <v>41</v>
      </c>
      <c r="B68" s="193"/>
      <c r="C68" s="193"/>
      <c r="D68" s="193"/>
      <c r="E68" s="193"/>
      <c r="F68" s="193"/>
      <c r="G68" s="193"/>
      <c r="H68" s="194"/>
      <c r="I68" s="66">
        <f>I65+I67</f>
        <v>2649992</v>
      </c>
      <c r="J68" s="67"/>
    </row>
    <row r="69" spans="1:10" ht="20.100000000000001" customHeight="1" x14ac:dyDescent="0.15">
      <c r="A69" s="189" t="s">
        <v>42</v>
      </c>
      <c r="B69" s="190"/>
      <c r="C69" s="190"/>
      <c r="D69" s="190"/>
      <c r="E69" s="190"/>
      <c r="F69" s="190"/>
      <c r="G69" s="190"/>
      <c r="H69" s="191"/>
      <c r="I69" s="68">
        <v>850</v>
      </c>
      <c r="J69" s="54"/>
    </row>
    <row r="70" spans="1:10" ht="20.100000000000001" customHeight="1" x14ac:dyDescent="0.15">
      <c r="A70" s="195" t="s">
        <v>43</v>
      </c>
      <c r="B70" s="196"/>
      <c r="C70" s="196"/>
      <c r="D70" s="196"/>
      <c r="E70" s="196"/>
      <c r="F70" s="196"/>
      <c r="G70" s="196"/>
      <c r="H70" s="197"/>
      <c r="I70" s="69">
        <f>I68/I69</f>
        <v>3117.6376470588234</v>
      </c>
      <c r="J70" s="70"/>
    </row>
    <row r="71" spans="1:10" ht="9.9499999999999993" customHeight="1" x14ac:dyDescent="0.15">
      <c r="A71" s="25"/>
      <c r="B71" s="25"/>
      <c r="C71" s="25"/>
      <c r="D71" s="25"/>
      <c r="E71" s="25"/>
      <c r="F71" s="25"/>
      <c r="G71" s="25"/>
      <c r="H71" s="25"/>
      <c r="I71" s="71"/>
      <c r="J71" s="72"/>
    </row>
    <row r="72" spans="1:10" ht="18.95" customHeight="1" x14ac:dyDescent="0.15">
      <c r="A72" s="185" t="s">
        <v>96</v>
      </c>
      <c r="B72" s="185"/>
      <c r="C72" s="185"/>
      <c r="D72" s="185"/>
      <c r="E72" s="185"/>
      <c r="F72" s="185"/>
      <c r="G72" s="185"/>
      <c r="H72" s="185"/>
      <c r="I72" s="185"/>
      <c r="J72" s="52" t="s">
        <v>97</v>
      </c>
    </row>
    <row r="73" spans="1:10" ht="17.25" x14ac:dyDescent="0.15">
      <c r="A73" s="61"/>
      <c r="B73" s="61"/>
      <c r="C73" s="62"/>
      <c r="D73" s="61"/>
      <c r="E73" s="61"/>
      <c r="F73" s="61"/>
      <c r="G73" s="61"/>
      <c r="H73" s="61"/>
      <c r="I73" s="61"/>
      <c r="J73" s="62"/>
    </row>
    <row r="77" spans="1:10" s="1" customFormat="1" ht="18" customHeight="1" x14ac:dyDescent="0.15">
      <c r="C77" s="2"/>
      <c r="J77" s="2"/>
    </row>
  </sheetData>
  <mergeCells count="47">
    <mergeCell ref="A72:I72"/>
    <mergeCell ref="J26:J34"/>
    <mergeCell ref="A66:H66"/>
    <mergeCell ref="A67:H67"/>
    <mergeCell ref="A68:H68"/>
    <mergeCell ref="A69:H69"/>
    <mergeCell ref="A70:H70"/>
    <mergeCell ref="B59:C59"/>
    <mergeCell ref="B60:C60"/>
    <mergeCell ref="B61:C61"/>
    <mergeCell ref="A62:H62"/>
    <mergeCell ref="A65:H65"/>
    <mergeCell ref="B54:C54"/>
    <mergeCell ref="B55:C55"/>
    <mergeCell ref="B56:C56"/>
    <mergeCell ref="B57:C57"/>
    <mergeCell ref="B58:C58"/>
    <mergeCell ref="A48:C48"/>
    <mergeCell ref="B49:C49"/>
    <mergeCell ref="A50:H50"/>
    <mergeCell ref="A52:J52"/>
    <mergeCell ref="A53:C53"/>
    <mergeCell ref="B42:C42"/>
    <mergeCell ref="B43:C43"/>
    <mergeCell ref="B44:C44"/>
    <mergeCell ref="A45:H45"/>
    <mergeCell ref="A47:J47"/>
    <mergeCell ref="A37:J37"/>
    <mergeCell ref="B38:C38"/>
    <mergeCell ref="B39:C39"/>
    <mergeCell ref="B40:C40"/>
    <mergeCell ref="B41:C41"/>
    <mergeCell ref="B15:C15"/>
    <mergeCell ref="A22:H22"/>
    <mergeCell ref="A24:J24"/>
    <mergeCell ref="B25:C25"/>
    <mergeCell ref="A35:H35"/>
    <mergeCell ref="A6:J6"/>
    <mergeCell ref="A7:J7"/>
    <mergeCell ref="B8:C8"/>
    <mergeCell ref="A12:H12"/>
    <mergeCell ref="A14:J14"/>
    <mergeCell ref="A1:J1"/>
    <mergeCell ref="B2:J2"/>
    <mergeCell ref="B3:J3"/>
    <mergeCell ref="B4:J4"/>
    <mergeCell ref="B5:J5"/>
  </mergeCells>
  <phoneticPr fontId="10" type="noConversion"/>
  <printOptions horizontalCentered="1"/>
  <pageMargins left="0.74791666666666701" right="0.62916666666666698" top="1.4951388888888899" bottom="1.18055555555556" header="0.31388888888888899" footer="0.31388888888888899"/>
  <pageSetup paperSize="9" scale="45" orientation="portrait"/>
  <headerFooter scaleWithDoc="0">
    <oddHeader>&amp;R&amp;G</oddHeader>
    <oddFooter>&amp;L&amp;G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报价</vt:lpstr>
      <vt:lpstr>2N3D报价</vt:lpstr>
      <vt:lpstr>'2N3D报价'!Print_Area</vt:lpstr>
      <vt:lpstr>报价!Print_Area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hanjigyo</dc:creator>
  <cp:lastModifiedBy>Windows 用户</cp:lastModifiedBy>
  <cp:lastPrinted>2018-07-27T07:30:51Z</cp:lastPrinted>
  <dcterms:created xsi:type="dcterms:W3CDTF">2014-12-25T08:11:00Z</dcterms:created>
  <dcterms:modified xsi:type="dcterms:W3CDTF">2018-08-29T02:43:44Z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