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I39" i="2"/>
  <c r="I40"/>
  <c r="I36"/>
  <c r="I37"/>
  <c r="G16"/>
  <c r="G17"/>
  <c r="G18"/>
  <c r="G12"/>
  <c r="G13"/>
  <c r="G14"/>
  <c r="G15"/>
  <c r="G11"/>
  <c r="I38"/>
  <c r="I35"/>
  <c r="J32"/>
  <c r="J31"/>
  <c r="J30"/>
  <c r="J29"/>
  <c r="F31"/>
  <c r="F30"/>
  <c r="F29"/>
  <c r="H41"/>
  <c r="I41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9" i="2"/>
  <c r="G22" s="1"/>
  <c r="G19"/>
  <c r="H19"/>
  <c r="B22" s="1"/>
  <c r="H53" i="3" l="1"/>
  <c r="C58" s="1"/>
  <c r="I58" s="1"/>
  <c r="K22" i="2"/>
</calcChain>
</file>

<file path=xl/sharedStrings.xml><?xml version="1.0" encoding="utf-8"?>
<sst xmlns="http://schemas.openxmlformats.org/spreadsheetml/2006/main" count="132" uniqueCount="107">
  <si>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</si>
  <si>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</si>
  <si>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</si>
  <si>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</si>
  <si>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</si>
  <si>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</si>
  <si>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</si>
  <si>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</si>
  <si>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</si>
  <si>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</si>
  <si>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</si>
  <si>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</si>
  <si>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</si>
  <si>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</si>
  <si>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</si>
  <si>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</si>
  <si>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</si>
  <si>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</si>
  <si>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</si>
  <si>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</si>
  <si>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</si>
  <si>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</si>
  <si>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</si>
  <si>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</si>
  <si>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</si>
  <si>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</si>
  <si>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</si>
  <si>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</si>
  <si>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</si>
  <si>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</si>
  <si>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</si>
  <si>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</si>
  <si>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</si>
  <si>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</si>
  <si>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</si>
  <si>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</si>
  <si>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</si>
  <si>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</si>
  <si>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</si>
  <si>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</si>
  <si>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</si>
  <si>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</si>
  <si>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</si>
  <si>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</si>
  <si>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</si>
  <si>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</si>
  <si>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</si>
  <si>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</si>
  <si>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</si>
  <si>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</si>
  <si>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</si>
  <si>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</si>
  <si>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</si>
  <si>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</si>
  <si>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</si>
  <si>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</si>
  <si>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</si>
  <si>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</si>
  <si>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</si>
  <si>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</si>
  <si>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</si>
  <si>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</si>
  <si>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</si>
  <si>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</si>
  <si>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</si>
  <si>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</si>
  <si>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</si>
  <si>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</si>
  <si>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</si>
  <si>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</si>
  <si>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</si>
  <si>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</si>
  <si>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</si>
  <si>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</si>
  <si>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</si>
  <si>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</si>
  <si>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</si>
  <si>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</si>
  <si>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</si>
  <si>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</si>
  <si>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</si>
  <si>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</si>
  <si>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</si>
  <si>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 HMEA-190215-SXY299</t>
    <phoneticPr fontId="1" type="noConversion"/>
  </si>
  <si>
    <t>短信平台，雪佛兰VIP费用等其他临时产生费用</t>
    <phoneticPr fontId="1" type="noConversion"/>
  </si>
  <si>
    <t>143+15（家-机场）</t>
    <phoneticPr fontId="1" type="noConversion"/>
  </si>
  <si>
    <t>家-火车站</t>
    <phoneticPr fontId="1" type="noConversion"/>
  </si>
  <si>
    <t>通用-机场</t>
    <phoneticPr fontId="1" type="noConversion"/>
  </si>
  <si>
    <t>12月26日用餐</t>
    <phoneticPr fontId="1" type="noConversion"/>
  </si>
  <si>
    <t>1月2日用餐安黎欢，仲岚82.3+25+47</t>
    <phoneticPr fontId="1" type="noConversion"/>
  </si>
  <si>
    <t>1月7日用餐</t>
    <phoneticPr fontId="1" type="noConversion"/>
  </si>
  <si>
    <t>1月15日用餐</t>
    <phoneticPr fontId="1" type="noConversion"/>
  </si>
  <si>
    <t>详见滴滴明细</t>
    <phoneticPr fontId="1" type="noConversion"/>
  </si>
  <si>
    <t>安黎欢</t>
    <phoneticPr fontId="1" type="noConversion"/>
  </si>
  <si>
    <t>北京，上海</t>
    <phoneticPr fontId="1" type="noConversion"/>
  </si>
  <si>
    <t>2018年12月-2019年2月</t>
    <phoneticPr fontId="1" type="noConversion"/>
  </si>
  <si>
    <t>项目经理</t>
    <phoneticPr fontId="1" type="noConversion"/>
  </si>
  <si>
    <t>业务6组</t>
    <phoneticPr fontId="1" type="noConversion"/>
  </si>
  <si>
    <t>HMEA-190215-SXY299</t>
    <phoneticPr fontId="1" type="noConversion"/>
  </si>
  <si>
    <t>上海</t>
    <phoneticPr fontId="1" type="noConversion"/>
  </si>
  <si>
    <t>12月25-26日</t>
    <phoneticPr fontId="1" type="noConversion"/>
  </si>
  <si>
    <t>1月14-15日</t>
    <phoneticPr fontId="1" type="noConversion"/>
  </si>
  <si>
    <t>博鳌</t>
    <phoneticPr fontId="1" type="noConversion"/>
  </si>
  <si>
    <t>2月11-19日</t>
    <phoneticPr fontId="1" type="noConversion"/>
  </si>
  <si>
    <t>平日</t>
    <phoneticPr fontId="1" type="noConversion"/>
  </si>
  <si>
    <t>周末</t>
    <phoneticPr fontId="1" type="noConversion"/>
  </si>
  <si>
    <t>雪佛兰年会例会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</si>
</sst>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zoomScale="60" zoomScaleNormal="100" workbookViewId="0">
      <selection activeCell="E28" sqref="E28:E31"/>
    </sheetView>
  </sheetViews>
  <sheetFormatPr defaultRowHeight="21" customHeight="1"/>
  <cols>
    <col min="1" max="1" width="9" style="1"/>
    <col min="2" max="2" width="16.75" bestFit="1" customWidth="1"/>
    <col min="3" max="3" width="17" style="29" bestFit="1" customWidth="1"/>
    <col min="5" max="5" width="17" bestFit="1" customWidth="1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2" t="s">
        <v>69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9" t="s">
        <v>83</v>
      </c>
      <c r="I4" s="79"/>
      <c r="J4" s="79" t="s">
        <v>74</v>
      </c>
    </row>
    <row r="5" spans="1:12" ht="21" customHeight="1">
      <c r="H5" s="80"/>
      <c r="I5" s="80"/>
      <c r="J5" s="80"/>
    </row>
    <row r="6" spans="1:12" ht="21" customHeight="1">
      <c r="A6" s="56" t="s">
        <v>41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3"/>
    </row>
    <row r="8" spans="1:12" ht="21" customHeight="1">
      <c r="A8" s="58">
        <v>1</v>
      </c>
      <c r="B8" s="57" t="s">
        <v>2</v>
      </c>
      <c r="C8" s="59">
        <v>10000</v>
      </c>
      <c r="D8" s="60">
        <v>1</v>
      </c>
      <c r="E8" s="59">
        <f>C8*D8</f>
        <v>10000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68</v>
      </c>
    </row>
    <row r="9" spans="1:12" ht="21" customHeight="1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43</v>
      </c>
      <c r="C13" s="37">
        <f>SUM(C8)</f>
        <v>10000</v>
      </c>
      <c r="D13" s="37">
        <f>SUM(D8)</f>
        <v>1</v>
      </c>
      <c r="E13" s="37">
        <f>SUM(E8)</f>
        <v>10000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63">
        <v>2</v>
      </c>
      <c r="B14" s="61" t="s">
        <v>44</v>
      </c>
      <c r="C14" s="71">
        <v>0</v>
      </c>
      <c r="D14" s="63">
        <v>1</v>
      </c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60</v>
      </c>
    </row>
    <row r="15" spans="1:12" ht="21" customHeight="1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58">
        <v>3</v>
      </c>
      <c r="B17" s="57" t="s">
        <v>46</v>
      </c>
      <c r="C17" s="59">
        <v>10000</v>
      </c>
      <c r="D17" s="60">
        <v>1</v>
      </c>
      <c r="E17" s="59">
        <f t="shared" si="2"/>
        <v>10000</v>
      </c>
      <c r="F17" s="36">
        <v>0</v>
      </c>
      <c r="G17" s="36">
        <v>0</v>
      </c>
      <c r="H17" s="36">
        <f t="shared" si="0"/>
        <v>0</v>
      </c>
      <c r="I17" s="2"/>
      <c r="J17" s="76" t="s">
        <v>61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47</v>
      </c>
      <c r="C21" s="37">
        <f>SUM(C17)</f>
        <v>10000</v>
      </c>
      <c r="D21" s="37">
        <f t="shared" ref="D21:E21" si="4">SUM(D17)</f>
        <v>1</v>
      </c>
      <c r="E21" s="37">
        <f t="shared" si="4"/>
        <v>10000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>
      <c r="A22" s="58">
        <v>4</v>
      </c>
      <c r="B22" s="57" t="s">
        <v>4</v>
      </c>
      <c r="C22" s="59">
        <v>10000</v>
      </c>
      <c r="D22" s="60">
        <v>1</v>
      </c>
      <c r="E22" s="59">
        <f t="shared" si="2"/>
        <v>10000</v>
      </c>
      <c r="F22" s="36">
        <v>0</v>
      </c>
      <c r="G22" s="36">
        <v>0</v>
      </c>
      <c r="H22" s="36">
        <f t="shared" si="0"/>
        <v>0</v>
      </c>
      <c r="I22" s="2"/>
      <c r="J22" s="76" t="s">
        <v>62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48</v>
      </c>
      <c r="C24" s="37">
        <f>SUM(C22)</f>
        <v>10000</v>
      </c>
      <c r="D24" s="37">
        <f t="shared" ref="D24:E24" si="6">SUM(D22)</f>
        <v>1</v>
      </c>
      <c r="E24" s="37">
        <f t="shared" si="6"/>
        <v>10000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63">
        <v>5</v>
      </c>
      <c r="B25" s="61" t="s">
        <v>49</v>
      </c>
      <c r="C25" s="71">
        <v>50000</v>
      </c>
      <c r="D25" s="63">
        <v>1</v>
      </c>
      <c r="E25" s="71">
        <f t="shared" si="2"/>
        <v>50000</v>
      </c>
      <c r="F25" s="36">
        <v>0</v>
      </c>
      <c r="G25" s="36">
        <v>0</v>
      </c>
      <c r="H25" s="36">
        <f t="shared" si="0"/>
        <v>0</v>
      </c>
      <c r="I25" s="2"/>
      <c r="J25" s="73" t="s">
        <v>63</v>
      </c>
    </row>
    <row r="26" spans="1:10" ht="21" customHeight="1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54</v>
      </c>
      <c r="C27" s="37">
        <f>SUM(C25)</f>
        <v>50000</v>
      </c>
      <c r="D27" s="37">
        <f t="shared" ref="D27:E27" si="9">SUM(D25)</f>
        <v>1</v>
      </c>
      <c r="E27" s="37">
        <f t="shared" si="9"/>
        <v>50000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58">
        <v>6</v>
      </c>
      <c r="B28" s="57" t="s">
        <v>50</v>
      </c>
      <c r="C28" s="59">
        <v>0</v>
      </c>
      <c r="D28" s="60">
        <v>1</v>
      </c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64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1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>
      <c r="A33" s="58">
        <v>7</v>
      </c>
      <c r="B33" s="57" t="s">
        <v>51</v>
      </c>
      <c r="C33" s="59">
        <v>0</v>
      </c>
      <c r="D33" s="60">
        <v>1</v>
      </c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1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>
      <c r="A38" s="58">
        <v>8</v>
      </c>
      <c r="B38" s="57" t="s">
        <v>3</v>
      </c>
      <c r="C38" s="59">
        <v>0</v>
      </c>
      <c r="D38" s="60">
        <v>1</v>
      </c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65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1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>
      <c r="A41" s="58">
        <v>9</v>
      </c>
      <c r="B41" s="57" t="s">
        <v>53</v>
      </c>
      <c r="C41" s="59">
        <v>0</v>
      </c>
      <c r="D41" s="60">
        <v>1</v>
      </c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66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1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63">
        <v>10</v>
      </c>
      <c r="B45" s="57" t="s">
        <v>5</v>
      </c>
      <c r="C45" s="59">
        <v>20000</v>
      </c>
      <c r="D45" s="60">
        <v>1</v>
      </c>
      <c r="E45" s="59">
        <f t="shared" si="2"/>
        <v>20000</v>
      </c>
      <c r="F45" s="36">
        <v>0</v>
      </c>
      <c r="G45" s="36">
        <v>0</v>
      </c>
      <c r="H45" s="36">
        <f t="shared" si="0"/>
        <v>0</v>
      </c>
      <c r="I45" s="2"/>
      <c r="J45" s="81" t="s">
        <v>84</v>
      </c>
    </row>
    <row r="46" spans="1:10" ht="21" customHeight="1">
      <c r="A46" s="70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82"/>
    </row>
    <row r="47" spans="1:10" ht="21" customHeight="1">
      <c r="A47" s="70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>
      <c r="A48" s="70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>
      <c r="A49" s="70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>
      <c r="A50" s="70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>
      <c r="A51" s="64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>
      <c r="A52" s="34"/>
      <c r="B52" s="30" t="s">
        <v>58</v>
      </c>
      <c r="C52" s="37">
        <f>SUM(C45)</f>
        <v>20000</v>
      </c>
      <c r="D52" s="37">
        <f t="shared" ref="D52:E52" si="20">SUM(D45)</f>
        <v>1</v>
      </c>
      <c r="E52" s="37">
        <f t="shared" si="20"/>
        <v>20000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3"/>
    </row>
    <row r="53" spans="1:10" ht="21" customHeight="1">
      <c r="A53" s="34"/>
      <c r="B53" s="30" t="s">
        <v>59</v>
      </c>
      <c r="C53" s="37">
        <f>SUM(C52,C44,C40,C37,C32,C27,C24,C21,C16,C13)</f>
        <v>100000</v>
      </c>
      <c r="D53" s="37">
        <f t="shared" ref="D53:H53" si="22">SUM(D52,D44,D40,D37,D32,D27,D24,D21,D16,D13)</f>
        <v>10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100000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3">
        <f>A58-C58</f>
        <v>100000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Normal="100" workbookViewId="0">
      <selection activeCell="J45" sqref="J4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67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93</v>
      </c>
      <c r="G5" s="100"/>
      <c r="H5" s="46" t="s">
        <v>20</v>
      </c>
      <c r="I5" s="8"/>
      <c r="J5" s="100" t="s">
        <v>96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94</v>
      </c>
      <c r="G6" s="102"/>
      <c r="H6" s="11" t="s">
        <v>22</v>
      </c>
      <c r="I6" s="10"/>
      <c r="J6" s="102" t="s">
        <v>97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95</v>
      </c>
      <c r="G7" s="102"/>
      <c r="H7" s="11" t="s">
        <v>24</v>
      </c>
      <c r="I7" s="12"/>
      <c r="J7" s="107">
        <v>43523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75</v>
      </c>
      <c r="I8" s="49"/>
      <c r="J8" s="85" t="s">
        <v>98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2</v>
      </c>
      <c r="C11" s="91"/>
      <c r="D11" s="96"/>
      <c r="E11" s="87" t="s">
        <v>32</v>
      </c>
      <c r="F11" s="87"/>
      <c r="G11" s="19">
        <f>H11+I11</f>
        <v>158</v>
      </c>
      <c r="H11" s="19">
        <v>158</v>
      </c>
      <c r="I11" s="88"/>
      <c r="J11" s="89"/>
      <c r="K11" s="20" t="s">
        <v>85</v>
      </c>
    </row>
    <row r="12" spans="2:11" ht="20.100000000000001" customHeight="1">
      <c r="B12" s="90">
        <v>3</v>
      </c>
      <c r="C12" s="91"/>
      <c r="D12" s="96"/>
      <c r="E12" s="87" t="s">
        <v>32</v>
      </c>
      <c r="F12" s="87"/>
      <c r="G12" s="51">
        <f t="shared" ref="G12:G15" si="0">H12+I12</f>
        <v>74</v>
      </c>
      <c r="H12" s="51">
        <v>74</v>
      </c>
      <c r="I12" s="88"/>
      <c r="J12" s="89"/>
      <c r="K12" s="20" t="s">
        <v>86</v>
      </c>
    </row>
    <row r="13" spans="2:11" ht="20.100000000000001" customHeight="1">
      <c r="B13" s="90">
        <v>4</v>
      </c>
      <c r="C13" s="91"/>
      <c r="D13" s="96"/>
      <c r="E13" s="87" t="s">
        <v>32</v>
      </c>
      <c r="F13" s="87"/>
      <c r="G13" s="51">
        <f t="shared" si="0"/>
        <v>148</v>
      </c>
      <c r="H13" s="51">
        <v>148</v>
      </c>
      <c r="I13" s="88"/>
      <c r="J13" s="89"/>
      <c r="K13" s="20" t="s">
        <v>87</v>
      </c>
    </row>
    <row r="14" spans="2:11" ht="20.100000000000001" customHeight="1">
      <c r="B14" s="90">
        <v>5</v>
      </c>
      <c r="C14" s="91"/>
      <c r="D14" s="96"/>
      <c r="E14" s="87" t="s">
        <v>32</v>
      </c>
      <c r="F14" s="87"/>
      <c r="G14" s="51">
        <f t="shared" si="0"/>
        <v>846.98</v>
      </c>
      <c r="H14" s="51">
        <v>846.98</v>
      </c>
      <c r="I14" s="88"/>
      <c r="J14" s="89"/>
      <c r="K14" s="20" t="s">
        <v>92</v>
      </c>
    </row>
    <row r="15" spans="2:11" ht="20.100000000000001" customHeight="1">
      <c r="B15" s="90">
        <v>7</v>
      </c>
      <c r="C15" s="91"/>
      <c r="D15" s="96"/>
      <c r="E15" s="90" t="s">
        <v>33</v>
      </c>
      <c r="F15" s="91"/>
      <c r="G15" s="51">
        <f t="shared" si="0"/>
        <v>50</v>
      </c>
      <c r="H15" s="19">
        <v>50</v>
      </c>
      <c r="I15" s="88"/>
      <c r="J15" s="89"/>
      <c r="K15" s="20" t="s">
        <v>88</v>
      </c>
    </row>
    <row r="16" spans="2:11" ht="27" customHeight="1">
      <c r="B16" s="90">
        <v>8</v>
      </c>
      <c r="C16" s="91"/>
      <c r="D16" s="50"/>
      <c r="E16" s="90" t="s">
        <v>33</v>
      </c>
      <c r="F16" s="91"/>
      <c r="G16" s="51">
        <f t="shared" ref="G16:G18" si="1">H16+I16</f>
        <v>154.30000000000001</v>
      </c>
      <c r="H16" s="51">
        <v>154.30000000000001</v>
      </c>
      <c r="I16" s="88"/>
      <c r="J16" s="89"/>
      <c r="K16" s="25" t="s">
        <v>89</v>
      </c>
    </row>
    <row r="17" spans="1:11" ht="20.100000000000001" customHeight="1">
      <c r="B17" s="90">
        <v>9</v>
      </c>
      <c r="C17" s="91"/>
      <c r="D17" s="50"/>
      <c r="E17" s="90" t="s">
        <v>33</v>
      </c>
      <c r="F17" s="91"/>
      <c r="G17" s="51">
        <f t="shared" si="1"/>
        <v>60</v>
      </c>
      <c r="H17" s="51">
        <v>60</v>
      </c>
      <c r="I17" s="88"/>
      <c r="J17" s="89"/>
      <c r="K17" s="20" t="s">
        <v>90</v>
      </c>
    </row>
    <row r="18" spans="1:11" ht="20.100000000000001" customHeight="1">
      <c r="B18" s="90">
        <v>10</v>
      </c>
      <c r="C18" s="91"/>
      <c r="D18" s="50"/>
      <c r="E18" s="90" t="s">
        <v>33</v>
      </c>
      <c r="F18" s="91"/>
      <c r="G18" s="51">
        <f t="shared" si="1"/>
        <v>57.1</v>
      </c>
      <c r="H18" s="51">
        <v>57.1</v>
      </c>
      <c r="I18" s="88"/>
      <c r="J18" s="89"/>
      <c r="K18" s="20" t="s">
        <v>91</v>
      </c>
    </row>
    <row r="19" spans="1:11" ht="20.100000000000001" customHeight="1">
      <c r="B19" s="92" t="s">
        <v>34</v>
      </c>
      <c r="C19" s="97"/>
      <c r="D19" s="97"/>
      <c r="E19" s="97"/>
      <c r="F19" s="93"/>
      <c r="G19" s="21">
        <f>SUM(G11:G18)</f>
        <v>1548.3799999999999</v>
      </c>
      <c r="H19" s="21">
        <f>SUM(H11:H18)</f>
        <v>1548.3799999999999</v>
      </c>
      <c r="I19" s="98">
        <f>SUM(I11:J18)</f>
        <v>0</v>
      </c>
      <c r="J19" s="99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06" t="s">
        <v>29</v>
      </c>
      <c r="C21" s="106"/>
      <c r="D21" s="106"/>
      <c r="E21" s="106"/>
      <c r="F21" s="106"/>
      <c r="G21" s="106" t="s">
        <v>35</v>
      </c>
      <c r="H21" s="106"/>
      <c r="I21" s="106"/>
      <c r="J21" s="106"/>
      <c r="K21" s="17" t="s">
        <v>36</v>
      </c>
    </row>
    <row r="22" spans="1:11" ht="20.100000000000001" customHeight="1">
      <c r="B22" s="105">
        <f>H19</f>
        <v>1548.3799999999999</v>
      </c>
      <c r="C22" s="105"/>
      <c r="D22" s="105"/>
      <c r="E22" s="105"/>
      <c r="F22" s="105"/>
      <c r="G22" s="105">
        <f>I19</f>
        <v>0</v>
      </c>
      <c r="H22" s="105"/>
      <c r="I22" s="105"/>
      <c r="J22" s="105"/>
      <c r="K22" s="24">
        <f>SUM(B22:J22)</f>
        <v>1548.3799999999999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37</v>
      </c>
      <c r="C24" s="15"/>
      <c r="D24" s="15"/>
      <c r="E24" s="15"/>
      <c r="F24" s="15" t="s">
        <v>38</v>
      </c>
      <c r="G24" s="15" t="s">
        <v>39</v>
      </c>
      <c r="H24" s="15"/>
      <c r="I24" s="15"/>
      <c r="J24" s="15" t="s">
        <v>40</v>
      </c>
      <c r="K24" s="15"/>
    </row>
    <row r="27" spans="1:11" ht="18.75">
      <c r="A27" s="52" t="s">
        <v>76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9" spans="1:11" ht="20.100000000000001" customHeight="1">
      <c r="B29" s="7"/>
      <c r="C29" s="8"/>
      <c r="D29" s="46" t="s">
        <v>19</v>
      </c>
      <c r="E29" s="46"/>
      <c r="F29" s="100" t="str">
        <f>F5</f>
        <v>安黎欢</v>
      </c>
      <c r="G29" s="100"/>
      <c r="H29" s="46" t="s">
        <v>20</v>
      </c>
      <c r="I29" s="8"/>
      <c r="J29" s="100" t="str">
        <f>J5</f>
        <v>项目经理</v>
      </c>
      <c r="K29" s="101"/>
    </row>
    <row r="30" spans="1:11" ht="20.100000000000001" customHeight="1">
      <c r="B30" s="9"/>
      <c r="C30" s="10"/>
      <c r="D30" s="11" t="s">
        <v>21</v>
      </c>
      <c r="E30" s="11"/>
      <c r="F30" s="102" t="str">
        <f>F6</f>
        <v>北京，上海</v>
      </c>
      <c r="G30" s="102"/>
      <c r="H30" s="11" t="s">
        <v>22</v>
      </c>
      <c r="I30" s="10"/>
      <c r="J30" s="102" t="str">
        <f>J6</f>
        <v>业务6组</v>
      </c>
      <c r="K30" s="103"/>
    </row>
    <row r="31" spans="1:11" ht="20.100000000000001" customHeight="1">
      <c r="B31" s="9"/>
      <c r="C31" s="10"/>
      <c r="D31" s="11" t="s">
        <v>23</v>
      </c>
      <c r="E31" s="11"/>
      <c r="F31" s="102" t="str">
        <f>F7</f>
        <v>2018年12月-2019年2月</v>
      </c>
      <c r="G31" s="102"/>
      <c r="H31" s="11" t="s">
        <v>24</v>
      </c>
      <c r="I31" s="12"/>
      <c r="J31" s="102">
        <f>J7</f>
        <v>43523</v>
      </c>
      <c r="K31" s="103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75</v>
      </c>
      <c r="I32" s="49"/>
      <c r="J32" s="85" t="str">
        <f>J8</f>
        <v>HMEA-190215-SXY299</v>
      </c>
      <c r="K32" s="86"/>
    </row>
    <row r="33" spans="2:11" ht="20.100000000000001" customHeight="1"/>
    <row r="34" spans="2:11" ht="20.100000000000001" customHeight="1">
      <c r="B34" s="87"/>
      <c r="C34" s="87"/>
      <c r="D34" s="44" t="s">
        <v>81</v>
      </c>
      <c r="E34" s="87" t="s">
        <v>82</v>
      </c>
      <c r="F34" s="87"/>
      <c r="G34" s="19" t="s">
        <v>80</v>
      </c>
      <c r="H34" s="19" t="s">
        <v>78</v>
      </c>
      <c r="I34" s="104" t="s">
        <v>79</v>
      </c>
      <c r="J34" s="104"/>
      <c r="K34" s="45" t="s">
        <v>77</v>
      </c>
    </row>
    <row r="35" spans="2:11" ht="20.100000000000001" customHeight="1">
      <c r="B35" s="87">
        <v>1</v>
      </c>
      <c r="C35" s="87"/>
      <c r="D35" s="43" t="s">
        <v>99</v>
      </c>
      <c r="E35" s="87" t="s">
        <v>100</v>
      </c>
      <c r="F35" s="87"/>
      <c r="G35" s="19">
        <v>100</v>
      </c>
      <c r="H35" s="19">
        <v>2</v>
      </c>
      <c r="I35" s="88">
        <f>G35*H35</f>
        <v>200</v>
      </c>
      <c r="J35" s="89"/>
      <c r="K35" s="25" t="s">
        <v>106</v>
      </c>
    </row>
    <row r="36" spans="2:11" ht="20.100000000000001" customHeight="1">
      <c r="B36" s="87">
        <v>2</v>
      </c>
      <c r="C36" s="87"/>
      <c r="D36" s="43" t="s">
        <v>99</v>
      </c>
      <c r="E36" s="108">
        <v>43467</v>
      </c>
      <c r="F36" s="87"/>
      <c r="G36" s="51">
        <v>100</v>
      </c>
      <c r="H36" s="51">
        <v>1</v>
      </c>
      <c r="I36" s="88">
        <f t="shared" ref="I36:I37" si="2">G36*H36</f>
        <v>100</v>
      </c>
      <c r="J36" s="89"/>
      <c r="K36" s="25" t="s">
        <v>106</v>
      </c>
    </row>
    <row r="37" spans="2:11" ht="20.100000000000001" customHeight="1">
      <c r="B37" s="87">
        <v>3</v>
      </c>
      <c r="C37" s="87"/>
      <c r="D37" s="43" t="s">
        <v>99</v>
      </c>
      <c r="E37" s="108">
        <v>43473</v>
      </c>
      <c r="F37" s="87"/>
      <c r="G37" s="51">
        <v>100</v>
      </c>
      <c r="H37" s="51">
        <v>1</v>
      </c>
      <c r="I37" s="88">
        <f t="shared" si="2"/>
        <v>100</v>
      </c>
      <c r="J37" s="89"/>
      <c r="K37" s="25" t="s">
        <v>106</v>
      </c>
    </row>
    <row r="38" spans="2:11" ht="20.100000000000001" customHeight="1">
      <c r="B38" s="87">
        <v>4</v>
      </c>
      <c r="C38" s="87"/>
      <c r="D38" s="43" t="s">
        <v>99</v>
      </c>
      <c r="E38" s="87" t="s">
        <v>101</v>
      </c>
      <c r="F38" s="87"/>
      <c r="G38" s="19">
        <v>100</v>
      </c>
      <c r="H38" s="19">
        <v>2</v>
      </c>
      <c r="I38" s="88">
        <f t="shared" ref="I38" si="3">G38*H38</f>
        <v>200</v>
      </c>
      <c r="J38" s="89"/>
      <c r="K38" s="25" t="s">
        <v>106</v>
      </c>
    </row>
    <row r="39" spans="2:11" ht="20.100000000000001" customHeight="1">
      <c r="B39" s="87">
        <v>5</v>
      </c>
      <c r="C39" s="87"/>
      <c r="D39" s="113" t="s">
        <v>102</v>
      </c>
      <c r="E39" s="109" t="s">
        <v>103</v>
      </c>
      <c r="F39" s="110"/>
      <c r="G39" s="51">
        <v>100</v>
      </c>
      <c r="H39" s="51">
        <v>7</v>
      </c>
      <c r="I39" s="88">
        <f t="shared" ref="I39:I40" si="4">G39*H39</f>
        <v>700</v>
      </c>
      <c r="J39" s="89"/>
      <c r="K39" s="25" t="s">
        <v>104</v>
      </c>
    </row>
    <row r="40" spans="2:11" ht="20.100000000000001" customHeight="1">
      <c r="B40" s="87">
        <v>6</v>
      </c>
      <c r="C40" s="87"/>
      <c r="D40" s="114"/>
      <c r="E40" s="111"/>
      <c r="F40" s="112"/>
      <c r="G40" s="51">
        <v>200</v>
      </c>
      <c r="H40" s="51">
        <v>2</v>
      </c>
      <c r="I40" s="88">
        <f t="shared" si="4"/>
        <v>400</v>
      </c>
      <c r="J40" s="89"/>
      <c r="K40" s="25" t="s">
        <v>105</v>
      </c>
    </row>
    <row r="41" spans="2:11" ht="20.100000000000001" customHeight="1">
      <c r="B41" s="92" t="s">
        <v>34</v>
      </c>
      <c r="C41" s="97"/>
      <c r="D41" s="97"/>
      <c r="E41" s="97"/>
      <c r="F41" s="93"/>
      <c r="G41" s="21"/>
      <c r="H41" s="21">
        <f>SUM(H20:H40)</f>
        <v>15</v>
      </c>
      <c r="I41" s="98">
        <f>SUM(I35:J40)</f>
        <v>1700</v>
      </c>
      <c r="J41" s="99"/>
      <c r="K41" s="22"/>
    </row>
    <row r="42" spans="2:11" ht="20.100000000000001" customHeight="1">
      <c r="B42" s="15" t="s">
        <v>37</v>
      </c>
      <c r="C42" s="15"/>
      <c r="D42" s="15"/>
      <c r="E42" s="15"/>
      <c r="F42" s="15" t="s">
        <v>38</v>
      </c>
      <c r="G42" s="15" t="s">
        <v>39</v>
      </c>
      <c r="H42" s="15"/>
      <c r="I42" s="15"/>
      <c r="J42" s="15" t="s">
        <v>40</v>
      </c>
      <c r="K42" s="15"/>
    </row>
  </sheetData>
  <mergeCells count="73">
    <mergeCell ref="B40:C40"/>
    <mergeCell ref="I40:J40"/>
    <mergeCell ref="B12:C12"/>
    <mergeCell ref="B13:C13"/>
    <mergeCell ref="B14:C14"/>
    <mergeCell ref="B16:C16"/>
    <mergeCell ref="B17:C17"/>
    <mergeCell ref="B18:C18"/>
    <mergeCell ref="E39:F40"/>
    <mergeCell ref="D39:D40"/>
    <mergeCell ref="B37:C37"/>
    <mergeCell ref="E37:F37"/>
    <mergeCell ref="I37:J37"/>
    <mergeCell ref="B39:C39"/>
    <mergeCell ref="I39:J39"/>
    <mergeCell ref="B36:C36"/>
    <mergeCell ref="E36:F36"/>
    <mergeCell ref="I36:J36"/>
    <mergeCell ref="E16:F16"/>
    <mergeCell ref="I16:J16"/>
    <mergeCell ref="E17:F17"/>
    <mergeCell ref="I17:J17"/>
    <mergeCell ref="E18:F18"/>
    <mergeCell ref="I18:J18"/>
    <mergeCell ref="E12:F12"/>
    <mergeCell ref="I12:J12"/>
    <mergeCell ref="E13:F13"/>
    <mergeCell ref="I13:J13"/>
    <mergeCell ref="E14:F14"/>
    <mergeCell ref="I14:J14"/>
    <mergeCell ref="G22:J22"/>
    <mergeCell ref="B22:F22"/>
    <mergeCell ref="I19:J19"/>
    <mergeCell ref="B19:F19"/>
    <mergeCell ref="B21:F21"/>
    <mergeCell ref="G21:J21"/>
    <mergeCell ref="B3:K3"/>
    <mergeCell ref="J5:K5"/>
    <mergeCell ref="J6:K6"/>
    <mergeCell ref="J7:K7"/>
    <mergeCell ref="F5:G5"/>
    <mergeCell ref="F6:G6"/>
    <mergeCell ref="F7:G7"/>
    <mergeCell ref="I15:J15"/>
    <mergeCell ref="I10:J10"/>
    <mergeCell ref="I11:J11"/>
    <mergeCell ref="B41:F41"/>
    <mergeCell ref="I41:J41"/>
    <mergeCell ref="F29:G29"/>
    <mergeCell ref="J29:K29"/>
    <mergeCell ref="F30:G30"/>
    <mergeCell ref="J30:K30"/>
    <mergeCell ref="F31:G31"/>
    <mergeCell ref="J31:K31"/>
    <mergeCell ref="B38:C38"/>
    <mergeCell ref="E38:F38"/>
    <mergeCell ref="I38:J38"/>
    <mergeCell ref="B34:C34"/>
    <mergeCell ref="E34:F34"/>
    <mergeCell ref="I34:J34"/>
    <mergeCell ref="A27:K27"/>
    <mergeCell ref="J32:K32"/>
    <mergeCell ref="J8:K8"/>
    <mergeCell ref="B35:C35"/>
    <mergeCell ref="E35:F35"/>
    <mergeCell ref="I35:J35"/>
    <mergeCell ref="E15:F15"/>
    <mergeCell ref="E10:F10"/>
    <mergeCell ref="B10:C10"/>
    <mergeCell ref="B11:C11"/>
    <mergeCell ref="E11:F11"/>
    <mergeCell ref="D11:D15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2019-01-16T06:15:59Z</cp:lastPrinted>
  <dcterms:created xsi:type="dcterms:W3CDTF">2014-04-15T08:52:03Z</dcterms:created>
  <dcterms:modified xsi:type="dcterms:W3CDTF">2019-02-26T10:24:53Z</dcterms:modified>
</cp:coreProperties>
</file>