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<sst xmlns="http://schemas.openxmlformats.org/spreadsheetml/2006/main" count="92">
  <si>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</si>
  <si>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</si>
  <si>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</si>
  <si>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</si>
  <si>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</si>
  <si>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</si>
  <si>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</si>
  <si>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</si>
  <si>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</si>
  <si>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</si>
  <si>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</si>
  <si>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</si>
  <si>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</si>
  <si>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</si>
  <si>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</si>
  <si>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</si>
  <si>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</si>
  <si>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</si>
  <si>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</si>
  <si>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过路费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</si>
  <si>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</si>
  <si>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</si>
  <si>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</si>
  <si>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</si>
  <si>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</si>
  <si>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</si>
  <si>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</si>
  <si>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</si>
  <si>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</si>
  <si>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</si>
  <si>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</si>
  <si>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</si>
  <si>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</si>
  <si>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</si>
  <si>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</si>
  <si>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</si>
  <si>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</si>
  <si>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</si>
  <si>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</si>
  <si>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</si>
  <si>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</si>
  <si>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</si>
  <si>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</si>
  <si>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</si>
  <si>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</si>
  <si>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</si>
  <si>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</si>
  <si>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维修费</t>
  </si>
  <si>
    <t>租赁费</t>
  </si>
  <si>
    <t>通讯服务费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</si>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</sst>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20" fillId="22" borderId="17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56" sqref="H55:H56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6" max="6" width="11.8796296296296" customWidth="1"/>
    <col min="8" max="8" width="11.75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>
        <v>1</v>
      </c>
      <c r="E8" s="63">
        <f>C8*D8</f>
        <v>20000</v>
      </c>
      <c r="F8" s="63">
        <v>5567</v>
      </c>
      <c r="G8" s="63">
        <v>0</v>
      </c>
      <c r="H8" s="63">
        <f t="shared" ref="H8:H45" si="0">F8+G8</f>
        <v>5567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405</v>
      </c>
      <c r="G9" s="63">
        <v>0</v>
      </c>
      <c r="H9" s="63">
        <f t="shared" si="0"/>
        <v>405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250</v>
      </c>
      <c r="G10" s="63">
        <v>0</v>
      </c>
      <c r="H10" s="63">
        <f t="shared" si="0"/>
        <v>250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101.65</v>
      </c>
      <c r="G11" s="63">
        <v>0</v>
      </c>
      <c r="H11" s="63">
        <f t="shared" si="0"/>
        <v>101.65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21</v>
      </c>
      <c r="C13" s="67">
        <f>SUM(C8)</f>
        <v>20000</v>
      </c>
      <c r="D13" s="67">
        <f>SUM(D8)</f>
        <v>1</v>
      </c>
      <c r="E13" s="67">
        <f>SUM(E8)</f>
        <v>20000</v>
      </c>
      <c r="F13" s="67">
        <f>SUM(F8:F12)</f>
        <v>6323.65</v>
      </c>
      <c r="G13" s="67">
        <f t="shared" ref="G13:H13" si="1">SUM(G8:G12)</f>
        <v>0</v>
      </c>
      <c r="H13" s="67">
        <f t="shared" si="1"/>
        <v>6323.65</v>
      </c>
      <c r="I13" s="87"/>
      <c r="J13" s="88"/>
    </row>
    <row r="14" customHeight="1" spans="1:10">
      <c r="A14" s="68">
        <v>2</v>
      </c>
      <c r="B14" s="69" t="s">
        <v>22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23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27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10000</v>
      </c>
      <c r="D22" s="64">
        <v>1</v>
      </c>
      <c r="E22" s="63">
        <f t="shared" si="2"/>
        <v>10000</v>
      </c>
      <c r="F22" s="63">
        <v>631</v>
      </c>
      <c r="G22" s="63">
        <v>0</v>
      </c>
      <c r="H22" s="63">
        <f t="shared" si="0"/>
        <v>631</v>
      </c>
      <c r="I22" s="84" t="s">
        <v>29</v>
      </c>
      <c r="J22" s="89" t="s">
        <v>30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31</v>
      </c>
      <c r="C24" s="67">
        <f>SUM(C22)</f>
        <v>10000</v>
      </c>
      <c r="D24" s="67">
        <f t="shared" ref="D24:E24" si="6">SUM(D22)</f>
        <v>1</v>
      </c>
      <c r="E24" s="67">
        <f t="shared" si="6"/>
        <v>10000</v>
      </c>
      <c r="F24" s="67">
        <f>SUM(F22:F23)</f>
        <v>631</v>
      </c>
      <c r="G24" s="67">
        <f t="shared" ref="G24:H24" si="7">SUM(G22:G23)</f>
        <v>0</v>
      </c>
      <c r="H24" s="67">
        <f t="shared" si="7"/>
        <v>631</v>
      </c>
      <c r="I24" s="87"/>
      <c r="J24" s="91"/>
    </row>
    <row r="25" customHeight="1" spans="1:10">
      <c r="A25" s="68">
        <v>5</v>
      </c>
      <c r="B25" s="69" t="s">
        <v>32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33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34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35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36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37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38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39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40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41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42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43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44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45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46</v>
      </c>
      <c r="C45" s="63">
        <v>20000</v>
      </c>
      <c r="D45" s="64">
        <v>1</v>
      </c>
      <c r="E45" s="63">
        <f t="shared" si="2"/>
        <v>20000</v>
      </c>
      <c r="F45" s="63">
        <v>3980</v>
      </c>
      <c r="G45" s="63">
        <v>0</v>
      </c>
      <c r="H45" s="63">
        <f t="shared" si="0"/>
        <v>3980</v>
      </c>
      <c r="I45" s="84" t="s">
        <v>47</v>
      </c>
      <c r="J45" s="92"/>
    </row>
    <row r="46" customHeight="1" spans="1:10">
      <c r="A46" s="74"/>
      <c r="B46" s="62"/>
      <c r="C46" s="63"/>
      <c r="D46" s="64"/>
      <c r="E46" s="63"/>
      <c r="F46" s="63">
        <v>1340</v>
      </c>
      <c r="G46" s="63">
        <v>0</v>
      </c>
      <c r="H46" s="63">
        <f t="shared" ref="H46:H51" si="19">F46+G46</f>
        <v>1340</v>
      </c>
      <c r="I46" s="84" t="s">
        <v>48</v>
      </c>
      <c r="J46" s="93"/>
    </row>
    <row r="47" customHeight="1" spans="1:10">
      <c r="A47" s="74"/>
      <c r="B47" s="62"/>
      <c r="C47" s="63"/>
      <c r="D47" s="64"/>
      <c r="E47" s="63"/>
      <c r="F47" s="63">
        <v>300</v>
      </c>
      <c r="G47" s="63">
        <v>0</v>
      </c>
      <c r="H47" s="63">
        <f t="shared" si="19"/>
        <v>300</v>
      </c>
      <c r="I47" s="84" t="s">
        <v>49</v>
      </c>
      <c r="J47" s="93"/>
    </row>
    <row r="48" customHeight="1" spans="1:10">
      <c r="A48" s="74"/>
      <c r="B48" s="62"/>
      <c r="C48" s="63"/>
      <c r="D48" s="64"/>
      <c r="E48" s="63"/>
      <c r="F48" s="63">
        <v>26</v>
      </c>
      <c r="G48" s="63">
        <v>0</v>
      </c>
      <c r="H48" s="63">
        <f t="shared" si="19"/>
        <v>26</v>
      </c>
      <c r="I48" s="84" t="s">
        <v>50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51</v>
      </c>
      <c r="C52" s="67">
        <f>SUM(C45)</f>
        <v>20000</v>
      </c>
      <c r="D52" s="67">
        <f t="shared" ref="D52:E52" si="20">SUM(D45)</f>
        <v>1</v>
      </c>
      <c r="E52" s="67">
        <f t="shared" si="20"/>
        <v>20000</v>
      </c>
      <c r="F52" s="67">
        <f>SUM(F45:F51)</f>
        <v>5646</v>
      </c>
      <c r="G52" s="67">
        <f t="shared" ref="G52:H52" si="21">SUM(G45:G51)</f>
        <v>0</v>
      </c>
      <c r="H52" s="67">
        <f t="shared" si="21"/>
        <v>5646</v>
      </c>
      <c r="I52" s="87"/>
      <c r="J52" s="94"/>
    </row>
    <row r="53" customHeight="1" spans="1:10">
      <c r="A53" s="65"/>
      <c r="B53" s="66" t="s">
        <v>52</v>
      </c>
      <c r="C53" s="67">
        <f>SUM(C52,C44,C40,C37,C32,C27,C24,C21,C16,C13)</f>
        <v>50000</v>
      </c>
      <c r="D53" s="67">
        <f t="shared" ref="D53:H53" si="22">SUM(D52,D44,D40,D37,D32,D27,D24,D21,D16,D13)</f>
        <v>4</v>
      </c>
      <c r="E53" s="67">
        <f t="shared" si="22"/>
        <v>50000</v>
      </c>
      <c r="F53" s="67">
        <f t="shared" si="22"/>
        <v>12600.65</v>
      </c>
      <c r="G53" s="67">
        <f t="shared" si="22"/>
        <v>0</v>
      </c>
      <c r="H53" s="67">
        <f t="shared" si="22"/>
        <v>12600.65</v>
      </c>
      <c r="I53" s="87"/>
      <c r="J53" s="95"/>
    </row>
    <row r="57" customHeight="1" spans="1:9">
      <c r="A57" s="75" t="s">
        <v>53</v>
      </c>
      <c r="B57" s="76"/>
      <c r="C57" s="77" t="s">
        <v>54</v>
      </c>
      <c r="D57" s="77"/>
      <c r="E57" s="77" t="s">
        <v>55</v>
      </c>
      <c r="F57" s="77"/>
      <c r="G57" s="77" t="s">
        <v>56</v>
      </c>
      <c r="H57" s="77"/>
      <c r="I57" s="96" t="s">
        <v>57</v>
      </c>
    </row>
    <row r="58" customHeight="1" spans="1:9">
      <c r="A58" s="78">
        <f>E53</f>
        <v>50000</v>
      </c>
      <c r="B58" s="79"/>
      <c r="C58" s="79">
        <f>H53</f>
        <v>12600.65</v>
      </c>
      <c r="D58" s="79"/>
      <c r="E58" s="79">
        <f>F53</f>
        <v>12600.65</v>
      </c>
      <c r="F58" s="79"/>
      <c r="G58" s="79">
        <f>G53</f>
        <v>0</v>
      </c>
      <c r="H58" s="79"/>
      <c r="I58" s="97">
        <f>A58-C58</f>
        <v>37399.35</v>
      </c>
    </row>
    <row r="60" customHeight="1" spans="1:9">
      <c r="A60" s="80" t="s">
        <v>58</v>
      </c>
      <c r="B60" s="81"/>
      <c r="C60" s="82" t="s">
        <v>59</v>
      </c>
      <c r="D60" s="80"/>
      <c r="E60" s="80" t="s">
        <v>60</v>
      </c>
      <c r="F60" s="80"/>
      <c r="G60" s="80" t="s">
        <v>61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5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6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29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59</v>
      </c>
      <c r="G23" s="16" t="s">
        <v>86</v>
      </c>
      <c r="H23" s="16"/>
      <c r="I23" s="16"/>
      <c r="J23" s="16" t="s">
        <v>61</v>
      </c>
      <c r="K23" s="16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/>
      <c r="G28" s="7"/>
      <c r="H28" s="6" t="s">
        <v>64</v>
      </c>
      <c r="I28" s="5"/>
      <c r="J28" s="7"/>
      <c r="K28" s="35"/>
    </row>
    <row r="29" ht="20.1" customHeight="1" spans="2:11">
      <c r="B29" s="8"/>
      <c r="C29" s="9"/>
      <c r="D29" s="10" t="s">
        <v>65</v>
      </c>
      <c r="E29" s="10"/>
      <c r="F29" s="11"/>
      <c r="G29" s="11"/>
      <c r="H29" s="10" t="s">
        <v>66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52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59</v>
      </c>
      <c r="G38" s="16" t="s">
        <v>86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2017-12-12T03:49:40Z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