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<sst xmlns="http://schemas.openxmlformats.org/spreadsheetml/2006/main" count="59" uniqueCount="59">
  <si>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</si>
  <si>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团号： HMEA-220901-HCB726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</si>
  <si>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</si>
  <si>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</si>
  <si>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</si>
  <si>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</si>
  <si>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</si>
  <si>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</si>
  <si>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</si>
  <si>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</si>
  <si>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</si>
  <si>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</si>
  <si>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</si>
  <si>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</si>
  <si>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</si>
  <si>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</si>
  <si>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9月15日摆渡车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</si>
  <si>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</si>
  <si>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</si>
  <si>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</si>
  <si>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</si>
  <si>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</si>
  <si>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</si>
  <si>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</si>
  <si>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</si>
  <si>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</si>
  <si>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9月15日晚餐</t>
  </si>
  <si>
    <t>需提供刷卡联、菜单（小票）</t>
  </si>
  <si>
    <t>活动餐费合计</t>
  </si>
  <si>
    <t>现地采买费用</t>
  </si>
  <si>
    <t>9月15日白酒</t>
  </si>
  <si>
    <t>尽量提供可用的原始发票，发票项目不可用的，且开票需要加收税点的可以不提供原始发票。网上交易均需提供交易截图。</t>
  </si>
  <si>
    <t>9月15日啤酒</t>
  </si>
  <si>
    <t>9月15日饮料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</si>
  <si>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</si>
  <si>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</si>
  <si>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</si>
  <si>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</si>
  <si>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</si>
  <si>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条幅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</si>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</sst>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O9" sqref="O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500</v>
      </c>
      <c r="G8" s="15">
        <v>0</v>
      </c>
      <c r="H8" s="15">
        <f>F8+G8</f>
        <v>500</v>
      </c>
      <c r="I8" s="46" t="s">
        <v>16</v>
      </c>
      <c r="J8" s="47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500</v>
      </c>
      <c r="G11" s="19">
        <f>SUM(G8:G10)</f>
        <v>0</v>
      </c>
      <c r="H11" s="19">
        <f>SUM(H8:H10)</f>
        <v>500</v>
      </c>
      <c r="I11" s="49"/>
      <c r="J11" s="50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25</v>
      </c>
      <c r="C20" s="15">
        <v>8000</v>
      </c>
      <c r="D20" s="16">
        <v>1</v>
      </c>
      <c r="E20" s="15">
        <f>C20*D20</f>
        <v>8000</v>
      </c>
      <c r="F20" s="15">
        <v>4364</v>
      </c>
      <c r="G20" s="15">
        <v>0</v>
      </c>
      <c r="H20" s="15">
        <f>F20+G20</f>
        <v>4364</v>
      </c>
      <c r="I20" s="46" t="s">
        <v>26</v>
      </c>
      <c r="J20" s="51" t="s">
        <v>27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28</v>
      </c>
      <c r="C23" s="19">
        <f>SUM(C20)</f>
        <v>8000</v>
      </c>
      <c r="D23" s="19">
        <f t="shared" ref="D23:E23" si="2">SUM(D20)</f>
        <v>1</v>
      </c>
      <c r="E23" s="19">
        <f t="shared" si="2"/>
        <v>8000</v>
      </c>
      <c r="F23" s="19">
        <f>SUM(F20:F22)</f>
        <v>4364</v>
      </c>
      <c r="G23" s="19">
        <f>SUM(G20:G22)</f>
        <v>0</v>
      </c>
      <c r="H23" s="19">
        <f>SUM(H20:H22)</f>
        <v>4364</v>
      </c>
      <c r="I23" s="49"/>
      <c r="J23" s="53"/>
    </row>
    <row r="24" customHeight="1" spans="1:10">
      <c r="A24" s="20">
        <v>5</v>
      </c>
      <c r="B24" s="21" t="s">
        <v>29</v>
      </c>
      <c r="C24" s="22">
        <v>0</v>
      </c>
      <c r="D24" s="23"/>
      <c r="E24" s="22">
        <f>C24*D24</f>
        <v>0</v>
      </c>
      <c r="F24" s="15">
        <v>672</v>
      </c>
      <c r="G24" s="15">
        <v>0</v>
      </c>
      <c r="H24" s="15">
        <f>F24+G24</f>
        <v>672</v>
      </c>
      <c r="I24" s="46" t="s">
        <v>30</v>
      </c>
      <c r="J24" s="47" t="s">
        <v>31</v>
      </c>
    </row>
    <row r="25" customHeight="1" spans="1:10">
      <c r="A25" s="28"/>
      <c r="B25" s="29"/>
      <c r="C25" s="30"/>
      <c r="D25" s="31"/>
      <c r="E25" s="30"/>
      <c r="F25" s="15">
        <v>330.75</v>
      </c>
      <c r="G25" s="15">
        <v>0</v>
      </c>
      <c r="H25" s="15">
        <f>F25+G25</f>
        <v>330.75</v>
      </c>
      <c r="I25" s="46" t="s">
        <v>32</v>
      </c>
      <c r="J25" s="48"/>
    </row>
    <row r="26" customHeight="1" spans="1:10">
      <c r="A26" s="24"/>
      <c r="B26" s="25"/>
      <c r="C26" s="26"/>
      <c r="D26" s="27"/>
      <c r="E26" s="26"/>
      <c r="F26" s="15">
        <v>33.57</v>
      </c>
      <c r="G26" s="15">
        <v>0</v>
      </c>
      <c r="H26" s="15">
        <f t="shared" ref="H26" si="3">F26+G26</f>
        <v>33.57</v>
      </c>
      <c r="I26" s="46" t="s">
        <v>33</v>
      </c>
      <c r="J26" s="48"/>
    </row>
    <row r="27" s="1" customFormat="1" customHeight="1" spans="1:10">
      <c r="A27" s="17"/>
      <c r="B27" s="18" t="s">
        <v>34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1036.32</v>
      </c>
      <c r="G27" s="19">
        <f>SUM(G24:G26)</f>
        <v>0</v>
      </c>
      <c r="H27" s="19">
        <f>SUM(H24:H26)</f>
        <v>1036.32</v>
      </c>
      <c r="I27" s="49"/>
      <c r="J27" s="50"/>
    </row>
    <row r="28" customHeight="1" spans="1:10">
      <c r="A28" s="13">
        <v>6</v>
      </c>
      <c r="B28" s="14" t="s">
        <v>35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36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37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38</v>
      </c>
      <c r="C32" s="15">
        <v>0</v>
      </c>
      <c r="D32" s="16"/>
      <c r="E32" s="15">
        <f>C32*D32</f>
        <v>0</v>
      </c>
      <c r="F32" s="15">
        <v>120</v>
      </c>
      <c r="G32" s="15">
        <v>0</v>
      </c>
      <c r="H32" s="15">
        <f>F32+G32</f>
        <v>120</v>
      </c>
      <c r="I32" s="46" t="s">
        <v>39</v>
      </c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40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120</v>
      </c>
      <c r="G35" s="19">
        <f>SUM(G32:G34)</f>
        <v>0</v>
      </c>
      <c r="H35" s="19">
        <f>SUM(H32:H34)</f>
        <v>120</v>
      </c>
      <c r="I35" s="49"/>
      <c r="J35" s="56"/>
    </row>
    <row r="36" customHeight="1" spans="1:10">
      <c r="A36" s="13">
        <v>8</v>
      </c>
      <c r="B36" s="14" t="s">
        <v>41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42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43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44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45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46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47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48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49</v>
      </c>
      <c r="C51" s="19">
        <f>SUM(C50,C43,C39,C35,C31,C27,C23,C19,C14,C11)</f>
        <v>8000</v>
      </c>
      <c r="D51" s="19">
        <f t="shared" ref="D51:H51" si="12">SUM(D50,D43,D39,D35,D31,D27,D23,D19,D14,D11)</f>
        <v>1</v>
      </c>
      <c r="E51" s="19">
        <f t="shared" si="12"/>
        <v>8000</v>
      </c>
      <c r="F51" s="19">
        <f t="shared" si="12"/>
        <v>6020.32</v>
      </c>
      <c r="G51" s="19">
        <f t="shared" si="12"/>
        <v>0</v>
      </c>
      <c r="H51" s="19">
        <f t="shared" si="12"/>
        <v>6020.32</v>
      </c>
      <c r="I51" s="49"/>
      <c r="J51" s="57"/>
    </row>
    <row r="55" customHeight="1" spans="1:9">
      <c r="A55" s="37" t="s">
        <v>50</v>
      </c>
      <c r="B55" s="38"/>
      <c r="C55" s="39" t="s">
        <v>51</v>
      </c>
      <c r="D55" s="39"/>
      <c r="E55" s="39" t="s">
        <v>52</v>
      </c>
      <c r="F55" s="39"/>
      <c r="G55" s="39" t="s">
        <v>53</v>
      </c>
      <c r="H55" s="39"/>
      <c r="I55" s="58" t="s">
        <v>54</v>
      </c>
    </row>
    <row r="56" customHeight="1" spans="1:9">
      <c r="A56" s="40">
        <f>E51</f>
        <v>8000</v>
      </c>
      <c r="B56" s="41"/>
      <c r="C56" s="41">
        <f>H51</f>
        <v>6020.32</v>
      </c>
      <c r="D56" s="41"/>
      <c r="E56" s="41">
        <f>F51</f>
        <v>6020.32</v>
      </c>
      <c r="F56" s="41"/>
      <c r="G56" s="41">
        <f>G51</f>
        <v>0</v>
      </c>
      <c r="H56" s="41"/>
      <c r="I56" s="59">
        <f>A56-C56</f>
        <v>1979.68</v>
      </c>
    </row>
    <row r="58" customHeight="1" spans="1:9">
      <c r="A58" s="42" t="s">
        <v>55</v>
      </c>
      <c r="B58" s="43"/>
      <c r="C58" s="44" t="s">
        <v>56</v>
      </c>
      <c r="D58" s="42"/>
      <c r="E58" s="42" t="s">
        <v>57</v>
      </c>
      <c r="F58" s="42"/>
      <c r="G58" s="42" t="s">
        <v>58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2022-09-20T02:13:24Z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