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defaultThemeVersion="124226"/>
  <bookViews>
    <workbookView xWindow="0" yWindow="0" windowWidth="19425" windowHeight="8370" tabRatio="924"/>
  </bookViews>
  <sheets>
    <sheet name="结算单-差旅部分" sheetId="48" r:id="rId1"/>
  </sheets>
  <definedNames>
    <definedName name="_xlnm.Print_Area" localSheetId="0">'结算单-差旅部分'!$A$1:$O$81</definedName>
  </definedNames>
  <calcPr calcId="144525"/>
</workbook>
</file>

<file path=xl/calcChain.xml><?xml version="1.0" encoding="utf-8"?>
<calcChain xmlns="http://schemas.openxmlformats.org/spreadsheetml/2006/main">
  <c r="N74" i="48" l="1"/>
  <c r="N73" i="48"/>
  <c r="N72" i="48"/>
  <c r="N71" i="48"/>
  <c r="N70" i="48"/>
  <c r="N69" i="48"/>
  <c r="N75" i="48" s="1"/>
  <c r="N65" i="48"/>
  <c r="N66" i="48" s="1"/>
  <c r="N56" i="48"/>
  <c r="N55" i="48"/>
  <c r="N54" i="48"/>
  <c r="N50" i="48"/>
  <c r="N49" i="48"/>
  <c r="N48" i="48"/>
  <c r="N47" i="48"/>
  <c r="N51" i="48" s="1"/>
  <c r="N43" i="48"/>
  <c r="N42" i="48"/>
  <c r="N41" i="48"/>
  <c r="N40" i="48"/>
  <c r="N39" i="48"/>
  <c r="N38" i="48"/>
  <c r="N37" i="48"/>
  <c r="N36" i="48"/>
  <c r="N35" i="48"/>
  <c r="N31" i="48"/>
  <c r="N30" i="48"/>
  <c r="N29" i="48"/>
  <c r="N28" i="48"/>
  <c r="N27" i="48"/>
  <c r="N26" i="48"/>
  <c r="N25" i="48"/>
  <c r="N24" i="48"/>
  <c r="N23" i="48"/>
  <c r="N22" i="48"/>
  <c r="N21" i="48"/>
  <c r="N20" i="48"/>
  <c r="N16" i="48"/>
  <c r="N15" i="48"/>
  <c r="N14" i="48"/>
  <c r="N13" i="48"/>
  <c r="N12" i="48"/>
  <c r="N11" i="48"/>
  <c r="N10" i="48"/>
  <c r="N57" i="48" l="1"/>
  <c r="N44" i="48"/>
  <c r="N32" i="48"/>
  <c r="N17" i="48"/>
  <c r="N76" i="48"/>
  <c r="N58" i="48" l="1"/>
  <c r="J61" i="48" s="1"/>
  <c r="N61" i="48" s="1"/>
  <c r="N62" i="48" s="1"/>
  <c r="J79" i="48" s="1"/>
  <c r="N79" i="48" s="1"/>
  <c r="N80" i="48" s="1"/>
</calcChain>
</file>

<file path=xl/sharedStrings.xml><?xml version="1.0" encoding="utf-8"?>
<sst xmlns="http://schemas.openxmlformats.org/spreadsheetml/2006/main" count="371" uniqueCount="187">
  <si>
    <t>会议名称：</t>
  </si>
  <si>
    <t>OHBM</t>
  </si>
  <si>
    <t>新加坡</t>
  </si>
  <si>
    <t>供应商名称：</t>
  </si>
  <si>
    <t>中国康辉旅游集团有限公司</t>
  </si>
  <si>
    <t>会议类型：</t>
  </si>
  <si>
    <t>国际会议</t>
  </si>
  <si>
    <t xml:space="preserve"> 参加人数：</t>
  </si>
  <si>
    <t>20+6（内陪）</t>
  </si>
  <si>
    <t>联系人/电话：</t>
  </si>
  <si>
    <t>曹园 18810105420</t>
  </si>
  <si>
    <t>会议时间：</t>
  </si>
  <si>
    <t>20180617-20180621</t>
  </si>
  <si>
    <t>网址</t>
  </si>
  <si>
    <t>https://www.humanbrainmapping.org/i4a/pages/index.cfm?pageid=3267&amp;activateFull=false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</si>
  <si>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</si>
  <si>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</si>
  <si>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</si>
  <si>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</si>
  <si>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</si>
  <si>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</si>
  <si>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</si>
  <si>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</si>
  <si>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</si>
  <si>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</si>
  <si>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</si>
  <si>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</si>
  <si>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</si>
  <si>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</si>
  <si>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</si>
  <si>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</si>
  <si>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普通大床房</t>
  </si>
  <si>
    <t>月</t>
  </si>
  <si>
    <t>日</t>
  </si>
  <si>
    <t>晚</t>
  </si>
  <si>
    <t>间</t>
  </si>
  <si>
    <t>A-2</t>
  </si>
  <si>
    <t>集结地酒店-1
上海大众空港酒店</t>
  </si>
  <si>
    <t>A-5</t>
  </si>
  <si>
    <t>会议室1</t>
  </si>
  <si>
    <t>使用人数、摆放桌型以及层高等要求</t>
  </si>
  <si>
    <t>场/天</t>
  </si>
  <si>
    <t>投影仪/幕布</t>
  </si>
  <si>
    <t>说明投影流明和幕布尺寸</t>
  </si>
  <si>
    <t>台/天</t>
  </si>
  <si>
    <t>茶歇</t>
  </si>
  <si>
    <t>人/天</t>
  </si>
  <si>
    <t>话筒</t>
  </si>
  <si>
    <t>有线麦/无线麦，数量等要求</t>
  </si>
  <si>
    <t>个/天</t>
  </si>
  <si>
    <t>合计：</t>
  </si>
  <si>
    <t>人数</t>
  </si>
  <si>
    <t>餐次</t>
  </si>
  <si>
    <t>合计</t>
  </si>
  <si>
    <t>B</t>
  </si>
  <si>
    <t>用餐</t>
  </si>
  <si>
    <t>正餐</t>
  </si>
  <si>
    <t>午</t>
  </si>
  <si>
    <t>餐</t>
  </si>
  <si>
    <t>人</t>
  </si>
  <si>
    <t>B-4</t>
  </si>
  <si>
    <t>B-5</t>
  </si>
  <si>
    <t>次</t>
  </si>
  <si>
    <t>C</t>
  </si>
  <si>
    <t>交通</t>
  </si>
  <si>
    <t>C-1</t>
  </si>
  <si>
    <t>辆/趟</t>
  </si>
  <si>
    <t>45座空调车</t>
  </si>
  <si>
    <t>境外接送机机，酒店-机场间的单程用车</t>
  </si>
  <si>
    <t>其他，45座空调车</t>
  </si>
  <si>
    <t>辆/天</t>
  </si>
  <si>
    <t>高铁或动车票</t>
  </si>
  <si>
    <t>座</t>
  </si>
  <si>
    <t>人/单程</t>
  </si>
  <si>
    <t>D</t>
  </si>
  <si>
    <t>其他费用</t>
  </si>
  <si>
    <t>D-1</t>
  </si>
  <si>
    <t>保险费</t>
  </si>
  <si>
    <t>D-2</t>
  </si>
  <si>
    <t>签证费</t>
  </si>
  <si>
    <t>报价含递送服务及快递</t>
  </si>
  <si>
    <t>D-3</t>
  </si>
  <si>
    <t>会议注册费</t>
  </si>
  <si>
    <t>如有固定价格请填写</t>
  </si>
  <si>
    <t>D-10</t>
  </si>
  <si>
    <t>客人用水</t>
  </si>
  <si>
    <t>瓶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</si>
  <si>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</si>
  <si>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</si>
  <si>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</si>
  <si>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</si>
  <si>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</si>
  <si>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</si>
  <si>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</si>
  <si>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当地工作人员</t>
  </si>
  <si>
    <t>每天10小时工作，超时费用另计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</si>
  <si>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</si>
  <si>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</si>
  <si>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</si>
  <si>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</si>
  <si>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</si>
  <si>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</si>
  <si>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</si>
  <si>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</si>
  <si>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</si>
  <si>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</si>
  <si>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</si>
  <si>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</si>
  <si>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</si>
  <si>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</si>
  <si>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</si>
  <si>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</si>
  <si>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t>经济</t>
  </si>
  <si>
    <t>散客</t>
  </si>
  <si>
    <t>张</t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</si>
  <si>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</si>
  <si>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</si>
  <si>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</si>
  <si>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</si>
  <si>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</si>
  <si>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</si>
  <si>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</si>
  <si>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</si>
  <si>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</si>
  <si>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</si>
  <si>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</si>
  <si>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一等</t>
  </si>
  <si>
    <r>
      <t xml:space="preserve"> 会议地点：</t>
    </r>
    <r>
      <rPr>
        <b/>
        <u/>
        <sz val="9"/>
        <rFont val="华文细黑"/>
        <family val="3"/>
        <charset val="134"/>
      </rPr>
      <t xml:space="preserve">                      </t>
    </r>
  </si>
  <si>
    <r>
      <t xml:space="preserve">从 </t>
    </r>
    <r>
      <rPr>
        <u/>
        <sz val="9"/>
        <color rgb="FFC00000"/>
        <rFont val="华文细黑"/>
        <family val="3"/>
        <charset val="134"/>
      </rPr>
      <t>****</t>
    </r>
    <r>
      <rPr>
        <sz val="9"/>
        <color rgb="FFC00000"/>
        <rFont val="华文细黑"/>
        <family val="3"/>
        <charset val="134"/>
      </rPr>
      <t xml:space="preserve"> </t>
    </r>
    <r>
      <rPr>
        <sz val="9"/>
        <color theme="1"/>
        <rFont val="华文细黑"/>
        <family val="3"/>
        <charset val="134"/>
      </rPr>
      <t xml:space="preserve">至 </t>
    </r>
    <r>
      <rPr>
        <u/>
        <sz val="9"/>
        <color rgb="FFC00000"/>
        <rFont val="华文细黑"/>
        <family val="3"/>
        <charset val="134"/>
      </rPr>
      <t>****</t>
    </r>
  </si>
  <si>
    <r>
      <t>险种：</t>
    </r>
    <r>
      <rPr>
        <u/>
        <sz val="9"/>
        <color rgb="FFC00000"/>
        <rFont val="华文细黑"/>
        <family val="3"/>
        <charset val="134"/>
      </rPr>
      <t xml:space="preserve">      </t>
    </r>
    <r>
      <rPr>
        <sz val="9"/>
        <rFont val="华文细黑"/>
        <family val="3"/>
        <charset val="134"/>
      </rPr>
      <t>保险额度：</t>
    </r>
    <r>
      <rPr>
        <u/>
        <sz val="9"/>
        <color rgb="FFC00000"/>
        <rFont val="华文细黑"/>
        <family val="3"/>
        <charset val="134"/>
      </rPr>
      <t xml:space="preserve">      </t>
    </r>
    <r>
      <rPr>
        <sz val="9"/>
        <rFont val="华文细黑"/>
        <family val="3"/>
        <charset val="134"/>
      </rPr>
      <t>元</t>
    </r>
  </si>
  <si>
    <r>
      <t xml:space="preserve">从 </t>
    </r>
    <r>
      <rPr>
        <sz val="9"/>
        <color rgb="FFC00000"/>
        <rFont val="华文细黑"/>
        <family val="3"/>
        <charset val="134"/>
      </rPr>
      <t>****</t>
    </r>
    <r>
      <rPr>
        <sz val="9"/>
        <color theme="1"/>
        <rFont val="华文细黑"/>
        <family val="3"/>
        <charset val="134"/>
      </rPr>
      <t xml:space="preserve"> 至 </t>
    </r>
    <r>
      <rPr>
        <sz val="9"/>
        <color rgb="FFC00000"/>
        <rFont val="华文细黑"/>
        <family val="3"/>
        <charset val="134"/>
      </rPr>
      <t>****</t>
    </r>
  </si>
  <si>
    <t>广州出发，经济舱散客，时时票价，未做预定，最终价格以实际出票为准，具体时刻请见表格下方</t>
    <phoneticPr fontId="5" type="noConversion"/>
  </si>
  <si>
    <t>上海出发，经济舱散客，时时票价，未做预定，最终价格以实际出票为准，具体时刻请见表格下方</t>
    <phoneticPr fontId="5" type="noConversion"/>
  </si>
  <si>
    <t>全陪费用根据时时机票价格预估总价平均到5天，目前未做预定，最终价格按照实际价格结算</t>
    <phoneticPr fontId="5" type="noConversion"/>
  </si>
  <si>
    <t>Buick GL8商务车</t>
    <phoneticPr fontId="5" type="noConversion"/>
  </si>
  <si>
    <t>苏州会场-上海浦东机场，张婧</t>
    <phoneticPr fontId="5" type="noConversion"/>
  </si>
  <si>
    <t>虹桥高铁站-上海普通机场，苏州，南京4位客人</t>
    <phoneticPr fontId="5" type="noConversion"/>
  </si>
  <si>
    <t>预估，按实际结算，包含4位内陪注册费，汇率上升</t>
    <phoneticPr fontId="5" type="noConversion"/>
  </si>
  <si>
    <t>10%service charge&amp;7%GST</t>
    <phoneticPr fontId="5" type="noConversion"/>
  </si>
  <si>
    <t>南京-上海往返高铁票</t>
    <phoneticPr fontId="5" type="noConversion"/>
  </si>
  <si>
    <t>7座商务车送机服务</t>
    <phoneticPr fontId="5" type="noConversion"/>
  </si>
  <si>
    <t>上海广州机场协调人员</t>
    <phoneticPr fontId="5" type="noConversion"/>
  </si>
  <si>
    <t>许侃，潘起晨合住，双人间，含双早</t>
    <phoneticPr fontId="5" type="noConversion"/>
  </si>
  <si>
    <t>B-6</t>
  </si>
  <si>
    <t>B-7</t>
  </si>
  <si>
    <t>B-8</t>
  </si>
  <si>
    <t>B-9</t>
  </si>
  <si>
    <t>超时</t>
    <phoneticPr fontId="5" type="noConversion"/>
  </si>
  <si>
    <t>辆/小时</t>
    <phoneticPr fontId="5" type="noConversion"/>
  </si>
  <si>
    <t>共超时8小时</t>
    <phoneticPr fontId="5" type="noConversion"/>
  </si>
  <si>
    <t>国际航段</t>
    <phoneticPr fontId="5" type="noConversion"/>
  </si>
  <si>
    <t>从 广州 至 新加坡往返</t>
    <phoneticPr fontId="5" type="noConversion"/>
  </si>
  <si>
    <t>从 上海 至 新加坡往返</t>
    <phoneticPr fontId="5" type="noConversion"/>
  </si>
  <si>
    <t>从 新加坡至 上海</t>
    <phoneticPr fontId="5" type="noConversion"/>
  </si>
  <si>
    <t>从 广州至 新加坡往返</t>
    <phoneticPr fontId="5" type="noConversion"/>
  </si>
  <si>
    <t>17-20日大会包车,每天10小时用车，超时费用另计（600元/小时），如果凌晨抵达，则包车为5天</t>
    <phoneticPr fontId="5" type="noConversion"/>
  </si>
  <si>
    <t>会议地酒店：
Peninsula.Excelsior Hotel</t>
    <phoneticPr fontId="5" type="noConversion"/>
  </si>
  <si>
    <t>B-10</t>
  </si>
  <si>
    <t>B-11</t>
  </si>
  <si>
    <t>B-12</t>
  </si>
  <si>
    <t>日</t>
    <phoneticPr fontId="5" type="noConversion"/>
  </si>
  <si>
    <t>餐</t>
    <phoneticPr fontId="5" type="noConversion"/>
  </si>
  <si>
    <t>组</t>
    <phoneticPr fontId="5" type="noConversion"/>
  </si>
  <si>
    <t>午</t>
    <phoneticPr fontId="5" type="noConversion"/>
  </si>
  <si>
    <t>客户出发地交通费</t>
    <phoneticPr fontId="5" type="noConversion"/>
  </si>
  <si>
    <t>出发地到机场往返</t>
    <phoneticPr fontId="5" type="noConversion"/>
  </si>
  <si>
    <t>C-2</t>
    <phoneticPr fontId="5" type="noConversion"/>
  </si>
  <si>
    <r>
      <rPr>
        <sz val="9"/>
        <color theme="1"/>
        <rFont val="华文细黑"/>
        <family val="3"/>
        <charset val="134"/>
      </rPr>
      <t>境内</t>
    </r>
    <r>
      <rPr>
        <sz val="9"/>
        <color rgb="FFFF0000"/>
        <rFont val="华文细黑"/>
        <family val="3"/>
        <charset val="134"/>
      </rPr>
      <t>或</t>
    </r>
    <r>
      <rPr>
        <sz val="9"/>
        <color theme="1"/>
        <rFont val="华文细黑"/>
        <family val="3"/>
        <charset val="134"/>
      </rPr>
      <t>境外：</t>
    </r>
    <r>
      <rPr>
        <sz val="9"/>
        <rFont val="华文细黑"/>
        <family val="3"/>
        <charset val="134"/>
      </rPr>
      <t xml:space="preserve">
机场及市内接送机用车、集结</t>
    </r>
    <phoneticPr fontId="5" type="noConversion"/>
  </si>
  <si>
    <t>境内或境外：
包车</t>
    <phoneticPr fontId="5" type="noConversion"/>
  </si>
  <si>
    <t>C-3</t>
    <phoneticPr fontId="5" type="noConversion"/>
  </si>
  <si>
    <t>6月16日午餐，广州</t>
    <phoneticPr fontId="5" type="noConversion"/>
  </si>
  <si>
    <t>6月21日午餐，广州</t>
    <phoneticPr fontId="5" type="noConversion"/>
  </si>
  <si>
    <t>B-1</t>
    <phoneticPr fontId="5" type="noConversion"/>
  </si>
  <si>
    <t>B-2</t>
    <phoneticPr fontId="5" type="noConversion"/>
  </si>
  <si>
    <t>中餐</t>
    <phoneticPr fontId="5" type="noConversion"/>
  </si>
  <si>
    <t>王凌雁，王嵘，孙晓欧</t>
    <phoneticPr fontId="5" type="noConversion"/>
  </si>
  <si>
    <t>人</t>
    <phoneticPr fontId="5" type="noConversion"/>
  </si>
  <si>
    <t>B-3</t>
    <phoneticPr fontId="5" type="noConversion"/>
  </si>
  <si>
    <t>晚</t>
    <phoneticPr fontId="5" type="noConversion"/>
  </si>
  <si>
    <t>人</t>
    <phoneticPr fontId="5" type="noConversion"/>
  </si>
  <si>
    <t>6月16日午餐，上海</t>
    <phoneticPr fontId="5" type="noConversion"/>
  </si>
  <si>
    <t>16/21日接送机，王凌雁</t>
    <phoneticPr fontId="5" type="noConversion"/>
  </si>
  <si>
    <t>当地餐</t>
    <phoneticPr fontId="5" type="noConversion"/>
  </si>
  <si>
    <t>当地餐</t>
    <phoneticPr fontId="5" type="noConversion"/>
  </si>
  <si>
    <t>苏州-上海往返高铁票，孙晓欧</t>
    <phoneticPr fontId="5" type="noConversion"/>
  </si>
  <si>
    <t>安斯泰来制药（中国）有限公司OHBM会议结算单-差旅部分</t>
    <phoneticPr fontId="5" type="noConversion"/>
  </si>
  <si>
    <t>张瑞深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</si>
</sst>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_ * #,##0_ ;_ * \-#,##0_ ;_ * &quot;-&quot;??_ ;_ @_ "/>
    <numFmt numFmtId="177" formatCode="#,##0.00;[Red]#,##0.00"/>
    <numFmt numFmtId="178" formatCode="0.00_);[Red]\(0.00\)"/>
    <numFmt numFmtId="179" formatCode="0.00_ "/>
  </numFmts>
  <fonts count="23" x14ac:knownFonts="1">
    <font>
      <sz val="11"/>
      <color theme="1"/>
      <name val="宋体"/>
      <charset val="134"/>
      <scheme val="minor"/>
    </font>
    <font>
      <u/>
      <sz val="11"/>
      <color theme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华文细黑"/>
      <family val="3"/>
      <charset val="134"/>
    </font>
    <font>
      <b/>
      <sz val="11"/>
      <color theme="1"/>
      <name val="华文细黑"/>
      <family val="3"/>
      <charset val="134"/>
    </font>
    <font>
      <b/>
      <sz val="9"/>
      <name val="华文细黑"/>
      <family val="3"/>
      <charset val="134"/>
    </font>
    <font>
      <b/>
      <u/>
      <sz val="9"/>
      <color rgb="FFC00000"/>
      <name val="华文细黑"/>
      <family val="3"/>
      <charset val="134"/>
    </font>
    <font>
      <b/>
      <u/>
      <sz val="9"/>
      <name val="华文细黑"/>
      <family val="3"/>
      <charset val="134"/>
    </font>
    <font>
      <b/>
      <u/>
      <sz val="9"/>
      <color theme="1"/>
      <name val="华文细黑"/>
      <family val="3"/>
      <charset val="134"/>
    </font>
    <font>
      <b/>
      <sz val="9"/>
      <color theme="1"/>
      <name val="华文细黑"/>
      <family val="3"/>
      <charset val="134"/>
    </font>
    <font>
      <u/>
      <sz val="11"/>
      <color theme="10"/>
      <name val="华文细黑"/>
      <family val="3"/>
      <charset val="134"/>
    </font>
    <font>
      <sz val="9"/>
      <color theme="1"/>
      <name val="华文细黑"/>
      <family val="3"/>
      <charset val="134"/>
    </font>
    <font>
      <b/>
      <sz val="8"/>
      <color rgb="FFC00000"/>
      <name val="华文细黑"/>
      <family val="3"/>
      <charset val="134"/>
    </font>
    <font>
      <sz val="9"/>
      <name val="华文细黑"/>
      <family val="3"/>
      <charset val="134"/>
    </font>
    <font>
      <sz val="9"/>
      <color indexed="8"/>
      <name val="华文细黑"/>
      <family val="3"/>
      <charset val="134"/>
    </font>
    <font>
      <sz val="9"/>
      <color rgb="FFFF0000"/>
      <name val="华文细黑"/>
      <family val="3"/>
      <charset val="134"/>
    </font>
    <font>
      <u/>
      <sz val="9"/>
      <color rgb="FFC00000"/>
      <name val="华文细黑"/>
      <family val="3"/>
      <charset val="134"/>
    </font>
    <font>
      <sz val="9"/>
      <color rgb="FFC00000"/>
      <name val="华文细黑"/>
      <family val="3"/>
      <charset val="134"/>
    </font>
    <font>
      <b/>
      <sz val="9"/>
      <color rgb="FFFF0000"/>
      <name val="华文细黑"/>
      <family val="3"/>
      <charset val="134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</fills>
  <borders count="81">
    <border>
      <left/>
      <right/>
      <top/>
      <bottom/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/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auto="1"/>
      </top>
      <bottom style="medium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9" fontId="2" fillId="0" borderId="0" applyFont="0" applyFill="0" applyBorder="0" applyAlignment="0" applyProtection="0"/>
    <xf numFmtId="0" fontId="3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43" fontId="2" fillId="0" borderId="0" applyFont="0" applyFill="0" applyBorder="0" applyAlignment="0" applyProtection="0"/>
  </cellStyleXfs>
  <cellXfs count="242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6" applyFont="1" applyBorder="1" applyAlignment="1">
      <alignment horizontal="left" vertical="center"/>
    </xf>
    <xf numFmtId="0" fontId="11" fillId="0" borderId="0" xfId="5" applyFont="1" applyFill="1" applyBorder="1" applyAlignment="1">
      <alignment vertical="center"/>
    </xf>
    <xf numFmtId="0" fontId="12" fillId="0" borderId="0" xfId="5" applyFont="1" applyBorder="1">
      <alignment vertical="center"/>
    </xf>
    <xf numFmtId="0" fontId="12" fillId="0" borderId="0" xfId="5" applyFont="1" applyBorder="1" applyAlignment="1">
      <alignment vertical="center"/>
    </xf>
    <xf numFmtId="0" fontId="13" fillId="0" borderId="0" xfId="1" applyFont="1" applyBorder="1" applyAlignment="1" applyProtection="1">
      <alignment vertical="center"/>
    </xf>
    <xf numFmtId="0" fontId="12" fillId="0" borderId="0" xfId="5" applyFont="1" applyFill="1" applyBorder="1" applyAlignment="1">
      <alignment vertical="center"/>
    </xf>
    <xf numFmtId="0" fontId="14" fillId="0" borderId="0" xfId="5" applyFont="1" applyBorder="1" applyAlignment="1">
      <alignment vertical="center"/>
    </xf>
    <xf numFmtId="0" fontId="14" fillId="0" borderId="0" xfId="5" applyFont="1" applyBorder="1" applyAlignment="1">
      <alignment horizontal="center" vertical="center"/>
    </xf>
    <xf numFmtId="0" fontId="14" fillId="0" borderId="0" xfId="5" applyFont="1" applyBorder="1">
      <alignment vertical="center"/>
    </xf>
    <xf numFmtId="0" fontId="16" fillId="3" borderId="4" xfId="6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vertical="center"/>
    </xf>
    <xf numFmtId="0" fontId="14" fillId="0" borderId="8" xfId="5" applyFont="1" applyFill="1" applyBorder="1" applyAlignment="1">
      <alignment vertical="center"/>
    </xf>
    <xf numFmtId="0" fontId="14" fillId="0" borderId="9" xfId="5" applyFont="1" applyFill="1" applyBorder="1" applyAlignment="1">
      <alignment vertical="center"/>
    </xf>
    <xf numFmtId="0" fontId="14" fillId="0" borderId="0" xfId="5" applyFont="1" applyFill="1" applyBorder="1" applyAlignment="1">
      <alignment vertical="center"/>
    </xf>
    <xf numFmtId="0" fontId="14" fillId="0" borderId="0" xfId="5" applyFont="1" applyFill="1" applyBorder="1">
      <alignment vertical="center"/>
    </xf>
    <xf numFmtId="0" fontId="14" fillId="0" borderId="11" xfId="5" applyFont="1" applyFill="1" applyBorder="1" applyAlignment="1">
      <alignment horizontal="center" vertical="center"/>
    </xf>
    <xf numFmtId="0" fontId="14" fillId="4" borderId="11" xfId="5" applyFont="1" applyFill="1" applyBorder="1" applyAlignment="1">
      <alignment horizontal="center" vertical="center"/>
    </xf>
    <xf numFmtId="0" fontId="14" fillId="0" borderId="38" xfId="5" applyFont="1" applyBorder="1" applyAlignment="1">
      <alignment horizontal="center" vertical="center"/>
    </xf>
    <xf numFmtId="0" fontId="14" fillId="0" borderId="13" xfId="5" applyFont="1" applyFill="1" applyBorder="1" applyAlignment="1">
      <alignment horizontal="center" vertical="center"/>
    </xf>
    <xf numFmtId="0" fontId="14" fillId="4" borderId="13" xfId="5" applyFont="1" applyFill="1" applyBorder="1" applyAlignment="1">
      <alignment horizontal="center" vertical="center"/>
    </xf>
    <xf numFmtId="0" fontId="14" fillId="0" borderId="31" xfId="5" applyFont="1" applyBorder="1" applyAlignment="1">
      <alignment horizontal="center" vertical="center"/>
    </xf>
    <xf numFmtId="0" fontId="17" fillId="0" borderId="13" xfId="6" applyFont="1" applyFill="1" applyBorder="1" applyAlignment="1">
      <alignment horizontal="left" vertical="center"/>
    </xf>
    <xf numFmtId="0" fontId="17" fillId="0" borderId="31" xfId="6" applyFont="1" applyBorder="1" applyAlignment="1">
      <alignment horizontal="center" vertical="center"/>
    </xf>
    <xf numFmtId="0" fontId="14" fillId="0" borderId="14" xfId="5" applyFont="1" applyBorder="1" applyAlignment="1">
      <alignment vertical="center"/>
    </xf>
    <xf numFmtId="0" fontId="14" fillId="0" borderId="15" xfId="5" applyFont="1" applyBorder="1" applyAlignment="1">
      <alignment vertical="center"/>
    </xf>
    <xf numFmtId="0" fontId="14" fillId="0" borderId="15" xfId="5" applyFont="1" applyBorder="1" applyAlignment="1">
      <alignment horizontal="center" vertical="center"/>
    </xf>
    <xf numFmtId="0" fontId="16" fillId="3" borderId="16" xfId="6" applyFont="1" applyFill="1" applyBorder="1" applyAlignment="1">
      <alignment horizontal="center" vertical="center"/>
    </xf>
    <xf numFmtId="0" fontId="16" fillId="3" borderId="33" xfId="6" applyFont="1" applyFill="1" applyBorder="1" applyAlignment="1">
      <alignment horizontal="center" vertical="center"/>
    </xf>
    <xf numFmtId="0" fontId="14" fillId="0" borderId="19" xfId="5" applyFont="1" applyBorder="1" applyAlignment="1">
      <alignment vertical="center"/>
    </xf>
    <xf numFmtId="0" fontId="14" fillId="0" borderId="20" xfId="5" applyFont="1" applyBorder="1" applyAlignment="1">
      <alignment vertical="center"/>
    </xf>
    <xf numFmtId="0" fontId="14" fillId="0" borderId="20" xfId="5" applyFont="1" applyBorder="1" applyAlignment="1">
      <alignment horizontal="center" vertical="center"/>
    </xf>
    <xf numFmtId="0" fontId="14" fillId="2" borderId="22" xfId="5" applyFont="1" applyFill="1" applyBorder="1" applyAlignment="1">
      <alignment vertical="center"/>
    </xf>
    <xf numFmtId="0" fontId="14" fillId="4" borderId="22" xfId="5" applyFont="1" applyFill="1" applyBorder="1" applyAlignment="1">
      <alignment horizontal="center" vertical="center"/>
    </xf>
    <xf numFmtId="0" fontId="14" fillId="0" borderId="22" xfId="5" applyFont="1" applyFill="1" applyBorder="1" applyAlignment="1">
      <alignment horizontal="center" vertical="center"/>
    </xf>
    <xf numFmtId="0" fontId="14" fillId="2" borderId="22" xfId="5" applyFont="1" applyFill="1" applyBorder="1" applyAlignment="1">
      <alignment horizontal="center" vertical="center"/>
    </xf>
    <xf numFmtId="0" fontId="14" fillId="0" borderId="45" xfId="5" applyFont="1" applyBorder="1" applyAlignment="1">
      <alignment horizontal="center" vertical="center"/>
    </xf>
    <xf numFmtId="0" fontId="16" fillId="0" borderId="13" xfId="6" applyFont="1" applyBorder="1" applyAlignment="1">
      <alignment horizontal="left" vertical="center"/>
    </xf>
    <xf numFmtId="0" fontId="14" fillId="2" borderId="13" xfId="5" applyFont="1" applyFill="1" applyBorder="1" applyAlignment="1">
      <alignment vertical="center"/>
    </xf>
    <xf numFmtId="0" fontId="14" fillId="2" borderId="17" xfId="5" applyFont="1" applyFill="1" applyBorder="1" applyAlignment="1">
      <alignment horizontal="center" vertical="center"/>
    </xf>
    <xf numFmtId="0" fontId="14" fillId="0" borderId="25" xfId="5" applyFont="1" applyBorder="1" applyAlignment="1">
      <alignment vertical="center"/>
    </xf>
    <xf numFmtId="0" fontId="14" fillId="0" borderId="26" xfId="5" applyFont="1" applyBorder="1" applyAlignment="1">
      <alignment vertical="center"/>
    </xf>
    <xf numFmtId="0" fontId="14" fillId="0" borderId="26" xfId="5" applyFont="1" applyBorder="1" applyAlignment="1">
      <alignment horizontal="center" vertical="center"/>
    </xf>
    <xf numFmtId="0" fontId="16" fillId="3" borderId="27" xfId="6" applyFont="1" applyFill="1" applyBorder="1" applyAlignment="1">
      <alignment horizontal="center" vertical="center"/>
    </xf>
    <xf numFmtId="0" fontId="14" fillId="0" borderId="4" xfId="5" applyFont="1" applyBorder="1" applyAlignment="1">
      <alignment vertical="center"/>
    </xf>
    <xf numFmtId="0" fontId="14" fillId="0" borderId="9" xfId="5" applyFont="1" applyBorder="1" applyAlignment="1">
      <alignment vertical="center"/>
    </xf>
    <xf numFmtId="0" fontId="16" fillId="0" borderId="38" xfId="6" applyFont="1" applyBorder="1" applyAlignment="1">
      <alignment horizontal="center" vertical="center"/>
    </xf>
    <xf numFmtId="0" fontId="16" fillId="0" borderId="31" xfId="6" applyFont="1" applyBorder="1" applyAlignment="1">
      <alignment horizontal="center" vertical="center"/>
    </xf>
    <xf numFmtId="0" fontId="14" fillId="2" borderId="24" xfId="5" applyFont="1" applyFill="1" applyBorder="1" applyAlignment="1">
      <alignment horizontal="center" vertical="center"/>
    </xf>
    <xf numFmtId="0" fontId="16" fillId="0" borderId="52" xfId="6" applyFont="1" applyBorder="1" applyAlignment="1">
      <alignment horizontal="center" vertical="center"/>
    </xf>
    <xf numFmtId="0" fontId="16" fillId="0" borderId="45" xfId="6" applyFont="1" applyBorder="1" applyAlignment="1">
      <alignment horizontal="center" vertical="center"/>
    </xf>
    <xf numFmtId="0" fontId="16" fillId="0" borderId="33" xfId="6" applyFont="1" applyBorder="1" applyAlignment="1">
      <alignment horizontal="center" vertical="center"/>
    </xf>
    <xf numFmtId="0" fontId="14" fillId="2" borderId="11" xfId="5" applyFont="1" applyFill="1" applyBorder="1" applyAlignment="1">
      <alignment vertical="center"/>
    </xf>
    <xf numFmtId="0" fontId="14" fillId="0" borderId="55" xfId="5" applyFont="1" applyBorder="1" applyAlignment="1">
      <alignment vertical="center"/>
    </xf>
    <xf numFmtId="0" fontId="14" fillId="0" borderId="12" xfId="5" applyFont="1" applyBorder="1" applyAlignment="1">
      <alignment vertical="center"/>
    </xf>
    <xf numFmtId="0" fontId="16" fillId="0" borderId="24" xfId="6" applyFont="1" applyBorder="1" applyAlignment="1">
      <alignment horizontal="left" vertical="center"/>
    </xf>
    <xf numFmtId="0" fontId="16" fillId="0" borderId="22" xfId="6" applyFont="1" applyFill="1" applyBorder="1" applyAlignment="1">
      <alignment horizontal="left" vertical="center"/>
    </xf>
    <xf numFmtId="0" fontId="16" fillId="0" borderId="13" xfId="6" applyFont="1" applyFill="1" applyBorder="1" applyAlignment="1">
      <alignment horizontal="left" vertical="center"/>
    </xf>
    <xf numFmtId="0" fontId="16" fillId="0" borderId="24" xfId="6" applyFont="1" applyFill="1" applyBorder="1" applyAlignment="1">
      <alignment horizontal="left" vertical="center"/>
    </xf>
    <xf numFmtId="0" fontId="14" fillId="0" borderId="52" xfId="5" applyFont="1" applyBorder="1" applyAlignment="1">
      <alignment horizontal="center" vertical="center"/>
    </xf>
    <xf numFmtId="0" fontId="14" fillId="6" borderId="7" xfId="5" applyFont="1" applyFill="1" applyBorder="1" applyAlignment="1">
      <alignment vertical="center"/>
    </xf>
    <xf numFmtId="0" fontId="14" fillId="6" borderId="0" xfId="5" applyFont="1" applyFill="1" applyBorder="1" applyAlignment="1">
      <alignment vertical="center"/>
    </xf>
    <xf numFmtId="0" fontId="14" fillId="6" borderId="0" xfId="5" applyFont="1" applyFill="1" applyBorder="1" applyAlignment="1">
      <alignment horizontal="center" vertical="center"/>
    </xf>
    <xf numFmtId="0" fontId="14" fillId="0" borderId="19" xfId="5" applyFont="1" applyBorder="1" applyAlignment="1">
      <alignment horizontal="left" vertical="center"/>
    </xf>
    <xf numFmtId="0" fontId="16" fillId="0" borderId="58" xfId="6" applyFont="1" applyBorder="1" applyAlignment="1">
      <alignment horizontal="center" vertical="center"/>
    </xf>
    <xf numFmtId="0" fontId="16" fillId="0" borderId="5" xfId="6" applyFont="1" applyFill="1" applyBorder="1" applyAlignment="1">
      <alignment horizontal="left" vertical="center"/>
    </xf>
    <xf numFmtId="0" fontId="14" fillId="0" borderId="59" xfId="5" applyFont="1" applyBorder="1" applyAlignment="1">
      <alignment horizontal="center" vertical="center"/>
    </xf>
    <xf numFmtId="0" fontId="14" fillId="6" borderId="25" xfId="5" applyFont="1" applyFill="1" applyBorder="1" applyAlignment="1">
      <alignment vertical="center"/>
    </xf>
    <xf numFmtId="0" fontId="14" fillId="6" borderId="26" xfId="5" applyFont="1" applyFill="1" applyBorder="1" applyAlignment="1">
      <alignment vertical="center"/>
    </xf>
    <xf numFmtId="0" fontId="14" fillId="6" borderId="26" xfId="5" applyFont="1" applyFill="1" applyBorder="1" applyAlignment="1">
      <alignment horizontal="center" vertical="center"/>
    </xf>
    <xf numFmtId="0" fontId="16" fillId="0" borderId="11" xfId="6" applyFont="1" applyFill="1" applyBorder="1" applyAlignment="1">
      <alignment horizontal="left" vertical="center"/>
    </xf>
    <xf numFmtId="0" fontId="16" fillId="0" borderId="52" xfId="6" applyFont="1" applyFill="1" applyBorder="1" applyAlignment="1">
      <alignment horizontal="left" vertical="center"/>
    </xf>
    <xf numFmtId="0" fontId="14" fillId="5" borderId="22" xfId="5" applyFont="1" applyFill="1" applyBorder="1" applyAlignment="1">
      <alignment horizontal="center" vertical="center"/>
    </xf>
    <xf numFmtId="176" fontId="14" fillId="5" borderId="11" xfId="7" applyNumberFormat="1" applyFont="1" applyFill="1" applyBorder="1" applyAlignment="1">
      <alignment horizontal="center" vertical="center"/>
    </xf>
    <xf numFmtId="0" fontId="14" fillId="0" borderId="13" xfId="5" applyFont="1" applyBorder="1" applyAlignment="1">
      <alignment horizontal="left" vertical="center" wrapText="1"/>
    </xf>
    <xf numFmtId="0" fontId="14" fillId="0" borderId="0" xfId="5" applyFont="1" applyBorder="1" applyAlignment="1">
      <alignment vertical="center" wrapText="1"/>
    </xf>
    <xf numFmtId="0" fontId="14" fillId="0" borderId="9" xfId="5" applyFont="1" applyBorder="1" applyAlignment="1">
      <alignment horizontal="center" vertical="center"/>
    </xf>
    <xf numFmtId="0" fontId="14" fillId="5" borderId="13" xfId="5" applyFont="1" applyFill="1" applyBorder="1" applyAlignment="1">
      <alignment horizontal="center" vertical="center"/>
    </xf>
    <xf numFmtId="0" fontId="14" fillId="0" borderId="7" xfId="5" applyFont="1" applyBorder="1" applyAlignment="1">
      <alignment vertical="center"/>
    </xf>
    <xf numFmtId="0" fontId="14" fillId="0" borderId="37" xfId="5" applyFont="1" applyBorder="1" applyAlignment="1">
      <alignment vertical="center" wrapText="1"/>
    </xf>
    <xf numFmtId="0" fontId="15" fillId="0" borderId="70" xfId="5" applyFont="1" applyBorder="1" applyAlignment="1">
      <alignment vertical="center"/>
    </xf>
    <xf numFmtId="178" fontId="16" fillId="3" borderId="36" xfId="6" applyNumberFormat="1" applyFont="1" applyFill="1" applyBorder="1" applyAlignment="1">
      <alignment horizontal="center" vertical="center" wrapText="1"/>
    </xf>
    <xf numFmtId="178" fontId="14" fillId="0" borderId="37" xfId="5" applyNumberFormat="1" applyFont="1" applyFill="1" applyBorder="1" applyAlignment="1">
      <alignment vertical="center" wrapText="1"/>
    </xf>
    <xf numFmtId="178" fontId="14" fillId="0" borderId="72" xfId="5" applyNumberFormat="1" applyFont="1" applyBorder="1" applyAlignment="1">
      <alignment vertical="center" wrapText="1"/>
    </xf>
    <xf numFmtId="178" fontId="14" fillId="0" borderId="73" xfId="5" applyNumberFormat="1" applyFont="1" applyBorder="1" applyAlignment="1">
      <alignment vertical="center" wrapText="1"/>
    </xf>
    <xf numFmtId="178" fontId="14" fillId="5" borderId="73" xfId="5" applyNumberFormat="1" applyFont="1" applyFill="1" applyBorder="1" applyAlignment="1">
      <alignment vertical="center" wrapText="1"/>
    </xf>
    <xf numFmtId="178" fontId="14" fillId="0" borderId="74" xfId="5" applyNumberFormat="1" applyFont="1" applyBorder="1" applyAlignment="1">
      <alignment vertical="center" wrapText="1"/>
    </xf>
    <xf numFmtId="178" fontId="16" fillId="3" borderId="75" xfId="6" applyNumberFormat="1" applyFont="1" applyFill="1" applyBorder="1" applyAlignment="1">
      <alignment horizontal="center" vertical="center" wrapText="1"/>
    </xf>
    <xf numFmtId="178" fontId="14" fillId="0" borderId="76" xfId="5" applyNumberFormat="1" applyFont="1" applyBorder="1" applyAlignment="1">
      <alignment vertical="center" wrapText="1"/>
    </xf>
    <xf numFmtId="178" fontId="14" fillId="5" borderId="77" xfId="5" applyNumberFormat="1" applyFont="1" applyFill="1" applyBorder="1" applyAlignment="1">
      <alignment vertical="center" wrapText="1"/>
    </xf>
    <xf numFmtId="178" fontId="14" fillId="0" borderId="69" xfId="5" applyNumberFormat="1" applyFont="1" applyBorder="1" applyAlignment="1">
      <alignment vertical="center" wrapText="1"/>
    </xf>
    <xf numFmtId="178" fontId="16" fillId="3" borderId="35" xfId="6" applyNumberFormat="1" applyFont="1" applyFill="1" applyBorder="1" applyAlignment="1">
      <alignment horizontal="center" vertical="center" wrapText="1"/>
    </xf>
    <xf numFmtId="178" fontId="14" fillId="0" borderId="78" xfId="5" applyNumberFormat="1" applyFont="1" applyBorder="1" applyAlignment="1">
      <alignment vertical="center" wrapText="1"/>
    </xf>
    <xf numFmtId="178" fontId="14" fillId="0" borderId="73" xfId="5" applyNumberFormat="1" applyFont="1" applyFill="1" applyBorder="1" applyAlignment="1">
      <alignment horizontal="left" vertical="center" wrapText="1"/>
    </xf>
    <xf numFmtId="178" fontId="14" fillId="5" borderId="75" xfId="5" applyNumberFormat="1" applyFont="1" applyFill="1" applyBorder="1" applyAlignment="1">
      <alignment vertical="center" wrapText="1"/>
    </xf>
    <xf numFmtId="178" fontId="14" fillId="5" borderId="79" xfId="5" applyNumberFormat="1" applyFont="1" applyFill="1" applyBorder="1" applyAlignment="1">
      <alignment vertical="center" wrapText="1"/>
    </xf>
    <xf numFmtId="178" fontId="14" fillId="5" borderId="80" xfId="5" applyNumberFormat="1" applyFont="1" applyFill="1" applyBorder="1" applyAlignment="1">
      <alignment vertical="center" wrapText="1"/>
    </xf>
    <xf numFmtId="178" fontId="14" fillId="6" borderId="37" xfId="5" applyNumberFormat="1" applyFont="1" applyFill="1" applyBorder="1" applyAlignment="1">
      <alignment vertical="center" wrapText="1"/>
    </xf>
    <xf numFmtId="178" fontId="14" fillId="5" borderId="36" xfId="5" applyNumberFormat="1" applyFont="1" applyFill="1" applyBorder="1" applyAlignment="1">
      <alignment vertical="center" wrapText="1"/>
    </xf>
    <xf numFmtId="178" fontId="14" fillId="6" borderId="69" xfId="5" applyNumberFormat="1" applyFont="1" applyFill="1" applyBorder="1" applyAlignment="1">
      <alignment vertical="center" wrapText="1"/>
    </xf>
    <xf numFmtId="178" fontId="18" fillId="5" borderId="79" xfId="5" applyNumberFormat="1" applyFont="1" applyFill="1" applyBorder="1" applyAlignment="1">
      <alignment vertical="center" wrapText="1"/>
    </xf>
    <xf numFmtId="178" fontId="14" fillId="0" borderId="77" xfId="5" applyNumberFormat="1" applyFont="1" applyFill="1" applyBorder="1" applyAlignment="1">
      <alignment vertical="center" wrapText="1"/>
    </xf>
    <xf numFmtId="178" fontId="14" fillId="0" borderId="73" xfId="5" applyNumberFormat="1" applyFont="1" applyFill="1" applyBorder="1" applyAlignment="1">
      <alignment vertical="center" wrapText="1"/>
    </xf>
    <xf numFmtId="178" fontId="14" fillId="0" borderId="73" xfId="5" applyNumberFormat="1" applyFont="1" applyFill="1" applyBorder="1" applyAlignment="1">
      <alignment horizontal="left" vertical="top" wrapText="1"/>
    </xf>
    <xf numFmtId="178" fontId="14" fillId="0" borderId="75" xfId="5" applyNumberFormat="1" applyFont="1" applyFill="1" applyBorder="1" applyAlignment="1">
      <alignment vertical="center" wrapText="1"/>
    </xf>
    <xf numFmtId="178" fontId="14" fillId="0" borderId="79" xfId="5" applyNumberFormat="1" applyFont="1" applyFill="1" applyBorder="1" applyAlignment="1">
      <alignment vertical="center" wrapText="1"/>
    </xf>
    <xf numFmtId="0" fontId="14" fillId="0" borderId="11" xfId="5" applyFont="1" applyFill="1" applyBorder="1" applyAlignment="1">
      <alignment vertical="center"/>
    </xf>
    <xf numFmtId="0" fontId="14" fillId="0" borderId="5" xfId="5" applyFont="1" applyFill="1" applyBorder="1" applyAlignment="1">
      <alignment horizontal="center" vertical="center"/>
    </xf>
    <xf numFmtId="179" fontId="14" fillId="0" borderId="0" xfId="5" applyNumberFormat="1" applyFont="1" applyBorder="1" applyAlignment="1">
      <alignment vertical="center"/>
    </xf>
    <xf numFmtId="179" fontId="16" fillId="3" borderId="5" xfId="6" applyNumberFormat="1" applyFont="1" applyFill="1" applyBorder="1" applyAlignment="1">
      <alignment horizontal="center" vertical="center"/>
    </xf>
    <xf numFmtId="179" fontId="14" fillId="0" borderId="0" xfId="5" applyNumberFormat="1" applyFont="1" applyFill="1" applyBorder="1" applyAlignment="1">
      <alignment vertical="center"/>
    </xf>
    <xf numFmtId="179" fontId="14" fillId="5" borderId="39" xfId="7" applyNumberFormat="1" applyFont="1" applyFill="1" applyBorder="1" applyAlignment="1">
      <alignment vertical="center"/>
    </xf>
    <xf numFmtId="179" fontId="14" fillId="0" borderId="40" xfId="5" applyNumberFormat="1" applyFont="1" applyBorder="1" applyAlignment="1">
      <alignment vertical="center"/>
    </xf>
    <xf numFmtId="179" fontId="14" fillId="5" borderId="41" xfId="7" applyNumberFormat="1" applyFont="1" applyFill="1" applyBorder="1" applyAlignment="1">
      <alignment vertical="center"/>
    </xf>
    <xf numFmtId="179" fontId="14" fillId="0" borderId="13" xfId="5" applyNumberFormat="1" applyFont="1" applyBorder="1" applyAlignment="1">
      <alignment vertical="center"/>
    </xf>
    <xf numFmtId="179" fontId="14" fillId="0" borderId="42" xfId="5" applyNumberFormat="1" applyFont="1" applyBorder="1" applyAlignment="1">
      <alignment vertical="center"/>
    </xf>
    <xf numFmtId="179" fontId="14" fillId="0" borderId="15" xfId="5" applyNumberFormat="1" applyFont="1" applyBorder="1" applyAlignment="1">
      <alignment vertical="center"/>
    </xf>
    <xf numFmtId="179" fontId="16" fillId="3" borderId="43" xfId="6" applyNumberFormat="1" applyFont="1" applyFill="1" applyBorder="1" applyAlignment="1">
      <alignment horizontal="center" vertical="center"/>
    </xf>
    <xf numFmtId="179" fontId="16" fillId="3" borderId="17" xfId="6" applyNumberFormat="1" applyFont="1" applyFill="1" applyBorder="1" applyAlignment="1">
      <alignment horizontal="center" vertical="center"/>
    </xf>
    <xf numFmtId="179" fontId="14" fillId="0" borderId="44" xfId="5" applyNumberFormat="1" applyFont="1" applyBorder="1" applyAlignment="1">
      <alignment vertical="center"/>
    </xf>
    <xf numFmtId="179" fontId="14" fillId="0" borderId="20" xfId="5" applyNumberFormat="1" applyFont="1" applyBorder="1" applyAlignment="1">
      <alignment vertical="center"/>
    </xf>
    <xf numFmtId="179" fontId="14" fillId="5" borderId="46" xfId="7" applyNumberFormat="1" applyFont="1" applyFill="1" applyBorder="1" applyAlignment="1">
      <alignment vertical="center"/>
    </xf>
    <xf numFmtId="179" fontId="14" fillId="0" borderId="22" xfId="5" applyNumberFormat="1" applyFont="1" applyBorder="1" applyAlignment="1">
      <alignment vertical="center"/>
    </xf>
    <xf numFmtId="179" fontId="14" fillId="0" borderId="13" xfId="5" applyNumberFormat="1" applyFont="1" applyFill="1" applyBorder="1" applyAlignment="1">
      <alignment vertical="center"/>
    </xf>
    <xf numFmtId="179" fontId="14" fillId="0" borderId="47" xfId="5" applyNumberFormat="1" applyFont="1" applyBorder="1" applyAlignment="1">
      <alignment vertical="center"/>
    </xf>
    <xf numFmtId="179" fontId="14" fillId="0" borderId="26" xfId="5" applyNumberFormat="1" applyFont="1" applyBorder="1" applyAlignment="1">
      <alignment vertical="center"/>
    </xf>
    <xf numFmtId="179" fontId="16" fillId="3" borderId="49" xfId="6" applyNumberFormat="1" applyFont="1" applyFill="1" applyBorder="1" applyAlignment="1">
      <alignment horizontal="center" vertical="center"/>
    </xf>
    <xf numFmtId="179" fontId="16" fillId="3" borderId="3" xfId="6" applyNumberFormat="1" applyFont="1" applyFill="1" applyBorder="1" applyAlignment="1">
      <alignment horizontal="center" vertical="center"/>
    </xf>
    <xf numFmtId="179" fontId="14" fillId="0" borderId="50" xfId="5" applyNumberFormat="1" applyFont="1" applyBorder="1" applyAlignment="1">
      <alignment vertical="center"/>
    </xf>
    <xf numFmtId="179" fontId="14" fillId="0" borderId="9" xfId="5" applyNumberFormat="1" applyFont="1" applyBorder="1" applyAlignment="1">
      <alignment vertical="center"/>
    </xf>
    <xf numFmtId="179" fontId="14" fillId="5" borderId="43" xfId="7" applyNumberFormat="1" applyFont="1" applyFill="1" applyBorder="1" applyAlignment="1">
      <alignment vertical="center"/>
    </xf>
    <xf numFmtId="179" fontId="14" fillId="0" borderId="17" xfId="5" applyNumberFormat="1" applyFont="1" applyBorder="1" applyAlignment="1">
      <alignment vertical="center"/>
    </xf>
    <xf numFmtId="179" fontId="14" fillId="5" borderId="53" xfId="7" applyNumberFormat="1" applyFont="1" applyFill="1" applyBorder="1" applyAlignment="1">
      <alignment vertical="center"/>
    </xf>
    <xf numFmtId="179" fontId="14" fillId="0" borderId="11" xfId="5" applyNumberFormat="1" applyFont="1" applyBorder="1" applyAlignment="1">
      <alignment vertical="center"/>
    </xf>
    <xf numFmtId="179" fontId="14" fillId="5" borderId="54" xfId="7" applyNumberFormat="1" applyFont="1" applyFill="1" applyBorder="1" applyAlignment="1">
      <alignment vertical="center"/>
    </xf>
    <xf numFmtId="179" fontId="14" fillId="0" borderId="5" xfId="5" applyNumberFormat="1" applyFont="1" applyBorder="1" applyAlignment="1">
      <alignment vertical="center"/>
    </xf>
    <xf numFmtId="179" fontId="14" fillId="0" borderId="24" xfId="5" applyNumberFormat="1" applyFont="1" applyBorder="1" applyAlignment="1">
      <alignment vertical="center"/>
    </xf>
    <xf numFmtId="179" fontId="14" fillId="6" borderId="64" xfId="5" applyNumberFormat="1" applyFont="1" applyFill="1" applyBorder="1" applyAlignment="1">
      <alignment vertical="center"/>
    </xf>
    <xf numFmtId="179" fontId="14" fillId="6" borderId="0" xfId="5" applyNumberFormat="1" applyFont="1" applyFill="1" applyBorder="1" applyAlignment="1">
      <alignment vertical="center"/>
    </xf>
    <xf numFmtId="179" fontId="14" fillId="5" borderId="65" xfId="3" applyNumberFormat="1" applyFont="1" applyFill="1" applyBorder="1" applyAlignment="1">
      <alignment horizontal="center" vertical="center"/>
    </xf>
    <xf numFmtId="179" fontId="14" fillId="6" borderId="47" xfId="5" applyNumberFormat="1" applyFont="1" applyFill="1" applyBorder="1" applyAlignment="1">
      <alignment vertical="center"/>
    </xf>
    <xf numFmtId="179" fontId="14" fillId="6" borderId="26" xfId="5" applyNumberFormat="1" applyFont="1" applyFill="1" applyBorder="1" applyAlignment="1">
      <alignment vertical="center"/>
    </xf>
    <xf numFmtId="179" fontId="14" fillId="5" borderId="65" xfId="7" applyNumberFormat="1" applyFont="1" applyFill="1" applyBorder="1" applyAlignment="1">
      <alignment vertical="center"/>
    </xf>
    <xf numFmtId="179" fontId="14" fillId="0" borderId="11" xfId="5" applyNumberFormat="1" applyFont="1" applyFill="1" applyBorder="1" applyAlignment="1">
      <alignment vertical="center"/>
    </xf>
    <xf numFmtId="179" fontId="21" fillId="6" borderId="0" xfId="5" applyNumberFormat="1" applyFont="1" applyFill="1" applyBorder="1" applyAlignment="1">
      <alignment vertical="center"/>
    </xf>
    <xf numFmtId="179" fontId="14" fillId="0" borderId="0" xfId="5" applyNumberFormat="1" applyFont="1" applyBorder="1">
      <alignment vertical="center"/>
    </xf>
    <xf numFmtId="0" fontId="14" fillId="2" borderId="13" xfId="5" applyFont="1" applyFill="1" applyBorder="1" applyAlignment="1">
      <alignment horizontal="center" vertical="center"/>
    </xf>
    <xf numFmtId="0" fontId="12" fillId="0" borderId="0" xfId="5" applyFont="1" applyBorder="1" applyAlignment="1">
      <alignment horizontal="center" vertical="center"/>
    </xf>
    <xf numFmtId="0" fontId="16" fillId="3" borderId="3" xfId="6" applyFont="1" applyFill="1" applyBorder="1" applyAlignment="1">
      <alignment horizontal="center" vertical="center"/>
    </xf>
    <xf numFmtId="0" fontId="16" fillId="3" borderId="5" xfId="6" applyFont="1" applyFill="1" applyBorder="1" applyAlignment="1">
      <alignment horizontal="center" vertical="center"/>
    </xf>
    <xf numFmtId="0" fontId="16" fillId="3" borderId="17" xfId="6" applyFont="1" applyFill="1" applyBorder="1" applyAlignment="1">
      <alignment horizontal="center" vertical="center"/>
    </xf>
    <xf numFmtId="0" fontId="14" fillId="2" borderId="11" xfId="5" applyFont="1" applyFill="1" applyBorder="1" applyAlignment="1">
      <alignment horizontal="center" vertical="center"/>
    </xf>
    <xf numFmtId="0" fontId="16" fillId="3" borderId="48" xfId="6" applyFont="1" applyFill="1" applyBorder="1" applyAlignment="1">
      <alignment horizontal="center" vertical="center"/>
    </xf>
    <xf numFmtId="0" fontId="16" fillId="0" borderId="22" xfId="6" applyFont="1" applyBorder="1" applyAlignment="1">
      <alignment horizontal="left" vertical="center"/>
    </xf>
    <xf numFmtId="0" fontId="14" fillId="0" borderId="12" xfId="5" applyFont="1" applyBorder="1" applyAlignment="1">
      <alignment horizontal="center" vertical="center"/>
    </xf>
    <xf numFmtId="0" fontId="16" fillId="0" borderId="21" xfId="6" applyFont="1" applyBorder="1" applyAlignment="1">
      <alignment horizontal="center" vertical="center"/>
    </xf>
    <xf numFmtId="0" fontId="16" fillId="0" borderId="23" xfId="6" applyFont="1" applyBorder="1" applyAlignment="1">
      <alignment horizontal="center" vertical="center"/>
    </xf>
    <xf numFmtId="0" fontId="16" fillId="0" borderId="10" xfId="6" applyFont="1" applyBorder="1" applyAlignment="1">
      <alignment horizontal="center" vertical="center"/>
    </xf>
    <xf numFmtId="0" fontId="16" fillId="0" borderId="12" xfId="6" applyFont="1" applyBorder="1" applyAlignment="1">
      <alignment horizontal="center" vertical="center"/>
    </xf>
    <xf numFmtId="0" fontId="14" fillId="0" borderId="0" xfId="5" applyFont="1" applyFill="1" applyBorder="1" applyAlignment="1">
      <alignment horizontal="left" vertical="center"/>
    </xf>
    <xf numFmtId="0" fontId="6" fillId="0" borderId="66" xfId="0" applyFont="1" applyBorder="1" applyAlignment="1">
      <alignment horizontal="center" vertical="top"/>
    </xf>
    <xf numFmtId="0" fontId="6" fillId="0" borderId="67" xfId="0" applyFont="1" applyBorder="1" applyAlignment="1">
      <alignment horizontal="center" vertical="top"/>
    </xf>
    <xf numFmtId="0" fontId="6" fillId="0" borderId="68" xfId="0" applyFont="1" applyBorder="1" applyAlignment="1">
      <alignment horizontal="center" vertical="top"/>
    </xf>
    <xf numFmtId="0" fontId="8" fillId="0" borderId="7" xfId="6" applyFont="1" applyFill="1" applyBorder="1" applyAlignment="1">
      <alignment horizontal="center" vertical="center"/>
    </xf>
    <xf numFmtId="0" fontId="8" fillId="0" borderId="0" xfId="6" applyFont="1" applyFill="1" applyBorder="1" applyAlignment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11" fillId="2" borderId="0" xfId="5" applyFont="1" applyFill="1" applyBorder="1" applyAlignment="1">
      <alignment horizontal="left" vertical="center"/>
    </xf>
    <xf numFmtId="0" fontId="12" fillId="0" borderId="0" xfId="5" applyFont="1" applyBorder="1" applyAlignment="1">
      <alignment horizontal="left" vertical="center"/>
    </xf>
    <xf numFmtId="0" fontId="11" fillId="5" borderId="0" xfId="5" applyFont="1" applyFill="1" applyBorder="1" applyAlignment="1">
      <alignment horizontal="left" vertical="center"/>
    </xf>
    <xf numFmtId="0" fontId="11" fillId="5" borderId="37" xfId="5" applyFont="1" applyFill="1" applyBorder="1" applyAlignment="1">
      <alignment horizontal="left" vertical="center"/>
    </xf>
    <xf numFmtId="0" fontId="12" fillId="0" borderId="0" xfId="5" applyFont="1" applyBorder="1" applyAlignment="1">
      <alignment horizontal="center" vertical="center"/>
    </xf>
    <xf numFmtId="31" fontId="11" fillId="5" borderId="0" xfId="5" applyNumberFormat="1" applyFont="1" applyFill="1" applyBorder="1" applyAlignment="1">
      <alignment horizontal="left" vertical="center"/>
    </xf>
    <xf numFmtId="0" fontId="15" fillId="0" borderId="1" xfId="5" applyFont="1" applyBorder="1" applyAlignment="1">
      <alignment horizontal="left" vertical="center" wrapText="1"/>
    </xf>
    <xf numFmtId="0" fontId="15" fillId="0" borderId="71" xfId="5" applyFont="1" applyBorder="1" applyAlignment="1">
      <alignment horizontal="left" vertical="center" wrapText="1"/>
    </xf>
    <xf numFmtId="0" fontId="16" fillId="3" borderId="2" xfId="6" applyFont="1" applyFill="1" applyBorder="1" applyAlignment="1">
      <alignment horizontal="center" vertical="center"/>
    </xf>
    <xf numFmtId="0" fontId="16" fillId="3" borderId="3" xfId="6" applyFont="1" applyFill="1" applyBorder="1" applyAlignment="1">
      <alignment horizontal="center" vertical="center"/>
    </xf>
    <xf numFmtId="178" fontId="16" fillId="3" borderId="3" xfId="6" applyNumberFormat="1" applyFont="1" applyFill="1" applyBorder="1" applyAlignment="1">
      <alignment horizontal="center" vertical="center"/>
    </xf>
    <xf numFmtId="178" fontId="16" fillId="3" borderId="35" xfId="6" applyNumberFormat="1" applyFont="1" applyFill="1" applyBorder="1" applyAlignment="1">
      <alignment horizontal="center" vertical="center"/>
    </xf>
    <xf numFmtId="0" fontId="16" fillId="3" borderId="6" xfId="6" applyFont="1" applyFill="1" applyBorder="1" applyAlignment="1">
      <alignment horizontal="center" vertical="center"/>
    </xf>
    <xf numFmtId="0" fontId="16" fillId="3" borderId="5" xfId="6" applyFont="1" applyFill="1" applyBorder="1" applyAlignment="1">
      <alignment horizontal="center" vertical="center"/>
    </xf>
    <xf numFmtId="0" fontId="14" fillId="0" borderId="10" xfId="5" applyFont="1" applyBorder="1" applyAlignment="1">
      <alignment horizontal="center" vertical="center"/>
    </xf>
    <xf numFmtId="0" fontId="14" fillId="0" borderId="12" xfId="5" applyFont="1" applyBorder="1" applyAlignment="1">
      <alignment horizontal="center" vertical="center"/>
    </xf>
    <xf numFmtId="0" fontId="14" fillId="0" borderId="11" xfId="5" applyFont="1" applyFill="1" applyBorder="1" applyAlignment="1">
      <alignment horizontal="left" vertical="center" wrapText="1"/>
    </xf>
    <xf numFmtId="0" fontId="14" fillId="0" borderId="13" xfId="5" applyFont="1" applyFill="1" applyBorder="1" applyAlignment="1">
      <alignment horizontal="left" vertical="center"/>
    </xf>
    <xf numFmtId="0" fontId="17" fillId="4" borderId="13" xfId="6" applyFont="1" applyFill="1" applyBorder="1" applyAlignment="1">
      <alignment vertical="center" wrapText="1"/>
    </xf>
    <xf numFmtId="0" fontId="17" fillId="4" borderId="13" xfId="6" applyFont="1" applyFill="1" applyBorder="1" applyAlignment="1">
      <alignment vertical="center"/>
    </xf>
    <xf numFmtId="0" fontId="16" fillId="3" borderId="18" xfId="6" applyFont="1" applyFill="1" applyBorder="1" applyAlignment="1">
      <alignment horizontal="center" vertical="center"/>
    </xf>
    <xf numFmtId="0" fontId="16" fillId="3" borderId="17" xfId="6" applyFont="1" applyFill="1" applyBorder="1" applyAlignment="1">
      <alignment horizontal="center" vertical="center"/>
    </xf>
    <xf numFmtId="0" fontId="16" fillId="3" borderId="28" xfId="6" applyFont="1" applyFill="1" applyBorder="1" applyAlignment="1">
      <alignment horizontal="center" vertical="center"/>
    </xf>
    <xf numFmtId="0" fontId="16" fillId="0" borderId="21" xfId="6" applyFont="1" applyBorder="1" applyAlignment="1">
      <alignment horizontal="center" vertical="center"/>
    </xf>
    <xf numFmtId="0" fontId="16" fillId="0" borderId="29" xfId="6" applyFont="1" applyBorder="1" applyAlignment="1">
      <alignment horizontal="center" vertical="center"/>
    </xf>
    <xf numFmtId="0" fontId="16" fillId="0" borderId="23" xfId="6" applyFont="1" applyBorder="1" applyAlignment="1">
      <alignment horizontal="center" vertical="center"/>
    </xf>
    <xf numFmtId="0" fontId="16" fillId="0" borderId="22" xfId="6" applyFont="1" applyBorder="1" applyAlignment="1">
      <alignment horizontal="left" vertical="center" wrapText="1"/>
    </xf>
    <xf numFmtId="0" fontId="16" fillId="0" borderId="30" xfId="6" applyFont="1" applyBorder="1" applyAlignment="1">
      <alignment horizontal="left" vertical="center" wrapText="1"/>
    </xf>
    <xf numFmtId="0" fontId="16" fillId="0" borderId="17" xfId="6" applyFont="1" applyBorder="1" applyAlignment="1">
      <alignment horizontal="left" vertical="center" wrapText="1"/>
    </xf>
    <xf numFmtId="0" fontId="14" fillId="0" borderId="31" xfId="5" applyFont="1" applyFill="1" applyBorder="1" applyAlignment="1">
      <alignment horizontal="left" vertical="center"/>
    </xf>
    <xf numFmtId="0" fontId="14" fillId="0" borderId="32" xfId="5" applyFont="1" applyFill="1" applyBorder="1" applyAlignment="1">
      <alignment horizontal="left" vertical="center"/>
    </xf>
    <xf numFmtId="0" fontId="14" fillId="0" borderId="51" xfId="5" applyFont="1" applyFill="1" applyBorder="1" applyAlignment="1">
      <alignment horizontal="left" vertical="center"/>
    </xf>
    <xf numFmtId="0" fontId="14" fillId="0" borderId="33" xfId="5" applyFont="1" applyFill="1" applyBorder="1" applyAlignment="1">
      <alignment horizontal="left" vertical="center"/>
    </xf>
    <xf numFmtId="0" fontId="14" fillId="0" borderId="34" xfId="5" applyFont="1" applyFill="1" applyBorder="1" applyAlignment="1">
      <alignment horizontal="left" vertical="center"/>
    </xf>
    <xf numFmtId="0" fontId="14" fillId="0" borderId="18" xfId="5" applyFont="1" applyFill="1" applyBorder="1" applyAlignment="1">
      <alignment horizontal="left" vertical="center"/>
    </xf>
    <xf numFmtId="0" fontId="16" fillId="0" borderId="10" xfId="6" applyFont="1" applyBorder="1" applyAlignment="1">
      <alignment horizontal="center" vertical="center"/>
    </xf>
    <xf numFmtId="0" fontId="16" fillId="0" borderId="12" xfId="6" applyFont="1" applyBorder="1" applyAlignment="1">
      <alignment horizontal="center" vertical="center"/>
    </xf>
    <xf numFmtId="0" fontId="16" fillId="0" borderId="22" xfId="6" applyFont="1" applyBorder="1" applyAlignment="1">
      <alignment horizontal="left" vertical="center"/>
    </xf>
    <xf numFmtId="0" fontId="16" fillId="0" borderId="30" xfId="6" applyFont="1" applyBorder="1" applyAlignment="1">
      <alignment horizontal="left" vertical="center"/>
    </xf>
    <xf numFmtId="0" fontId="14" fillId="0" borderId="22" xfId="5" applyFont="1" applyFill="1" applyBorder="1" applyAlignment="1">
      <alignment horizontal="left" vertical="center"/>
    </xf>
    <xf numFmtId="0" fontId="14" fillId="2" borderId="38" xfId="5" applyFont="1" applyFill="1" applyBorder="1" applyAlignment="1">
      <alignment horizontal="center" vertical="center"/>
    </xf>
    <xf numFmtId="0" fontId="14" fillId="2" borderId="57" xfId="5" applyFont="1" applyFill="1" applyBorder="1" applyAlignment="1">
      <alignment horizontal="center" vertical="center"/>
    </xf>
    <xf numFmtId="0" fontId="14" fillId="2" borderId="63" xfId="5" applyFont="1" applyFill="1" applyBorder="1" applyAlignment="1">
      <alignment horizontal="center" vertical="center"/>
    </xf>
    <xf numFmtId="0" fontId="16" fillId="3" borderId="48" xfId="6" applyFont="1" applyFill="1" applyBorder="1" applyAlignment="1">
      <alignment horizontal="center" vertical="center"/>
    </xf>
    <xf numFmtId="0" fontId="16" fillId="2" borderId="45" xfId="6" applyFont="1" applyFill="1" applyBorder="1" applyAlignment="1">
      <alignment horizontal="left" vertical="center"/>
    </xf>
    <xf numFmtId="0" fontId="16" fillId="2" borderId="20" xfId="6" applyFont="1" applyFill="1" applyBorder="1" applyAlignment="1">
      <alignment horizontal="left" vertical="center"/>
    </xf>
    <xf numFmtId="0" fontId="16" fillId="2" borderId="61" xfId="6" applyFont="1" applyFill="1" applyBorder="1" applyAlignment="1">
      <alignment horizontal="left" vertical="center"/>
    </xf>
    <xf numFmtId="0" fontId="14" fillId="2" borderId="45" xfId="5" applyFont="1" applyFill="1" applyBorder="1" applyAlignment="1">
      <alignment horizontal="center" vertical="center"/>
    </xf>
    <xf numFmtId="0" fontId="14" fillId="2" borderId="61" xfId="5" applyFont="1" applyFill="1" applyBorder="1" applyAlignment="1">
      <alignment horizontal="center" vertical="center"/>
    </xf>
    <xf numFmtId="0" fontId="16" fillId="2" borderId="31" xfId="6" applyFont="1" applyFill="1" applyBorder="1" applyAlignment="1">
      <alignment horizontal="left" vertical="center"/>
    </xf>
    <xf numFmtId="0" fontId="16" fillId="2" borderId="32" xfId="6" applyFont="1" applyFill="1" applyBorder="1" applyAlignment="1">
      <alignment horizontal="left" vertical="center"/>
    </xf>
    <xf numFmtId="0" fontId="16" fillId="2" borderId="51" xfId="6" applyFont="1" applyFill="1" applyBorder="1" applyAlignment="1">
      <alignment horizontal="left" vertical="center"/>
    </xf>
    <xf numFmtId="0" fontId="14" fillId="2" borderId="31" xfId="5" applyFont="1" applyFill="1" applyBorder="1" applyAlignment="1">
      <alignment horizontal="center" vertical="center"/>
    </xf>
    <xf numFmtId="0" fontId="14" fillId="2" borderId="51" xfId="5" applyFont="1" applyFill="1" applyBorder="1" applyAlignment="1">
      <alignment horizontal="center" vertical="center"/>
    </xf>
    <xf numFmtId="0" fontId="16" fillId="2" borderId="52" xfId="6" applyFont="1" applyFill="1" applyBorder="1" applyAlignment="1">
      <alignment horizontal="left" vertical="center"/>
    </xf>
    <xf numFmtId="0" fontId="16" fillId="2" borderId="56" xfId="6" applyFont="1" applyFill="1" applyBorder="1" applyAlignment="1">
      <alignment horizontal="left" vertical="center"/>
    </xf>
    <xf numFmtId="0" fontId="16" fillId="2" borderId="62" xfId="6" applyFont="1" applyFill="1" applyBorder="1" applyAlignment="1">
      <alignment horizontal="left" vertical="center"/>
    </xf>
    <xf numFmtId="0" fontId="14" fillId="2" borderId="52" xfId="5" applyFont="1" applyFill="1" applyBorder="1" applyAlignment="1">
      <alignment horizontal="center" vertical="center"/>
    </xf>
    <xf numFmtId="0" fontId="14" fillId="2" borderId="62" xfId="5" applyFont="1" applyFill="1" applyBorder="1" applyAlignment="1">
      <alignment horizontal="center" vertical="center"/>
    </xf>
    <xf numFmtId="0" fontId="14" fillId="2" borderId="32" xfId="5" applyFont="1" applyFill="1" applyBorder="1" applyAlignment="1">
      <alignment horizontal="center" vertical="center"/>
    </xf>
    <xf numFmtId="0" fontId="14" fillId="2" borderId="56" xfId="5" applyFont="1" applyFill="1" applyBorder="1" applyAlignment="1">
      <alignment horizontal="center" vertical="center"/>
    </xf>
    <xf numFmtId="0" fontId="14" fillId="2" borderId="59" xfId="5" applyFont="1" applyFill="1" applyBorder="1" applyAlignment="1">
      <alignment horizontal="left" vertical="center"/>
    </xf>
    <xf numFmtId="0" fontId="14" fillId="2" borderId="9" xfId="5" applyFont="1" applyFill="1" applyBorder="1" applyAlignment="1">
      <alignment horizontal="left" vertical="center"/>
    </xf>
    <xf numFmtId="0" fontId="14" fillId="2" borderId="6" xfId="5" applyFont="1" applyFill="1" applyBorder="1" applyAlignment="1">
      <alignment horizontal="left" vertical="center"/>
    </xf>
    <xf numFmtId="177" fontId="14" fillId="0" borderId="59" xfId="3" applyNumberFormat="1" applyFont="1" applyBorder="1" applyAlignment="1">
      <alignment horizontal="center" vertical="center"/>
    </xf>
    <xf numFmtId="177" fontId="14" fillId="0" borderId="6" xfId="3" applyNumberFormat="1" applyFont="1" applyBorder="1" applyAlignment="1">
      <alignment horizontal="center" vertical="center"/>
    </xf>
    <xf numFmtId="0" fontId="16" fillId="3" borderId="60" xfId="6" applyFont="1" applyFill="1" applyBorder="1" applyAlignment="1">
      <alignment horizontal="center" vertical="center"/>
    </xf>
    <xf numFmtId="0" fontId="14" fillId="2" borderId="11" xfId="5" applyFont="1" applyFill="1" applyBorder="1" applyAlignment="1">
      <alignment horizontal="left" vertical="center"/>
    </xf>
    <xf numFmtId="0" fontId="14" fillId="2" borderId="11" xfId="5" applyFont="1" applyFill="1" applyBorder="1" applyAlignment="1">
      <alignment horizontal="center" vertical="center"/>
    </xf>
    <xf numFmtId="0" fontId="14" fillId="2" borderId="13" xfId="5" applyFont="1" applyFill="1" applyBorder="1" applyAlignment="1">
      <alignment horizontal="left" vertical="center"/>
    </xf>
    <xf numFmtId="0" fontId="14" fillId="2" borderId="13" xfId="5" applyFont="1" applyFill="1" applyBorder="1" applyAlignment="1">
      <alignment horizontal="center" vertical="center"/>
    </xf>
    <xf numFmtId="0" fontId="14" fillId="0" borderId="59" xfId="5" applyFont="1" applyBorder="1" applyAlignment="1">
      <alignment horizontal="left" vertical="center"/>
    </xf>
    <xf numFmtId="0" fontId="14" fillId="0" borderId="9" xfId="5" applyFont="1" applyBorder="1" applyAlignment="1">
      <alignment horizontal="left" vertical="center"/>
    </xf>
    <xf numFmtId="0" fontId="14" fillId="0" borderId="6" xfId="5" applyFont="1" applyBorder="1" applyAlignment="1">
      <alignment horizontal="left" vertical="center"/>
    </xf>
    <xf numFmtId="0" fontId="14" fillId="0" borderId="56" xfId="5" applyFont="1" applyBorder="1" applyAlignment="1">
      <alignment horizontal="left" vertical="center"/>
    </xf>
  </cellXfs>
  <cellStyles count="8">
    <cellStyle name="百分比 3" xfId="3"/>
    <cellStyle name="常规" xfId="0" builtinId="0"/>
    <cellStyle name="常规 2" xfId="4"/>
    <cellStyle name="常规 3" xfId="5"/>
    <cellStyle name="常规 3 2" xfId="2"/>
    <cellStyle name="常规_Sheet1 3" xfId="6"/>
    <cellStyle name="超链接" xfId="1" builtinId="8"/>
    <cellStyle name="千位分隔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114302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0</xdr:row>
      <xdr:rowOff>114300</xdr:rowOff>
    </xdr:to>
    <xdr:pic>
      <xdr:nvPicPr>
        <xdr:cNvPr id="19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0</xdr:row>
      <xdr:rowOff>114300</xdr:rowOff>
    </xdr:to>
    <xdr:pic>
      <xdr:nvPicPr>
        <xdr:cNvPr id="23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742950</xdr:colOff>
      <xdr:row>0</xdr:row>
      <xdr:rowOff>114300</xdr:rowOff>
    </xdr:to>
    <xdr:pic>
      <xdr:nvPicPr>
        <xdr:cNvPr id="24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742950</xdr:colOff>
      <xdr:row>0</xdr:row>
      <xdr:rowOff>114300</xdr:rowOff>
    </xdr:to>
    <xdr:pic>
      <xdr:nvPicPr>
        <xdr:cNvPr id="25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742950</xdr:colOff>
      <xdr:row>0</xdr:row>
      <xdr:rowOff>114300</xdr:rowOff>
    </xdr:to>
    <xdr:pic>
      <xdr:nvPicPr>
        <xdr:cNvPr id="26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0</xdr:row>
      <xdr:rowOff>114300</xdr:rowOff>
    </xdr:to>
    <xdr:pic>
      <xdr:nvPicPr>
        <xdr:cNvPr id="27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742950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742950</xdr:colOff>
      <xdr:row>0</xdr:row>
      <xdr:rowOff>114300</xdr:rowOff>
    </xdr:to>
    <xdr:pic>
      <xdr:nvPicPr>
        <xdr:cNvPr id="29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742950</xdr:colOff>
      <xdr:row>0</xdr:row>
      <xdr:rowOff>114300</xdr:rowOff>
    </xdr:to>
    <xdr:pic>
      <xdr:nvPicPr>
        <xdr:cNvPr id="30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0</xdr:row>
      <xdr:rowOff>114300</xdr:rowOff>
    </xdr:to>
    <xdr:pic>
      <xdr:nvPicPr>
        <xdr:cNvPr id="31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0</xdr:row>
      <xdr:rowOff>114300</xdr:rowOff>
    </xdr:to>
    <xdr:pic>
      <xdr:nvPicPr>
        <xdr:cNvPr id="3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6" name="图片 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0</xdr:row>
      <xdr:rowOff>114300</xdr:rowOff>
    </xdr:to>
    <xdr:pic>
      <xdr:nvPicPr>
        <xdr:cNvPr id="40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41" name="图片 4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0</xdr:row>
      <xdr:rowOff>114300</xdr:rowOff>
    </xdr:to>
    <xdr:pic>
      <xdr:nvPicPr>
        <xdr:cNvPr id="4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771526</xdr:colOff>
      <xdr:row>0</xdr:row>
      <xdr:rowOff>114302</xdr:rowOff>
    </xdr:to>
    <xdr:pic>
      <xdr:nvPicPr>
        <xdr:cNvPr id="45" name="图片 4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429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771526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429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771526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429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0</xdr:row>
      <xdr:rowOff>114300</xdr:rowOff>
    </xdr:to>
    <xdr:pic>
      <xdr:nvPicPr>
        <xdr:cNvPr id="51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590551</xdr:colOff>
      <xdr:row>0</xdr:row>
      <xdr:rowOff>114302</xdr:rowOff>
    </xdr:to>
    <xdr:pic>
      <xdr:nvPicPr>
        <xdr:cNvPr id="52" name="图片 5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5619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3" name="图片 5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4" name="图片 5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5" name="图片 5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5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7" name="图片 5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58" name="图片 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59" name="图片 5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60" name="图片 5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61" name="图片 6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62" name="图片 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63" name="图片 6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64" name="图片 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65" name="图片 6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66" name="图片 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67" name="图片 6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68" name="图片 6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69" name="图片 6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70" name="图片 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71" name="图片 7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72" name="图片 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73" name="图片 7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74" name="图片 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75" name="图片 7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76" name="图片 7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77" name="图片 7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78" name="图片 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79" name="图片 7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80" name="图片 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81" name="图片 8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82" name="图片 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83" name="图片 8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84" name="图片 8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85" name="图片 8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86" name="图片 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87" name="图片 8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88" name="图片 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89" name="图片 8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90" name="图片 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91" name="图片 9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92" name="图片 9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93" name="图片 9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94" name="图片 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95" name="图片 9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96" name="图片 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97" name="图片 9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98" name="图片 9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99" name="图片 9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10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01" name="图片 10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02" name="图片 10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03" name="图片 10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10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05" name="图片 10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07" name="图片 1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10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752476</xdr:colOff>
      <xdr:row>0</xdr:row>
      <xdr:rowOff>167507</xdr:rowOff>
    </xdr:to>
    <xdr:pic>
      <xdr:nvPicPr>
        <xdr:cNvPr id="109" name="图片 10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23900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10" name="图片 10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167307</xdr:rowOff>
    </xdr:to>
    <xdr:pic>
      <xdr:nvPicPr>
        <xdr:cNvPr id="111" name="图片 1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49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167307</xdr:rowOff>
    </xdr:to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49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167307</xdr:rowOff>
    </xdr:to>
    <xdr:pic>
      <xdr:nvPicPr>
        <xdr:cNvPr id="113" name="图片 1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49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11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15" name="图片 11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16" name="图片 11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17" name="图片 11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11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590551</xdr:colOff>
      <xdr:row>0</xdr:row>
      <xdr:rowOff>167507</xdr:rowOff>
    </xdr:to>
    <xdr:pic>
      <xdr:nvPicPr>
        <xdr:cNvPr id="119" name="图片 11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5619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733426</xdr:colOff>
      <xdr:row>0</xdr:row>
      <xdr:rowOff>167507</xdr:rowOff>
    </xdr:to>
    <xdr:pic>
      <xdr:nvPicPr>
        <xdr:cNvPr id="120" name="图片 11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04850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733426</xdr:colOff>
      <xdr:row>0</xdr:row>
      <xdr:rowOff>167507</xdr:rowOff>
    </xdr:to>
    <xdr:pic>
      <xdr:nvPicPr>
        <xdr:cNvPr id="121" name="图片 12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04850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733426</xdr:colOff>
      <xdr:row>0</xdr:row>
      <xdr:rowOff>167507</xdr:rowOff>
    </xdr:to>
    <xdr:pic>
      <xdr:nvPicPr>
        <xdr:cNvPr id="122" name="图片 12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04850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714375</xdr:colOff>
      <xdr:row>1</xdr:row>
      <xdr:rowOff>102</xdr:rowOff>
    </xdr:to>
    <xdr:pic>
      <xdr:nvPicPr>
        <xdr:cNvPr id="12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5325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24" name="图片 12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125" name="图片 1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126" name="图片 12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27" name="图片 12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28" name="图片 12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129" name="图片 1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30" name="图片 1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131" name="图片 1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32" name="图片 13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133" name="图片 1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134" name="图片 13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35" name="图片 1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36" name="图片 1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137" name="图片 1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38" name="图片 13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139" name="图片 1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40" name="图片 13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141" name="图片 1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142" name="图片 14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43" name="图片 14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44" name="图片 14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145" name="图片 1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46" name="图片 14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147" name="图片 1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48" name="图片 14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149" name="图片 1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150" name="图片 14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51" name="图片 15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52" name="图片 15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153" name="图片 1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54" name="图片 15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155" name="图片 1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56" name="图片 15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157" name="图片 1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158" name="图片 15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59" name="图片 15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60" name="图片 15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161" name="图片 1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62" name="图片 16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163" name="图片 1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64" name="图片 16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165" name="图片 1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166" name="图片 16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67" name="图片 16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68" name="图片 16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169" name="图片 1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70" name="图片 16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171" name="图片 1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172" name="图片 1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173" name="图片 17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74" name="图片 17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75" name="图片 17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76" name="图片 17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77" name="图片 17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78" name="图片 17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79" name="图片 17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80" name="图片 17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18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82" name="图片 18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83" name="图片 18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84" name="图片 18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18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86" name="图片 18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87" name="图片 18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88" name="图片 18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18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90" name="图片 18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91" name="图片 19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92" name="图片 19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19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94" name="图片 19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95" name="图片 19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96" name="图片 19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97" name="图片 19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19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199" name="图片 19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00" name="图片 19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01" name="图片 20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20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03" name="图片 20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04" name="图片 20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05" name="图片 20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20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07" name="图片 2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08" name="图片 2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09" name="图片 20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21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11" name="图片 2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12" name="图片 2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13" name="图片 2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21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15" name="图片 21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16" name="图片 21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17" name="图片 21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21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590551</xdr:colOff>
      <xdr:row>0</xdr:row>
      <xdr:rowOff>170381</xdr:rowOff>
    </xdr:to>
    <xdr:pic>
      <xdr:nvPicPr>
        <xdr:cNvPr id="219" name="图片 21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5619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20" name="图片 21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21" name="图片 22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22" name="图片 22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22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24" name="图片 22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25" name="图片 22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26" name="图片 22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22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28" name="图片 22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29" name="图片 2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30" name="图片 2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23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752476</xdr:colOff>
      <xdr:row>0</xdr:row>
      <xdr:rowOff>167507</xdr:rowOff>
    </xdr:to>
    <xdr:pic>
      <xdr:nvPicPr>
        <xdr:cNvPr id="232" name="图片 23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23900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33" name="图片 23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167307</xdr:rowOff>
    </xdr:to>
    <xdr:pic>
      <xdr:nvPicPr>
        <xdr:cNvPr id="234" name="图片 23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49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167307</xdr:rowOff>
    </xdr:to>
    <xdr:pic>
      <xdr:nvPicPr>
        <xdr:cNvPr id="235" name="图片 2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49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167307</xdr:rowOff>
    </xdr:to>
    <xdr:pic>
      <xdr:nvPicPr>
        <xdr:cNvPr id="236" name="图片 2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49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23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38" name="图片 23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39" name="图片 23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40" name="图片 23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24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590551</xdr:colOff>
      <xdr:row>0</xdr:row>
      <xdr:rowOff>167507</xdr:rowOff>
    </xdr:to>
    <xdr:pic>
      <xdr:nvPicPr>
        <xdr:cNvPr id="242" name="图片 24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5619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733426</xdr:colOff>
      <xdr:row>0</xdr:row>
      <xdr:rowOff>167507</xdr:rowOff>
    </xdr:to>
    <xdr:pic>
      <xdr:nvPicPr>
        <xdr:cNvPr id="243" name="图片 24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04850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733426</xdr:colOff>
      <xdr:row>0</xdr:row>
      <xdr:rowOff>167507</xdr:rowOff>
    </xdr:to>
    <xdr:pic>
      <xdr:nvPicPr>
        <xdr:cNvPr id="244" name="图片 24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04850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733426</xdr:colOff>
      <xdr:row>0</xdr:row>
      <xdr:rowOff>167507</xdr:rowOff>
    </xdr:to>
    <xdr:pic>
      <xdr:nvPicPr>
        <xdr:cNvPr id="245" name="图片 24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04850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714375</xdr:colOff>
      <xdr:row>1</xdr:row>
      <xdr:rowOff>102</xdr:rowOff>
    </xdr:to>
    <xdr:pic>
      <xdr:nvPicPr>
        <xdr:cNvPr id="24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5325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47" name="图片 24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248" name="图片 2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249" name="图片 24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50" name="图片 24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51" name="图片 25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252" name="图片 2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53" name="图片 25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254" name="图片 2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55" name="图片 25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256" name="图片 2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257" name="图片 25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58" name="图片 25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59" name="图片 25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260" name="图片 2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61" name="图片 26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262" name="图片 2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63" name="图片 26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264" name="图片 2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265" name="图片 26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66" name="图片 26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67" name="图片 26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268" name="图片 2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69" name="图片 26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270" name="图片 2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71" name="图片 27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272" name="图片 2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273" name="图片 27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74" name="图片 27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75" name="图片 27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276" name="图片 2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77" name="图片 27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278" name="图片 2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79" name="图片 27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280" name="图片 2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281" name="图片 28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82" name="图片 28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83" name="图片 28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284" name="图片 2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85" name="图片 28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286" name="图片 2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87" name="图片 28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288" name="图片 2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289" name="图片 28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90" name="图片 28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91" name="图片 29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292" name="图片 2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93" name="图片 29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294" name="图片 29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719137</xdr:colOff>
      <xdr:row>1</xdr:row>
      <xdr:rowOff>818</xdr:rowOff>
    </xdr:to>
    <xdr:pic>
      <xdr:nvPicPr>
        <xdr:cNvPr id="295" name="图片 29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337" y="33337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296" name="图片 2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114302</xdr:rowOff>
    </xdr:to>
    <xdr:pic>
      <xdr:nvPicPr>
        <xdr:cNvPr id="297" name="图片 29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0</xdr:row>
      <xdr:rowOff>114300</xdr:rowOff>
    </xdr:to>
    <xdr:pic>
      <xdr:nvPicPr>
        <xdr:cNvPr id="313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14" name="图片 3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0</xdr:row>
      <xdr:rowOff>114300</xdr:rowOff>
    </xdr:to>
    <xdr:pic>
      <xdr:nvPicPr>
        <xdr:cNvPr id="317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742950</xdr:colOff>
      <xdr:row>0</xdr:row>
      <xdr:rowOff>114300</xdr:rowOff>
    </xdr:to>
    <xdr:pic>
      <xdr:nvPicPr>
        <xdr:cNvPr id="318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742950</xdr:colOff>
      <xdr:row>0</xdr:row>
      <xdr:rowOff>114300</xdr:rowOff>
    </xdr:to>
    <xdr:pic>
      <xdr:nvPicPr>
        <xdr:cNvPr id="319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742950</xdr:colOff>
      <xdr:row>0</xdr:row>
      <xdr:rowOff>114300</xdr:rowOff>
    </xdr:to>
    <xdr:pic>
      <xdr:nvPicPr>
        <xdr:cNvPr id="320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0</xdr:row>
      <xdr:rowOff>114300</xdr:rowOff>
    </xdr:to>
    <xdr:pic>
      <xdr:nvPicPr>
        <xdr:cNvPr id="321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742950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742950</xdr:colOff>
      <xdr:row>0</xdr:row>
      <xdr:rowOff>114300</xdr:rowOff>
    </xdr:to>
    <xdr:pic>
      <xdr:nvPicPr>
        <xdr:cNvPr id="323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742950</xdr:colOff>
      <xdr:row>0</xdr:row>
      <xdr:rowOff>114300</xdr:rowOff>
    </xdr:to>
    <xdr:pic>
      <xdr:nvPicPr>
        <xdr:cNvPr id="324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4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0</xdr:row>
      <xdr:rowOff>114300</xdr:rowOff>
    </xdr:to>
    <xdr:pic>
      <xdr:nvPicPr>
        <xdr:cNvPr id="325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26" name="图片 32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0</xdr:row>
      <xdr:rowOff>114300</xdr:rowOff>
    </xdr:to>
    <xdr:pic>
      <xdr:nvPicPr>
        <xdr:cNvPr id="329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30" name="图片 3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0</xdr:row>
      <xdr:rowOff>114300</xdr:rowOff>
    </xdr:to>
    <xdr:pic>
      <xdr:nvPicPr>
        <xdr:cNvPr id="33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35" name="图片 3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0</xdr:row>
      <xdr:rowOff>114300</xdr:rowOff>
    </xdr:to>
    <xdr:pic>
      <xdr:nvPicPr>
        <xdr:cNvPr id="338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771526</xdr:colOff>
      <xdr:row>0</xdr:row>
      <xdr:rowOff>114302</xdr:rowOff>
    </xdr:to>
    <xdr:pic>
      <xdr:nvPicPr>
        <xdr:cNvPr id="339" name="图片 33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429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771526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429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771526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429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0</xdr:row>
      <xdr:rowOff>114300</xdr:rowOff>
    </xdr:to>
    <xdr:pic>
      <xdr:nvPicPr>
        <xdr:cNvPr id="34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590551</xdr:colOff>
      <xdr:row>0</xdr:row>
      <xdr:rowOff>114302</xdr:rowOff>
    </xdr:to>
    <xdr:pic>
      <xdr:nvPicPr>
        <xdr:cNvPr id="346" name="图片 34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56197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47" name="图片 34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48" name="图片 34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49" name="图片 34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35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51" name="图片 35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352" name="图片 3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353" name="图片 35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54" name="图片 35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55" name="图片 35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356" name="图片 3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57" name="图片 35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358" name="图片 3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59" name="图片 35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360" name="图片 3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361" name="图片 36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62" name="图片 36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63" name="图片 36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364" name="图片 3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65" name="图片 36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366" name="图片 3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67" name="图片 36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368" name="图片 36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369" name="图片 36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70" name="图片 36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71" name="图片 37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372" name="图片 3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73" name="图片 37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374" name="图片 3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75" name="图片 37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376" name="图片 3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377" name="图片 37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78" name="图片 37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79" name="图片 37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380" name="图片 3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81" name="图片 38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382" name="图片 3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83" name="图片 38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384" name="图片 3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385" name="图片 38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86" name="图片 38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87" name="图片 38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388" name="图片 3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89" name="图片 38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390" name="图片 3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91" name="图片 39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92" name="图片 39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93" name="图片 39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39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95" name="图片 39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96" name="图片 39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97" name="图片 39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39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399" name="图片 39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00" name="图片 39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01" name="图片 40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40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752476</xdr:colOff>
      <xdr:row>0</xdr:row>
      <xdr:rowOff>167507</xdr:rowOff>
    </xdr:to>
    <xdr:pic>
      <xdr:nvPicPr>
        <xdr:cNvPr id="403" name="图片 40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23900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04" name="图片 40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167307</xdr:rowOff>
    </xdr:to>
    <xdr:pic>
      <xdr:nvPicPr>
        <xdr:cNvPr id="405" name="图片 40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49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167307</xdr:rowOff>
    </xdr:to>
    <xdr:pic>
      <xdr:nvPicPr>
        <xdr:cNvPr id="406" name="图片 4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49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167307</xdr:rowOff>
    </xdr:to>
    <xdr:pic>
      <xdr:nvPicPr>
        <xdr:cNvPr id="407" name="图片 4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49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40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09" name="图片 40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10" name="图片 40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11" name="图片 4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41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590551</xdr:colOff>
      <xdr:row>0</xdr:row>
      <xdr:rowOff>167507</xdr:rowOff>
    </xdr:to>
    <xdr:pic>
      <xdr:nvPicPr>
        <xdr:cNvPr id="413" name="图片 41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5619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733426</xdr:colOff>
      <xdr:row>0</xdr:row>
      <xdr:rowOff>167507</xdr:rowOff>
    </xdr:to>
    <xdr:pic>
      <xdr:nvPicPr>
        <xdr:cNvPr id="414" name="图片 41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04850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733426</xdr:colOff>
      <xdr:row>0</xdr:row>
      <xdr:rowOff>167507</xdr:rowOff>
    </xdr:to>
    <xdr:pic>
      <xdr:nvPicPr>
        <xdr:cNvPr id="415" name="图片 41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04850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733426</xdr:colOff>
      <xdr:row>0</xdr:row>
      <xdr:rowOff>167507</xdr:rowOff>
    </xdr:to>
    <xdr:pic>
      <xdr:nvPicPr>
        <xdr:cNvPr id="416" name="图片 41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04850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714375</xdr:colOff>
      <xdr:row>1</xdr:row>
      <xdr:rowOff>102</xdr:rowOff>
    </xdr:to>
    <xdr:pic>
      <xdr:nvPicPr>
        <xdr:cNvPr id="41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5325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18" name="图片 41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419" name="图片 4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420" name="图片 41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21" name="图片 42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22" name="图片 42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423" name="图片 4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24" name="图片 42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425" name="图片 4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26" name="图片 42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427" name="图片 4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428" name="图片 42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29" name="图片 4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30" name="图片 4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431" name="图片 4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32" name="图片 43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433" name="图片 4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34" name="图片 43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435" name="图片 4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436" name="图片 4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37" name="图片 43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38" name="图片 43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439" name="图片 4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40" name="图片 43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441" name="图片 4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42" name="图片 44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443" name="图片 4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444" name="图片 44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45" name="图片 44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46" name="图片 44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447" name="图片 4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48" name="图片 44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449" name="图片 4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50" name="图片 44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451" name="图片 4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452" name="图片 45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53" name="图片 45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54" name="图片 45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455" name="图片 4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56" name="图片 45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457" name="图片 4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58" name="图片 45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459" name="图片 4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460" name="图片 45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61" name="图片 46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62" name="图片 46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463" name="图片 4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64" name="图片 46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465" name="图片 4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466" name="图片 4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467" name="图片 46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68" name="图片 46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69" name="图片 46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70" name="图片 46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71" name="图片 47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72" name="图片 47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73" name="图片 47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74" name="图片 47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47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76" name="图片 47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77" name="图片 47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78" name="图片 47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47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80" name="图片 47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81" name="图片 48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82" name="图片 48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48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84" name="图片 48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85" name="图片 48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86" name="图片 48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48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88" name="图片 48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89" name="图片 48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90" name="图片 48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91" name="图片 49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49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93" name="图片 49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94" name="图片 49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95" name="图片 49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49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97" name="图片 49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98" name="图片 49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499" name="图片 49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50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01" name="图片 50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02" name="图片 50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03" name="图片 50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50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05" name="图片 50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06" name="图片 5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07" name="图片 5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50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09" name="图片 50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10" name="图片 50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11" name="图片 5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51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590551</xdr:colOff>
      <xdr:row>0</xdr:row>
      <xdr:rowOff>170381</xdr:rowOff>
    </xdr:to>
    <xdr:pic>
      <xdr:nvPicPr>
        <xdr:cNvPr id="513" name="图片 51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5619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14" name="图片 5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15" name="图片 51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16" name="图片 51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51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18" name="图片 51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19" name="图片 51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20" name="图片 51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52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22" name="图片 52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23" name="图片 52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24" name="图片 52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52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752476</xdr:colOff>
      <xdr:row>0</xdr:row>
      <xdr:rowOff>167507</xdr:rowOff>
    </xdr:to>
    <xdr:pic>
      <xdr:nvPicPr>
        <xdr:cNvPr id="526" name="图片 52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23900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27" name="图片 52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167307</xdr:rowOff>
    </xdr:to>
    <xdr:pic>
      <xdr:nvPicPr>
        <xdr:cNvPr id="528" name="图片 52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49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167307</xdr:rowOff>
    </xdr:to>
    <xdr:pic>
      <xdr:nvPicPr>
        <xdr:cNvPr id="529" name="图片 5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49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167307</xdr:rowOff>
    </xdr:to>
    <xdr:pic>
      <xdr:nvPicPr>
        <xdr:cNvPr id="530" name="图片 5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49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53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32" name="图片 53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33" name="图片 53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34" name="图片 53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723900</xdr:colOff>
      <xdr:row>1</xdr:row>
      <xdr:rowOff>102</xdr:rowOff>
    </xdr:to>
    <xdr:pic>
      <xdr:nvPicPr>
        <xdr:cNvPr id="53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4850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590551</xdr:colOff>
      <xdr:row>0</xdr:row>
      <xdr:rowOff>167507</xdr:rowOff>
    </xdr:to>
    <xdr:pic>
      <xdr:nvPicPr>
        <xdr:cNvPr id="536" name="图片 53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5619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733426</xdr:colOff>
      <xdr:row>0</xdr:row>
      <xdr:rowOff>167507</xdr:rowOff>
    </xdr:to>
    <xdr:pic>
      <xdr:nvPicPr>
        <xdr:cNvPr id="537" name="图片 53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04850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733426</xdr:colOff>
      <xdr:row>0</xdr:row>
      <xdr:rowOff>167507</xdr:rowOff>
    </xdr:to>
    <xdr:pic>
      <xdr:nvPicPr>
        <xdr:cNvPr id="538" name="图片 53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04850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733426</xdr:colOff>
      <xdr:row>0</xdr:row>
      <xdr:rowOff>167507</xdr:rowOff>
    </xdr:to>
    <xdr:pic>
      <xdr:nvPicPr>
        <xdr:cNvPr id="539" name="图片 53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04850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714375</xdr:colOff>
      <xdr:row>1</xdr:row>
      <xdr:rowOff>102</xdr:rowOff>
    </xdr:to>
    <xdr:pic>
      <xdr:nvPicPr>
        <xdr:cNvPr id="54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5325" cy="409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41" name="图片 54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542" name="图片 5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543" name="图片 54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44" name="图片 54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45" name="图片 54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546" name="图片 5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47" name="图片 54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548" name="图片 5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49" name="图片 54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550" name="图片 5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551" name="图片 55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52" name="图片 55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53" name="图片 55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554" name="图片 5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55" name="图片 55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556" name="图片 5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57" name="图片 55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558" name="图片 5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559" name="图片 55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60" name="图片 55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61" name="图片 56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562" name="图片 5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63" name="图片 56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564" name="图片 5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65" name="图片 56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566" name="图片 5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567" name="图片 56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68" name="图片 56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69" name="图片 56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570" name="图片 5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71" name="图片 57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572" name="图片 5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73" name="图片 57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574" name="图片 57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575" name="图片 57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76" name="图片 57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77" name="图片 57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578" name="图片 57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79" name="图片 57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580" name="图片 57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81" name="图片 58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582" name="图片 5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781051</xdr:colOff>
      <xdr:row>0</xdr:row>
      <xdr:rowOff>170381</xdr:rowOff>
    </xdr:to>
    <xdr:pic>
      <xdr:nvPicPr>
        <xdr:cNvPr id="583" name="图片 58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52475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84" name="图片 58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85" name="图片 58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776736</xdr:colOff>
      <xdr:row>1</xdr:row>
      <xdr:rowOff>4024</xdr:rowOff>
    </xdr:to>
    <xdr:pic>
      <xdr:nvPicPr>
        <xdr:cNvPr id="586" name="图片 5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6" y="66675"/>
          <a:ext cx="738635" cy="42312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87" name="图片 58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742951</xdr:colOff>
      <xdr:row>0</xdr:row>
      <xdr:rowOff>167507</xdr:rowOff>
    </xdr:to>
    <xdr:pic>
      <xdr:nvPicPr>
        <xdr:cNvPr id="588" name="图片 58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714375" cy="415156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719137</xdr:colOff>
      <xdr:row>1</xdr:row>
      <xdr:rowOff>818</xdr:rowOff>
    </xdr:to>
    <xdr:pic>
      <xdr:nvPicPr>
        <xdr:cNvPr id="589" name="图片 58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337" y="33337"/>
          <a:ext cx="714375" cy="4151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umanbrainmapping.org/i4a/pages/index.cfm?pageid=3267&amp;activateFul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6"/>
  <sheetViews>
    <sheetView tabSelected="1" view="pageBreakPreview" zoomScale="96" zoomScaleNormal="100" zoomScaleSheetLayoutView="96" workbookViewId="0">
      <pane ySplit="8" topLeftCell="A71" activePane="bottomLeft" state="frozen"/>
      <selection pane="bottomLeft" activeCell="Q8" sqref="Q8"/>
    </sheetView>
  </sheetViews>
  <sheetFormatPr defaultColWidth="9.125" defaultRowHeight="12.75" x14ac:dyDescent="0.15"/>
  <cols>
    <col min="1" max="1" width="4.75" style="10" customWidth="1"/>
    <col min="2" max="2" width="15.75" style="10" customWidth="1"/>
    <col min="3" max="3" width="14.75" style="10" customWidth="1"/>
    <col min="4" max="9" width="4.25" style="10" customWidth="1"/>
    <col min="10" max="11" width="5.25" style="9" customWidth="1"/>
    <col min="12" max="12" width="5.75" style="9" customWidth="1"/>
    <col min="13" max="13" width="9.875" style="146" customWidth="1"/>
    <col min="14" max="14" width="12.375" style="146" customWidth="1"/>
    <col min="15" max="15" width="30.875" style="76" customWidth="1"/>
    <col min="16" max="16384" width="9.125" style="10"/>
  </cols>
  <sheetData>
    <row r="1" spans="1:16" s="1" customFormat="1" ht="42.75" customHeight="1" x14ac:dyDescent="0.15">
      <c r="A1" s="161" t="s">
        <v>185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3"/>
    </row>
    <row r="2" spans="1:16" s="4" customFormat="1" ht="15" customHeight="1" x14ac:dyDescent="0.15">
      <c r="A2" s="164" t="s">
        <v>0</v>
      </c>
      <c r="B2" s="165"/>
      <c r="C2" s="166" t="s">
        <v>1</v>
      </c>
      <c r="D2" s="166"/>
      <c r="E2" s="166"/>
      <c r="F2" s="2" t="s">
        <v>127</v>
      </c>
      <c r="G2" s="3"/>
      <c r="H2" s="3"/>
      <c r="I2" s="167" t="s">
        <v>2</v>
      </c>
      <c r="J2" s="167"/>
      <c r="K2" s="148"/>
      <c r="L2" s="168" t="s">
        <v>3</v>
      </c>
      <c r="M2" s="168"/>
      <c r="N2" s="169" t="s">
        <v>4</v>
      </c>
      <c r="O2" s="170"/>
    </row>
    <row r="3" spans="1:16" s="4" customFormat="1" ht="15" customHeight="1" x14ac:dyDescent="0.15">
      <c r="A3" s="164" t="s">
        <v>5</v>
      </c>
      <c r="B3" s="165"/>
      <c r="C3" s="166" t="s">
        <v>6</v>
      </c>
      <c r="D3" s="166"/>
      <c r="E3" s="166"/>
      <c r="F3" s="2" t="s">
        <v>7</v>
      </c>
      <c r="G3" s="3"/>
      <c r="H3" s="3"/>
      <c r="I3" s="167" t="s">
        <v>8</v>
      </c>
      <c r="J3" s="167"/>
      <c r="K3" s="148"/>
      <c r="L3" s="168" t="s">
        <v>9</v>
      </c>
      <c r="M3" s="168"/>
      <c r="N3" s="169" t="s">
        <v>10</v>
      </c>
      <c r="O3" s="170"/>
    </row>
    <row r="4" spans="1:16" s="4" customFormat="1" ht="15" customHeight="1" x14ac:dyDescent="0.15">
      <c r="A4" s="164" t="s">
        <v>11</v>
      </c>
      <c r="B4" s="165"/>
      <c r="C4" s="166" t="s">
        <v>12</v>
      </c>
      <c r="D4" s="166"/>
      <c r="E4" s="166"/>
      <c r="F4" s="171" t="s">
        <v>13</v>
      </c>
      <c r="G4" s="171"/>
      <c r="H4" s="5"/>
      <c r="I4" s="6" t="s">
        <v>14</v>
      </c>
      <c r="J4" s="7"/>
      <c r="K4" s="7"/>
      <c r="L4" s="168" t="s">
        <v>15</v>
      </c>
      <c r="M4" s="168"/>
      <c r="N4" s="172"/>
      <c r="O4" s="170"/>
    </row>
    <row r="5" spans="1:16" ht="9.9499999999999993" customHeight="1" thickBot="1" x14ac:dyDescent="0.2">
      <c r="A5" s="79"/>
      <c r="B5" s="8"/>
      <c r="C5" s="8"/>
      <c r="D5" s="8"/>
      <c r="E5" s="8"/>
      <c r="F5" s="8"/>
      <c r="G5" s="8"/>
      <c r="H5" s="8"/>
      <c r="I5" s="8"/>
      <c r="M5" s="109"/>
      <c r="N5" s="109"/>
      <c r="O5" s="80"/>
    </row>
    <row r="6" spans="1:16" ht="48" customHeight="1" thickTop="1" thickBot="1" x14ac:dyDescent="0.2">
      <c r="A6" s="81" t="s">
        <v>16</v>
      </c>
      <c r="B6" s="173" t="s">
        <v>17</v>
      </c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4"/>
    </row>
    <row r="7" spans="1:16" ht="15.95" customHeight="1" x14ac:dyDescent="0.15">
      <c r="A7" s="175" t="s">
        <v>18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7" t="s">
        <v>19</v>
      </c>
      <c r="N7" s="177"/>
      <c r="O7" s="178"/>
    </row>
    <row r="8" spans="1:16" ht="15.95" customHeight="1" x14ac:dyDescent="0.15">
      <c r="A8" s="11" t="s">
        <v>20</v>
      </c>
      <c r="B8" s="150" t="s">
        <v>18</v>
      </c>
      <c r="C8" s="179" t="s">
        <v>21</v>
      </c>
      <c r="D8" s="180"/>
      <c r="E8" s="180"/>
      <c r="F8" s="180"/>
      <c r="G8" s="180"/>
      <c r="H8" s="180"/>
      <c r="I8" s="180"/>
      <c r="J8" s="150" t="s">
        <v>22</v>
      </c>
      <c r="K8" s="150" t="s">
        <v>23</v>
      </c>
      <c r="L8" s="150" t="s">
        <v>24</v>
      </c>
      <c r="M8" s="110" t="s">
        <v>25</v>
      </c>
      <c r="N8" s="110" t="s">
        <v>26</v>
      </c>
      <c r="O8" s="82" t="s">
        <v>27</v>
      </c>
    </row>
    <row r="9" spans="1:16" s="16" customFormat="1" ht="15.95" customHeight="1" thickBot="1" x14ac:dyDescent="0.2">
      <c r="A9" s="12" t="s">
        <v>28</v>
      </c>
      <c r="B9" s="13" t="s">
        <v>29</v>
      </c>
      <c r="C9" s="14"/>
      <c r="D9" s="15"/>
      <c r="E9" s="15"/>
      <c r="F9" s="15"/>
      <c r="G9" s="15"/>
      <c r="H9" s="15"/>
      <c r="I9" s="15"/>
      <c r="J9" s="15"/>
      <c r="K9" s="15"/>
      <c r="L9" s="15"/>
      <c r="M9" s="111"/>
      <c r="N9" s="111"/>
      <c r="O9" s="83"/>
      <c r="P9" s="160">
        <v>4.8099999999999996</v>
      </c>
    </row>
    <row r="10" spans="1:16" ht="15.95" customHeight="1" thickTop="1" x14ac:dyDescent="0.15">
      <c r="A10" s="181" t="s">
        <v>30</v>
      </c>
      <c r="B10" s="183" t="s">
        <v>156</v>
      </c>
      <c r="C10" s="33" t="s">
        <v>31</v>
      </c>
      <c r="D10" s="18">
        <v>6</v>
      </c>
      <c r="E10" s="17" t="s">
        <v>32</v>
      </c>
      <c r="F10" s="18">
        <v>16</v>
      </c>
      <c r="G10" s="17" t="s">
        <v>33</v>
      </c>
      <c r="H10" s="18">
        <v>1</v>
      </c>
      <c r="I10" s="17" t="s">
        <v>34</v>
      </c>
      <c r="J10" s="74">
        <v>3</v>
      </c>
      <c r="K10" s="36">
        <v>5</v>
      </c>
      <c r="L10" s="19" t="s">
        <v>35</v>
      </c>
      <c r="M10" s="112">
        <v>850</v>
      </c>
      <c r="N10" s="113">
        <f>J10*K10*M10</f>
        <v>12750</v>
      </c>
      <c r="O10" s="84"/>
    </row>
    <row r="11" spans="1:16" ht="15.95" customHeight="1" x14ac:dyDescent="0.15">
      <c r="A11" s="182"/>
      <c r="B11" s="184"/>
      <c r="C11" s="33" t="s">
        <v>31</v>
      </c>
      <c r="D11" s="21">
        <v>6</v>
      </c>
      <c r="E11" s="20" t="s">
        <v>32</v>
      </c>
      <c r="F11" s="21">
        <v>16</v>
      </c>
      <c r="G11" s="20" t="s">
        <v>33</v>
      </c>
      <c r="H11" s="21">
        <v>1</v>
      </c>
      <c r="I11" s="20" t="s">
        <v>34</v>
      </c>
      <c r="J11" s="74">
        <v>3</v>
      </c>
      <c r="K11" s="36">
        <v>5</v>
      </c>
      <c r="L11" s="22" t="s">
        <v>35</v>
      </c>
      <c r="M11" s="114">
        <v>144</v>
      </c>
      <c r="N11" s="115">
        <f t="shared" ref="N11:N16" si="0">J11*K11*M11</f>
        <v>2160</v>
      </c>
      <c r="O11" s="85" t="s">
        <v>138</v>
      </c>
    </row>
    <row r="12" spans="1:16" ht="15.95" customHeight="1" x14ac:dyDescent="0.15">
      <c r="A12" s="155" t="s">
        <v>36</v>
      </c>
      <c r="B12" s="75" t="s">
        <v>37</v>
      </c>
      <c r="C12" s="33" t="s">
        <v>31</v>
      </c>
      <c r="D12" s="21">
        <v>6</v>
      </c>
      <c r="E12" s="20" t="s">
        <v>32</v>
      </c>
      <c r="F12" s="21">
        <v>15</v>
      </c>
      <c r="G12" s="20" t="s">
        <v>33</v>
      </c>
      <c r="H12" s="21">
        <v>1</v>
      </c>
      <c r="I12" s="20" t="s">
        <v>34</v>
      </c>
      <c r="J12" s="74">
        <v>0</v>
      </c>
      <c r="K12" s="36">
        <v>1</v>
      </c>
      <c r="L12" s="22" t="s">
        <v>35</v>
      </c>
      <c r="M12" s="114">
        <v>500</v>
      </c>
      <c r="N12" s="115">
        <f t="shared" si="0"/>
        <v>0</v>
      </c>
      <c r="O12" s="85" t="s">
        <v>142</v>
      </c>
    </row>
    <row r="13" spans="1:16" ht="15.95" hidden="1" customHeight="1" x14ac:dyDescent="0.15">
      <c r="A13" s="182" t="s">
        <v>38</v>
      </c>
      <c r="B13" s="23" t="s">
        <v>39</v>
      </c>
      <c r="C13" s="185" t="s">
        <v>40</v>
      </c>
      <c r="D13" s="185"/>
      <c r="E13" s="185"/>
      <c r="F13" s="185"/>
      <c r="G13" s="185"/>
      <c r="H13" s="185"/>
      <c r="I13" s="185"/>
      <c r="J13" s="21"/>
      <c r="K13" s="21"/>
      <c r="L13" s="24" t="s">
        <v>41</v>
      </c>
      <c r="M13" s="114"/>
      <c r="N13" s="115">
        <f t="shared" si="0"/>
        <v>0</v>
      </c>
      <c r="O13" s="86"/>
    </row>
    <row r="14" spans="1:16" ht="15.95" hidden="1" customHeight="1" x14ac:dyDescent="0.15">
      <c r="A14" s="182"/>
      <c r="B14" s="23" t="s">
        <v>42</v>
      </c>
      <c r="C14" s="186" t="s">
        <v>43</v>
      </c>
      <c r="D14" s="186"/>
      <c r="E14" s="186"/>
      <c r="F14" s="186"/>
      <c r="G14" s="186"/>
      <c r="H14" s="186"/>
      <c r="I14" s="186"/>
      <c r="J14" s="21"/>
      <c r="K14" s="21"/>
      <c r="L14" s="24" t="s">
        <v>44</v>
      </c>
      <c r="M14" s="114"/>
      <c r="N14" s="115">
        <f t="shared" si="0"/>
        <v>0</v>
      </c>
      <c r="O14" s="86"/>
    </row>
    <row r="15" spans="1:16" ht="15.95" hidden="1" customHeight="1" x14ac:dyDescent="0.15">
      <c r="A15" s="182"/>
      <c r="B15" s="23" t="s">
        <v>45</v>
      </c>
      <c r="C15" s="186"/>
      <c r="D15" s="186"/>
      <c r="E15" s="186"/>
      <c r="F15" s="186"/>
      <c r="G15" s="186"/>
      <c r="H15" s="186"/>
      <c r="I15" s="186"/>
      <c r="J15" s="21"/>
      <c r="K15" s="21"/>
      <c r="L15" s="24" t="s">
        <v>46</v>
      </c>
      <c r="M15" s="114"/>
      <c r="N15" s="115">
        <f t="shared" si="0"/>
        <v>0</v>
      </c>
      <c r="O15" s="86"/>
    </row>
    <row r="16" spans="1:16" ht="15.95" hidden="1" customHeight="1" x14ac:dyDescent="0.15">
      <c r="A16" s="182"/>
      <c r="B16" s="23" t="s">
        <v>47</v>
      </c>
      <c r="C16" s="186" t="s">
        <v>48</v>
      </c>
      <c r="D16" s="186"/>
      <c r="E16" s="186"/>
      <c r="F16" s="186"/>
      <c r="G16" s="186"/>
      <c r="H16" s="186"/>
      <c r="I16" s="186"/>
      <c r="J16" s="21"/>
      <c r="K16" s="21"/>
      <c r="L16" s="24" t="s">
        <v>49</v>
      </c>
      <c r="M16" s="114"/>
      <c r="N16" s="115">
        <f t="shared" si="0"/>
        <v>0</v>
      </c>
      <c r="O16" s="86"/>
    </row>
    <row r="17" spans="1:15" ht="13.5" thickBot="1" x14ac:dyDescent="0.2">
      <c r="A17" s="25" t="s">
        <v>50</v>
      </c>
      <c r="B17" s="26"/>
      <c r="C17" s="26"/>
      <c r="D17" s="26"/>
      <c r="E17" s="26"/>
      <c r="F17" s="26"/>
      <c r="G17" s="26"/>
      <c r="H17" s="26"/>
      <c r="I17" s="26"/>
      <c r="J17" s="27"/>
      <c r="K17" s="27"/>
      <c r="L17" s="27"/>
      <c r="M17" s="116"/>
      <c r="N17" s="117">
        <f>SUM(N10:N16)</f>
        <v>14910</v>
      </c>
      <c r="O17" s="87"/>
    </row>
    <row r="18" spans="1:15" x14ac:dyDescent="0.15">
      <c r="A18" s="28" t="s">
        <v>20</v>
      </c>
      <c r="B18" s="151" t="s">
        <v>18</v>
      </c>
      <c r="C18" s="187" t="s">
        <v>21</v>
      </c>
      <c r="D18" s="188"/>
      <c r="E18" s="188"/>
      <c r="F18" s="188"/>
      <c r="G18" s="188"/>
      <c r="H18" s="188"/>
      <c r="I18" s="188"/>
      <c r="J18" s="151" t="s">
        <v>51</v>
      </c>
      <c r="K18" s="151" t="s">
        <v>52</v>
      </c>
      <c r="L18" s="29" t="s">
        <v>24</v>
      </c>
      <c r="M18" s="118" t="s">
        <v>25</v>
      </c>
      <c r="N18" s="119" t="s">
        <v>53</v>
      </c>
      <c r="O18" s="88" t="s">
        <v>27</v>
      </c>
    </row>
    <row r="19" spans="1:15" x14ac:dyDescent="0.15">
      <c r="A19" s="30" t="s">
        <v>54</v>
      </c>
      <c r="B19" s="31" t="s">
        <v>55</v>
      </c>
      <c r="C19" s="31"/>
      <c r="D19" s="31"/>
      <c r="E19" s="31"/>
      <c r="F19" s="31"/>
      <c r="G19" s="31"/>
      <c r="H19" s="31"/>
      <c r="I19" s="31"/>
      <c r="J19" s="32"/>
      <c r="K19" s="32"/>
      <c r="L19" s="32"/>
      <c r="M19" s="120"/>
      <c r="N19" s="121"/>
      <c r="O19" s="89"/>
    </row>
    <row r="20" spans="1:15" x14ac:dyDescent="0.15">
      <c r="A20" s="159" t="s">
        <v>172</v>
      </c>
      <c r="B20" s="38" t="s">
        <v>56</v>
      </c>
      <c r="C20" s="33"/>
      <c r="D20" s="34">
        <v>6</v>
      </c>
      <c r="E20" s="20" t="s">
        <v>32</v>
      </c>
      <c r="F20" s="34">
        <v>16</v>
      </c>
      <c r="G20" s="35" t="s">
        <v>160</v>
      </c>
      <c r="H20" s="18" t="s">
        <v>163</v>
      </c>
      <c r="I20" s="35" t="s">
        <v>161</v>
      </c>
      <c r="J20" s="73">
        <v>0</v>
      </c>
      <c r="K20" s="36">
        <v>1</v>
      </c>
      <c r="L20" s="37" t="s">
        <v>162</v>
      </c>
      <c r="M20" s="122">
        <v>129</v>
      </c>
      <c r="N20" s="123">
        <f>J20*K20*M20</f>
        <v>0</v>
      </c>
      <c r="O20" s="102" t="s">
        <v>170</v>
      </c>
    </row>
    <row r="21" spans="1:15" x14ac:dyDescent="0.15">
      <c r="A21" s="156" t="s">
        <v>173</v>
      </c>
      <c r="B21" s="154" t="s">
        <v>56</v>
      </c>
      <c r="C21" s="33"/>
      <c r="D21" s="34">
        <v>6</v>
      </c>
      <c r="E21" s="20" t="s">
        <v>32</v>
      </c>
      <c r="F21" s="34">
        <v>21</v>
      </c>
      <c r="G21" s="35" t="s">
        <v>160</v>
      </c>
      <c r="H21" s="18" t="s">
        <v>163</v>
      </c>
      <c r="I21" s="35" t="s">
        <v>161</v>
      </c>
      <c r="J21" s="73">
        <v>0</v>
      </c>
      <c r="K21" s="36">
        <v>1</v>
      </c>
      <c r="L21" s="37" t="s">
        <v>162</v>
      </c>
      <c r="M21" s="122">
        <v>227</v>
      </c>
      <c r="N21" s="123">
        <f>J21*K21*M21</f>
        <v>0</v>
      </c>
      <c r="O21" s="102" t="s">
        <v>171</v>
      </c>
    </row>
    <row r="22" spans="1:15" x14ac:dyDescent="0.15">
      <c r="A22" s="159" t="s">
        <v>177</v>
      </c>
      <c r="B22" s="38" t="s">
        <v>56</v>
      </c>
      <c r="C22" s="33"/>
      <c r="D22" s="34">
        <v>6</v>
      </c>
      <c r="E22" s="20" t="s">
        <v>32</v>
      </c>
      <c r="F22" s="34">
        <v>16</v>
      </c>
      <c r="G22" s="35" t="s">
        <v>160</v>
      </c>
      <c r="H22" s="18" t="s">
        <v>163</v>
      </c>
      <c r="I22" s="35" t="s">
        <v>161</v>
      </c>
      <c r="J22" s="73">
        <v>0</v>
      </c>
      <c r="K22" s="36">
        <v>1</v>
      </c>
      <c r="L22" s="37" t="s">
        <v>176</v>
      </c>
      <c r="M22" s="122">
        <v>620</v>
      </c>
      <c r="N22" s="123">
        <f>J22*K22*M22</f>
        <v>0</v>
      </c>
      <c r="O22" s="102" t="s">
        <v>180</v>
      </c>
    </row>
    <row r="23" spans="1:15" x14ac:dyDescent="0.15">
      <c r="A23" s="159" t="s">
        <v>60</v>
      </c>
      <c r="B23" s="38" t="s">
        <v>56</v>
      </c>
      <c r="C23" s="33"/>
      <c r="D23" s="34">
        <v>6</v>
      </c>
      <c r="E23" s="20" t="s">
        <v>32</v>
      </c>
      <c r="F23" s="34">
        <v>16</v>
      </c>
      <c r="G23" s="35" t="s">
        <v>160</v>
      </c>
      <c r="H23" s="18" t="s">
        <v>178</v>
      </c>
      <c r="I23" s="35" t="s">
        <v>161</v>
      </c>
      <c r="J23" s="73">
        <v>0</v>
      </c>
      <c r="K23" s="36">
        <v>1</v>
      </c>
      <c r="L23" s="37" t="s">
        <v>179</v>
      </c>
      <c r="M23" s="122">
        <v>300</v>
      </c>
      <c r="N23" s="123">
        <f>J23*K23*M23</f>
        <v>0</v>
      </c>
      <c r="O23" s="103" t="s">
        <v>174</v>
      </c>
    </row>
    <row r="24" spans="1:15" x14ac:dyDescent="0.15">
      <c r="A24" s="156" t="s">
        <v>61</v>
      </c>
      <c r="B24" s="38" t="s">
        <v>56</v>
      </c>
      <c r="C24" s="39"/>
      <c r="D24" s="21">
        <v>6</v>
      </c>
      <c r="E24" s="20" t="s">
        <v>32</v>
      </c>
      <c r="F24" s="21">
        <v>17</v>
      </c>
      <c r="G24" s="20" t="s">
        <v>33</v>
      </c>
      <c r="H24" s="18" t="s">
        <v>57</v>
      </c>
      <c r="I24" s="20" t="s">
        <v>58</v>
      </c>
      <c r="J24" s="78">
        <v>0</v>
      </c>
      <c r="K24" s="147">
        <v>1</v>
      </c>
      <c r="L24" s="22" t="s">
        <v>59</v>
      </c>
      <c r="M24" s="122">
        <v>300</v>
      </c>
      <c r="N24" s="115">
        <f t="shared" ref="N24:N31" si="1">J24*K24*M24</f>
        <v>0</v>
      </c>
      <c r="O24" s="103" t="s">
        <v>174</v>
      </c>
    </row>
    <row r="25" spans="1:15" x14ac:dyDescent="0.15">
      <c r="A25" s="159" t="s">
        <v>143</v>
      </c>
      <c r="B25" s="38" t="s">
        <v>56</v>
      </c>
      <c r="C25" s="39"/>
      <c r="D25" s="21">
        <v>6</v>
      </c>
      <c r="E25" s="20" t="s">
        <v>32</v>
      </c>
      <c r="F25" s="21">
        <v>17</v>
      </c>
      <c r="G25" s="20" t="s">
        <v>33</v>
      </c>
      <c r="H25" s="18" t="s">
        <v>34</v>
      </c>
      <c r="I25" s="20" t="s">
        <v>58</v>
      </c>
      <c r="J25" s="78">
        <v>0</v>
      </c>
      <c r="K25" s="147">
        <v>1</v>
      </c>
      <c r="L25" s="22" t="s">
        <v>59</v>
      </c>
      <c r="M25" s="122">
        <v>300</v>
      </c>
      <c r="N25" s="115">
        <f t="shared" si="1"/>
        <v>0</v>
      </c>
      <c r="O25" s="103" t="s">
        <v>174</v>
      </c>
    </row>
    <row r="26" spans="1:15" x14ac:dyDescent="0.15">
      <c r="A26" s="159" t="s">
        <v>144</v>
      </c>
      <c r="B26" s="38" t="s">
        <v>56</v>
      </c>
      <c r="C26" s="33"/>
      <c r="D26" s="21">
        <v>6</v>
      </c>
      <c r="E26" s="20" t="s">
        <v>32</v>
      </c>
      <c r="F26" s="21">
        <v>18</v>
      </c>
      <c r="G26" s="20" t="s">
        <v>33</v>
      </c>
      <c r="H26" s="18" t="s">
        <v>57</v>
      </c>
      <c r="I26" s="20" t="s">
        <v>58</v>
      </c>
      <c r="J26" s="78">
        <v>0</v>
      </c>
      <c r="K26" s="147">
        <v>1</v>
      </c>
      <c r="L26" s="22" t="s">
        <v>59</v>
      </c>
      <c r="M26" s="122">
        <v>300</v>
      </c>
      <c r="N26" s="115">
        <f t="shared" si="1"/>
        <v>0</v>
      </c>
      <c r="O26" s="103" t="s">
        <v>182</v>
      </c>
    </row>
    <row r="27" spans="1:15" x14ac:dyDescent="0.15">
      <c r="A27" s="156" t="s">
        <v>145</v>
      </c>
      <c r="B27" s="38" t="s">
        <v>56</v>
      </c>
      <c r="C27" s="39"/>
      <c r="D27" s="34">
        <v>6</v>
      </c>
      <c r="E27" s="20" t="s">
        <v>32</v>
      </c>
      <c r="F27" s="34">
        <v>18</v>
      </c>
      <c r="G27" s="20" t="s">
        <v>33</v>
      </c>
      <c r="H27" s="18" t="s">
        <v>34</v>
      </c>
      <c r="I27" s="20" t="s">
        <v>58</v>
      </c>
      <c r="J27" s="73">
        <v>0</v>
      </c>
      <c r="K27" s="36">
        <v>1</v>
      </c>
      <c r="L27" s="22" t="s">
        <v>59</v>
      </c>
      <c r="M27" s="122">
        <v>300</v>
      </c>
      <c r="N27" s="123">
        <f t="shared" si="1"/>
        <v>0</v>
      </c>
      <c r="O27" s="103" t="s">
        <v>174</v>
      </c>
    </row>
    <row r="28" spans="1:15" x14ac:dyDescent="0.15">
      <c r="A28" s="159" t="s">
        <v>146</v>
      </c>
      <c r="B28" s="38" t="s">
        <v>56</v>
      </c>
      <c r="C28" s="39"/>
      <c r="D28" s="34">
        <v>6</v>
      </c>
      <c r="E28" s="20" t="s">
        <v>32</v>
      </c>
      <c r="F28" s="34">
        <v>19</v>
      </c>
      <c r="G28" s="20" t="s">
        <v>33</v>
      </c>
      <c r="H28" s="18" t="s">
        <v>57</v>
      </c>
      <c r="I28" s="20" t="s">
        <v>58</v>
      </c>
      <c r="J28" s="73">
        <v>0</v>
      </c>
      <c r="K28" s="36">
        <v>1</v>
      </c>
      <c r="L28" s="22" t="s">
        <v>59</v>
      </c>
      <c r="M28" s="122">
        <v>300</v>
      </c>
      <c r="N28" s="123">
        <f t="shared" si="1"/>
        <v>0</v>
      </c>
      <c r="O28" s="103" t="s">
        <v>183</v>
      </c>
    </row>
    <row r="29" spans="1:15" x14ac:dyDescent="0.15">
      <c r="A29" s="159" t="s">
        <v>157</v>
      </c>
      <c r="B29" s="38" t="s">
        <v>56</v>
      </c>
      <c r="C29" s="33"/>
      <c r="D29" s="34">
        <v>6</v>
      </c>
      <c r="E29" s="20" t="s">
        <v>32</v>
      </c>
      <c r="F29" s="34">
        <v>19</v>
      </c>
      <c r="G29" s="20" t="s">
        <v>33</v>
      </c>
      <c r="H29" s="18" t="s">
        <v>34</v>
      </c>
      <c r="I29" s="20" t="s">
        <v>58</v>
      </c>
      <c r="J29" s="73">
        <v>0</v>
      </c>
      <c r="K29" s="36">
        <v>1</v>
      </c>
      <c r="L29" s="22" t="s">
        <v>59</v>
      </c>
      <c r="M29" s="122">
        <v>300</v>
      </c>
      <c r="N29" s="123">
        <f t="shared" si="1"/>
        <v>0</v>
      </c>
      <c r="O29" s="103" t="s">
        <v>174</v>
      </c>
    </row>
    <row r="30" spans="1:15" x14ac:dyDescent="0.15">
      <c r="A30" s="156" t="s">
        <v>158</v>
      </c>
      <c r="B30" s="38" t="s">
        <v>56</v>
      </c>
      <c r="C30" s="39"/>
      <c r="D30" s="34">
        <v>6</v>
      </c>
      <c r="E30" s="20" t="s">
        <v>32</v>
      </c>
      <c r="F30" s="34">
        <v>20</v>
      </c>
      <c r="G30" s="20" t="s">
        <v>33</v>
      </c>
      <c r="H30" s="18" t="s">
        <v>57</v>
      </c>
      <c r="I30" s="20" t="s">
        <v>58</v>
      </c>
      <c r="J30" s="73">
        <v>0</v>
      </c>
      <c r="K30" s="36">
        <v>1</v>
      </c>
      <c r="L30" s="22" t="s">
        <v>59</v>
      </c>
      <c r="M30" s="122">
        <v>300</v>
      </c>
      <c r="N30" s="123">
        <f t="shared" si="1"/>
        <v>0</v>
      </c>
      <c r="O30" s="103" t="s">
        <v>174</v>
      </c>
    </row>
    <row r="31" spans="1:15" x14ac:dyDescent="0.15">
      <c r="A31" s="159" t="s">
        <v>159</v>
      </c>
      <c r="B31" s="38" t="s">
        <v>56</v>
      </c>
      <c r="C31" s="39"/>
      <c r="D31" s="147">
        <v>6</v>
      </c>
      <c r="E31" s="20" t="s">
        <v>32</v>
      </c>
      <c r="F31" s="147">
        <v>20</v>
      </c>
      <c r="G31" s="20" t="s">
        <v>33</v>
      </c>
      <c r="H31" s="147" t="s">
        <v>34</v>
      </c>
      <c r="I31" s="20" t="s">
        <v>58</v>
      </c>
      <c r="J31" s="78">
        <v>0</v>
      </c>
      <c r="K31" s="147">
        <v>1</v>
      </c>
      <c r="L31" s="22" t="s">
        <v>59</v>
      </c>
      <c r="M31" s="122">
        <v>300</v>
      </c>
      <c r="N31" s="124">
        <f t="shared" si="1"/>
        <v>0</v>
      </c>
      <c r="O31" s="103" t="s">
        <v>183</v>
      </c>
    </row>
    <row r="32" spans="1:15" ht="13.5" thickBot="1" x14ac:dyDescent="0.2">
      <c r="A32" s="41" t="s">
        <v>50</v>
      </c>
      <c r="B32" s="42"/>
      <c r="C32" s="42"/>
      <c r="D32" s="42"/>
      <c r="E32" s="42"/>
      <c r="F32" s="42"/>
      <c r="G32" s="42"/>
      <c r="H32" s="42"/>
      <c r="I32" s="42"/>
      <c r="J32" s="43"/>
      <c r="K32" s="43"/>
      <c r="L32" s="43"/>
      <c r="M32" s="125"/>
      <c r="N32" s="126">
        <f>SUM(N20:N31)</f>
        <v>0</v>
      </c>
      <c r="O32" s="91"/>
    </row>
    <row r="33" spans="1:15" x14ac:dyDescent="0.15">
      <c r="A33" s="44" t="s">
        <v>20</v>
      </c>
      <c r="B33" s="149" t="s">
        <v>18</v>
      </c>
      <c r="C33" s="189" t="s">
        <v>21</v>
      </c>
      <c r="D33" s="176"/>
      <c r="E33" s="176"/>
      <c r="F33" s="176"/>
      <c r="G33" s="176"/>
      <c r="H33" s="176"/>
      <c r="I33" s="176"/>
      <c r="J33" s="149" t="s">
        <v>51</v>
      </c>
      <c r="K33" s="149" t="s">
        <v>62</v>
      </c>
      <c r="L33" s="153" t="s">
        <v>24</v>
      </c>
      <c r="M33" s="127" t="s">
        <v>25</v>
      </c>
      <c r="N33" s="128" t="s">
        <v>53</v>
      </c>
      <c r="O33" s="92" t="s">
        <v>27</v>
      </c>
    </row>
    <row r="34" spans="1:15" x14ac:dyDescent="0.15">
      <c r="A34" s="45" t="s">
        <v>63</v>
      </c>
      <c r="B34" s="46" t="s">
        <v>64</v>
      </c>
      <c r="C34" s="46"/>
      <c r="D34" s="46"/>
      <c r="E34" s="46"/>
      <c r="F34" s="46"/>
      <c r="G34" s="46"/>
      <c r="H34" s="46"/>
      <c r="I34" s="46"/>
      <c r="J34" s="77"/>
      <c r="K34" s="77"/>
      <c r="L34" s="77"/>
      <c r="M34" s="129"/>
      <c r="N34" s="130"/>
      <c r="O34" s="93"/>
    </row>
    <row r="35" spans="1:15" x14ac:dyDescent="0.15">
      <c r="A35" s="190" t="s">
        <v>65</v>
      </c>
      <c r="B35" s="193" t="s">
        <v>167</v>
      </c>
      <c r="C35" s="196" t="s">
        <v>134</v>
      </c>
      <c r="D35" s="197"/>
      <c r="E35" s="197"/>
      <c r="F35" s="197"/>
      <c r="G35" s="197"/>
      <c r="H35" s="197"/>
      <c r="I35" s="198"/>
      <c r="J35" s="147">
        <v>0</v>
      </c>
      <c r="K35" s="147">
        <v>1</v>
      </c>
      <c r="L35" s="47" t="s">
        <v>66</v>
      </c>
      <c r="M35" s="114">
        <v>950</v>
      </c>
      <c r="N35" s="115">
        <f>J35*K35*M35</f>
        <v>0</v>
      </c>
      <c r="O35" s="94" t="s">
        <v>135</v>
      </c>
    </row>
    <row r="36" spans="1:15" ht="25.5" x14ac:dyDescent="0.15">
      <c r="A36" s="191"/>
      <c r="B36" s="194"/>
      <c r="C36" s="196" t="s">
        <v>134</v>
      </c>
      <c r="D36" s="197"/>
      <c r="E36" s="197"/>
      <c r="F36" s="197"/>
      <c r="G36" s="197"/>
      <c r="H36" s="197"/>
      <c r="I36" s="198"/>
      <c r="J36" s="147">
        <v>0</v>
      </c>
      <c r="K36" s="147">
        <v>2</v>
      </c>
      <c r="L36" s="47" t="s">
        <v>66</v>
      </c>
      <c r="M36" s="114">
        <v>330</v>
      </c>
      <c r="N36" s="115">
        <f>J36*K36*M36</f>
        <v>0</v>
      </c>
      <c r="O36" s="94" t="s">
        <v>136</v>
      </c>
    </row>
    <row r="37" spans="1:15" x14ac:dyDescent="0.15">
      <c r="A37" s="191"/>
      <c r="B37" s="194"/>
      <c r="C37" s="196" t="s">
        <v>164</v>
      </c>
      <c r="D37" s="197"/>
      <c r="E37" s="197"/>
      <c r="F37" s="197"/>
      <c r="G37" s="197"/>
      <c r="H37" s="197"/>
      <c r="I37" s="198"/>
      <c r="J37" s="147">
        <v>0</v>
      </c>
      <c r="K37" s="147">
        <v>1</v>
      </c>
      <c r="L37" s="48" t="s">
        <v>162</v>
      </c>
      <c r="M37" s="114">
        <v>4224.53</v>
      </c>
      <c r="N37" s="115">
        <f t="shared" ref="N37:N43" si="2">J37*K37*M37</f>
        <v>0</v>
      </c>
      <c r="O37" s="104" t="s">
        <v>165</v>
      </c>
    </row>
    <row r="38" spans="1:15" x14ac:dyDescent="0.15">
      <c r="A38" s="191"/>
      <c r="B38" s="194"/>
      <c r="C38" s="196" t="s">
        <v>140</v>
      </c>
      <c r="D38" s="197"/>
      <c r="E38" s="197"/>
      <c r="F38" s="197"/>
      <c r="G38" s="197"/>
      <c r="H38" s="197"/>
      <c r="I38" s="198"/>
      <c r="J38" s="147">
        <v>0</v>
      </c>
      <c r="K38" s="147">
        <v>1</v>
      </c>
      <c r="L38" s="48" t="s">
        <v>66</v>
      </c>
      <c r="M38" s="114">
        <v>700</v>
      </c>
      <c r="N38" s="115">
        <f>J38*K38*M38</f>
        <v>0</v>
      </c>
      <c r="O38" s="103" t="s">
        <v>175</v>
      </c>
    </row>
    <row r="39" spans="1:15" x14ac:dyDescent="0.15">
      <c r="A39" s="192"/>
      <c r="B39" s="195"/>
      <c r="C39" s="196" t="s">
        <v>67</v>
      </c>
      <c r="D39" s="197"/>
      <c r="E39" s="197"/>
      <c r="F39" s="197"/>
      <c r="G39" s="197"/>
      <c r="H39" s="197"/>
      <c r="I39" s="198"/>
      <c r="J39" s="147">
        <v>0</v>
      </c>
      <c r="K39" s="147">
        <v>2</v>
      </c>
      <c r="L39" s="48" t="s">
        <v>66</v>
      </c>
      <c r="M39" s="114">
        <v>1000</v>
      </c>
      <c r="N39" s="115">
        <f t="shared" si="2"/>
        <v>0</v>
      </c>
      <c r="O39" s="103" t="s">
        <v>68</v>
      </c>
    </row>
    <row r="40" spans="1:15" x14ac:dyDescent="0.15">
      <c r="A40" s="191" t="s">
        <v>166</v>
      </c>
      <c r="B40" s="194" t="s">
        <v>168</v>
      </c>
      <c r="C40" s="196" t="s">
        <v>147</v>
      </c>
      <c r="D40" s="197"/>
      <c r="E40" s="197"/>
      <c r="F40" s="197"/>
      <c r="G40" s="197"/>
      <c r="H40" s="197"/>
      <c r="I40" s="198"/>
      <c r="J40" s="147">
        <v>0</v>
      </c>
      <c r="K40" s="147">
        <v>8</v>
      </c>
      <c r="L40" s="48" t="s">
        <v>148</v>
      </c>
      <c r="M40" s="114">
        <v>600</v>
      </c>
      <c r="N40" s="115">
        <f t="shared" si="2"/>
        <v>0</v>
      </c>
      <c r="O40" s="103" t="s">
        <v>149</v>
      </c>
    </row>
    <row r="41" spans="1:15" ht="38.25" x14ac:dyDescent="0.15">
      <c r="A41" s="192"/>
      <c r="B41" s="195"/>
      <c r="C41" s="199" t="s">
        <v>69</v>
      </c>
      <c r="D41" s="200"/>
      <c r="E41" s="200"/>
      <c r="F41" s="200"/>
      <c r="G41" s="200"/>
      <c r="H41" s="200"/>
      <c r="I41" s="201"/>
      <c r="J41" s="49">
        <v>0</v>
      </c>
      <c r="K41" s="40">
        <v>4</v>
      </c>
      <c r="L41" s="52" t="s">
        <v>70</v>
      </c>
      <c r="M41" s="131">
        <v>2000</v>
      </c>
      <c r="N41" s="132">
        <f t="shared" si="2"/>
        <v>0</v>
      </c>
      <c r="O41" s="105" t="s">
        <v>155</v>
      </c>
    </row>
    <row r="42" spans="1:15" x14ac:dyDescent="0.15">
      <c r="A42" s="202" t="s">
        <v>169</v>
      </c>
      <c r="B42" s="204" t="s">
        <v>71</v>
      </c>
      <c r="C42" s="206" t="s">
        <v>128</v>
      </c>
      <c r="D42" s="206"/>
      <c r="E42" s="206"/>
      <c r="F42" s="206"/>
      <c r="G42" s="206"/>
      <c r="H42" s="107" t="s">
        <v>126</v>
      </c>
      <c r="I42" s="17" t="s">
        <v>72</v>
      </c>
      <c r="J42" s="152">
        <v>0</v>
      </c>
      <c r="K42" s="152">
        <v>1</v>
      </c>
      <c r="L42" s="47" t="s">
        <v>73</v>
      </c>
      <c r="M42" s="133">
        <v>39.5</v>
      </c>
      <c r="N42" s="134">
        <f t="shared" si="2"/>
        <v>0</v>
      </c>
      <c r="O42" s="106" t="s">
        <v>184</v>
      </c>
    </row>
    <row r="43" spans="1:15" x14ac:dyDescent="0.15">
      <c r="A43" s="203"/>
      <c r="B43" s="205"/>
      <c r="C43" s="184" t="s">
        <v>128</v>
      </c>
      <c r="D43" s="184"/>
      <c r="E43" s="184"/>
      <c r="F43" s="184"/>
      <c r="G43" s="184"/>
      <c r="H43" s="107" t="s">
        <v>126</v>
      </c>
      <c r="I43" s="20" t="s">
        <v>72</v>
      </c>
      <c r="J43" s="147">
        <v>0</v>
      </c>
      <c r="K43" s="147">
        <v>1</v>
      </c>
      <c r="L43" s="48" t="s">
        <v>73</v>
      </c>
      <c r="M43" s="114">
        <v>229.5</v>
      </c>
      <c r="N43" s="115">
        <f t="shared" si="2"/>
        <v>0</v>
      </c>
      <c r="O43" s="103" t="s">
        <v>139</v>
      </c>
    </row>
    <row r="44" spans="1:15" ht="13.5" thickBot="1" x14ac:dyDescent="0.2">
      <c r="A44" s="41" t="s">
        <v>50</v>
      </c>
      <c r="B44" s="42"/>
      <c r="C44" s="42"/>
      <c r="D44" s="42"/>
      <c r="E44" s="42"/>
      <c r="F44" s="42"/>
      <c r="G44" s="42"/>
      <c r="H44" s="42"/>
      <c r="I44" s="42"/>
      <c r="J44" s="43"/>
      <c r="K44" s="43"/>
      <c r="L44" s="43"/>
      <c r="M44" s="125"/>
      <c r="N44" s="126">
        <f>SUM(N35:N43)</f>
        <v>0</v>
      </c>
      <c r="O44" s="91"/>
    </row>
    <row r="45" spans="1:15" x14ac:dyDescent="0.15">
      <c r="A45" s="44" t="s">
        <v>20</v>
      </c>
      <c r="B45" s="149" t="s">
        <v>18</v>
      </c>
      <c r="C45" s="189" t="s">
        <v>21</v>
      </c>
      <c r="D45" s="176"/>
      <c r="E45" s="176"/>
      <c r="F45" s="176"/>
      <c r="G45" s="176"/>
      <c r="H45" s="176"/>
      <c r="I45" s="176"/>
      <c r="J45" s="210" t="s">
        <v>22</v>
      </c>
      <c r="K45" s="189"/>
      <c r="L45" s="153" t="s">
        <v>24</v>
      </c>
      <c r="M45" s="127" t="s">
        <v>25</v>
      </c>
      <c r="N45" s="128" t="s">
        <v>53</v>
      </c>
      <c r="O45" s="92" t="s">
        <v>27</v>
      </c>
    </row>
    <row r="46" spans="1:15" x14ac:dyDescent="0.15">
      <c r="A46" s="45" t="s">
        <v>74</v>
      </c>
      <c r="B46" s="46" t="s">
        <v>75</v>
      </c>
      <c r="C46" s="46"/>
      <c r="D46" s="46"/>
      <c r="E46" s="46"/>
      <c r="F46" s="46"/>
      <c r="G46" s="46"/>
      <c r="H46" s="46"/>
      <c r="I46" s="46"/>
      <c r="J46" s="77"/>
      <c r="K46" s="77"/>
      <c r="L46" s="77"/>
      <c r="M46" s="129"/>
      <c r="N46" s="130"/>
      <c r="O46" s="93"/>
    </row>
    <row r="47" spans="1:15" x14ac:dyDescent="0.15">
      <c r="A47" s="54" t="s">
        <v>76</v>
      </c>
      <c r="B47" s="154" t="s">
        <v>77</v>
      </c>
      <c r="C47" s="211" t="s">
        <v>129</v>
      </c>
      <c r="D47" s="212"/>
      <c r="E47" s="212"/>
      <c r="F47" s="212"/>
      <c r="G47" s="212"/>
      <c r="H47" s="212"/>
      <c r="I47" s="213"/>
      <c r="J47" s="214">
        <v>0</v>
      </c>
      <c r="K47" s="215"/>
      <c r="L47" s="51" t="s">
        <v>59</v>
      </c>
      <c r="M47" s="122">
        <v>80</v>
      </c>
      <c r="N47" s="123">
        <f>J47*M47</f>
        <v>0</v>
      </c>
      <c r="O47" s="96"/>
    </row>
    <row r="48" spans="1:15" x14ac:dyDescent="0.15">
      <c r="A48" s="55" t="s">
        <v>78</v>
      </c>
      <c r="B48" s="38" t="s">
        <v>79</v>
      </c>
      <c r="C48" s="216" t="s">
        <v>80</v>
      </c>
      <c r="D48" s="217"/>
      <c r="E48" s="217"/>
      <c r="F48" s="217"/>
      <c r="G48" s="217"/>
      <c r="H48" s="217"/>
      <c r="I48" s="218"/>
      <c r="J48" s="219">
        <v>0</v>
      </c>
      <c r="K48" s="220"/>
      <c r="L48" s="48" t="s">
        <v>59</v>
      </c>
      <c r="M48" s="114">
        <v>300</v>
      </c>
      <c r="N48" s="123">
        <f t="shared" ref="N48:N50" si="3">J48*M48</f>
        <v>0</v>
      </c>
      <c r="O48" s="86"/>
    </row>
    <row r="49" spans="1:15" ht="25.5" x14ac:dyDescent="0.15">
      <c r="A49" s="55" t="s">
        <v>81</v>
      </c>
      <c r="B49" s="38" t="s">
        <v>82</v>
      </c>
      <c r="C49" s="216" t="s">
        <v>83</v>
      </c>
      <c r="D49" s="217"/>
      <c r="E49" s="217"/>
      <c r="F49" s="217"/>
      <c r="G49" s="217"/>
      <c r="H49" s="217"/>
      <c r="I49" s="218"/>
      <c r="J49" s="219">
        <v>0</v>
      </c>
      <c r="K49" s="220"/>
      <c r="L49" s="48" t="s">
        <v>59</v>
      </c>
      <c r="M49" s="114">
        <v>6350</v>
      </c>
      <c r="N49" s="123">
        <f t="shared" si="3"/>
        <v>0</v>
      </c>
      <c r="O49" s="86" t="s">
        <v>137</v>
      </c>
    </row>
    <row r="50" spans="1:15" x14ac:dyDescent="0.15">
      <c r="A50" s="54" t="s">
        <v>84</v>
      </c>
      <c r="B50" s="56" t="s">
        <v>85</v>
      </c>
      <c r="C50" s="221"/>
      <c r="D50" s="222"/>
      <c r="E50" s="222"/>
      <c r="F50" s="222"/>
      <c r="G50" s="222"/>
      <c r="H50" s="222"/>
      <c r="I50" s="223"/>
      <c r="J50" s="224">
        <v>0</v>
      </c>
      <c r="K50" s="225"/>
      <c r="L50" s="50" t="s">
        <v>86</v>
      </c>
      <c r="M50" s="135">
        <v>5</v>
      </c>
      <c r="N50" s="136">
        <f t="shared" si="3"/>
        <v>0</v>
      </c>
      <c r="O50" s="97"/>
    </row>
    <row r="51" spans="1:15" ht="13.5" thickBot="1" x14ac:dyDescent="0.2">
      <c r="A51" s="41" t="s">
        <v>50</v>
      </c>
      <c r="B51" s="42"/>
      <c r="C51" s="42"/>
      <c r="D51" s="42"/>
      <c r="E51" s="42"/>
      <c r="F51" s="42"/>
      <c r="G51" s="42"/>
      <c r="H51" s="42"/>
      <c r="I51" s="42"/>
      <c r="J51" s="43"/>
      <c r="K51" s="43"/>
      <c r="L51" s="43"/>
      <c r="M51" s="125"/>
      <c r="N51" s="126">
        <f>SUM(N47:N50)</f>
        <v>0</v>
      </c>
      <c r="O51" s="91"/>
    </row>
    <row r="52" spans="1:15" x14ac:dyDescent="0.15">
      <c r="A52" s="44" t="s">
        <v>20</v>
      </c>
      <c r="B52" s="149" t="s">
        <v>18</v>
      </c>
      <c r="C52" s="189" t="s">
        <v>21</v>
      </c>
      <c r="D52" s="176"/>
      <c r="E52" s="176"/>
      <c r="F52" s="176"/>
      <c r="G52" s="176"/>
      <c r="H52" s="176"/>
      <c r="I52" s="176"/>
      <c r="J52" s="149" t="s">
        <v>51</v>
      </c>
      <c r="K52" s="149" t="s">
        <v>23</v>
      </c>
      <c r="L52" s="153" t="s">
        <v>24</v>
      </c>
      <c r="M52" s="127" t="s">
        <v>25</v>
      </c>
      <c r="N52" s="128" t="s">
        <v>53</v>
      </c>
      <c r="O52" s="92" t="s">
        <v>27</v>
      </c>
    </row>
    <row r="53" spans="1:15" x14ac:dyDescent="0.15">
      <c r="A53" s="30" t="s">
        <v>87</v>
      </c>
      <c r="B53" s="31" t="s">
        <v>88</v>
      </c>
      <c r="C53" s="31"/>
      <c r="D53" s="31"/>
      <c r="E53" s="31"/>
      <c r="F53" s="31"/>
      <c r="G53" s="31"/>
      <c r="H53" s="31"/>
      <c r="I53" s="31"/>
      <c r="J53" s="32"/>
      <c r="K53" s="32"/>
      <c r="L53" s="32"/>
      <c r="M53" s="120"/>
      <c r="N53" s="121"/>
      <c r="O53" s="89"/>
    </row>
    <row r="54" spans="1:15" x14ac:dyDescent="0.15">
      <c r="A54" s="156" t="s">
        <v>89</v>
      </c>
      <c r="B54" s="57" t="s">
        <v>90</v>
      </c>
      <c r="C54" s="207"/>
      <c r="D54" s="208"/>
      <c r="E54" s="208"/>
      <c r="F54" s="208"/>
      <c r="G54" s="208"/>
      <c r="H54" s="208"/>
      <c r="I54" s="209"/>
      <c r="J54" s="36">
        <v>0</v>
      </c>
      <c r="K54" s="36">
        <v>2</v>
      </c>
      <c r="L54" s="37" t="s">
        <v>46</v>
      </c>
      <c r="M54" s="122">
        <v>500</v>
      </c>
      <c r="N54" s="123">
        <f>J54*K54*M54</f>
        <v>0</v>
      </c>
      <c r="O54" s="90" t="s">
        <v>141</v>
      </c>
    </row>
    <row r="55" spans="1:15" x14ac:dyDescent="0.15">
      <c r="A55" s="159" t="s">
        <v>91</v>
      </c>
      <c r="B55" s="58" t="s">
        <v>92</v>
      </c>
      <c r="C55" s="219"/>
      <c r="D55" s="226"/>
      <c r="E55" s="226"/>
      <c r="F55" s="226"/>
      <c r="G55" s="226"/>
      <c r="H55" s="226"/>
      <c r="I55" s="220"/>
      <c r="J55" s="147">
        <v>0</v>
      </c>
      <c r="K55" s="147">
        <v>1</v>
      </c>
      <c r="L55" s="22" t="s">
        <v>46</v>
      </c>
      <c r="M55" s="114">
        <v>800</v>
      </c>
      <c r="N55" s="115">
        <f t="shared" ref="N55:N56" si="4">J55*K55*M55</f>
        <v>0</v>
      </c>
      <c r="O55" s="86" t="s">
        <v>181</v>
      </c>
    </row>
    <row r="56" spans="1:15" x14ac:dyDescent="0.15">
      <c r="A56" s="156" t="s">
        <v>93</v>
      </c>
      <c r="B56" s="59" t="s">
        <v>94</v>
      </c>
      <c r="C56" s="224"/>
      <c r="D56" s="227"/>
      <c r="E56" s="227"/>
      <c r="F56" s="227"/>
      <c r="G56" s="227"/>
      <c r="H56" s="227"/>
      <c r="I56" s="225"/>
      <c r="J56" s="49">
        <v>0</v>
      </c>
      <c r="K56" s="49">
        <v>6</v>
      </c>
      <c r="L56" s="60" t="s">
        <v>46</v>
      </c>
      <c r="M56" s="135">
        <v>1200</v>
      </c>
      <c r="N56" s="137">
        <f t="shared" si="4"/>
        <v>0</v>
      </c>
      <c r="O56" s="97" t="s">
        <v>95</v>
      </c>
    </row>
    <row r="57" spans="1:15" x14ac:dyDescent="0.15">
      <c r="A57" s="45" t="s">
        <v>50</v>
      </c>
      <c r="B57" s="46"/>
      <c r="C57" s="46"/>
      <c r="D57" s="46"/>
      <c r="E57" s="46"/>
      <c r="F57" s="46"/>
      <c r="G57" s="46"/>
      <c r="H57" s="46"/>
      <c r="I57" s="46"/>
      <c r="J57" s="77"/>
      <c r="K57" s="77"/>
      <c r="L57" s="77"/>
      <c r="M57" s="129"/>
      <c r="N57" s="130">
        <f>SUM(N54:N56)</f>
        <v>0</v>
      </c>
      <c r="O57" s="93"/>
    </row>
    <row r="58" spans="1:15" ht="13.5" thickBot="1" x14ac:dyDescent="0.2">
      <c r="A58" s="61" t="s">
        <v>96</v>
      </c>
      <c r="B58" s="62"/>
      <c r="C58" s="62"/>
      <c r="D58" s="62"/>
      <c r="E58" s="62"/>
      <c r="F58" s="62"/>
      <c r="G58" s="62"/>
      <c r="H58" s="62"/>
      <c r="I58" s="62"/>
      <c r="J58" s="63"/>
      <c r="K58" s="63"/>
      <c r="L58" s="63"/>
      <c r="M58" s="138"/>
      <c r="N58" s="139">
        <f>SUM(N17,N32,N44,N51,N57)</f>
        <v>14910</v>
      </c>
      <c r="O58" s="98"/>
    </row>
    <row r="59" spans="1:15" x14ac:dyDescent="0.15">
      <c r="A59" s="44" t="s">
        <v>20</v>
      </c>
      <c r="B59" s="149" t="s">
        <v>18</v>
      </c>
      <c r="C59" s="189" t="s">
        <v>21</v>
      </c>
      <c r="D59" s="176"/>
      <c r="E59" s="176"/>
      <c r="F59" s="176"/>
      <c r="G59" s="176"/>
      <c r="H59" s="176"/>
      <c r="I59" s="176"/>
      <c r="J59" s="210" t="s">
        <v>22</v>
      </c>
      <c r="K59" s="189"/>
      <c r="L59" s="153" t="s">
        <v>24</v>
      </c>
      <c r="M59" s="127" t="s">
        <v>25</v>
      </c>
      <c r="N59" s="128" t="s">
        <v>53</v>
      </c>
      <c r="O59" s="92" t="s">
        <v>27</v>
      </c>
    </row>
    <row r="60" spans="1:15" x14ac:dyDescent="0.15">
      <c r="A60" s="64" t="s">
        <v>97</v>
      </c>
      <c r="B60" s="31" t="s">
        <v>98</v>
      </c>
      <c r="C60" s="31"/>
      <c r="D60" s="31"/>
      <c r="E60" s="31"/>
      <c r="F60" s="31"/>
      <c r="G60" s="31"/>
      <c r="H60" s="31"/>
      <c r="I60" s="31"/>
      <c r="J60" s="32"/>
      <c r="K60" s="32"/>
      <c r="L60" s="32"/>
      <c r="M60" s="120"/>
      <c r="N60" s="121"/>
      <c r="O60" s="89"/>
    </row>
    <row r="61" spans="1:15" x14ac:dyDescent="0.15">
      <c r="A61" s="65" t="s">
        <v>99</v>
      </c>
      <c r="B61" s="66" t="s">
        <v>98</v>
      </c>
      <c r="C61" s="228" t="s">
        <v>100</v>
      </c>
      <c r="D61" s="229"/>
      <c r="E61" s="229"/>
      <c r="F61" s="229"/>
      <c r="G61" s="229"/>
      <c r="H61" s="229"/>
      <c r="I61" s="230"/>
      <c r="J61" s="231">
        <f>N58</f>
        <v>14910</v>
      </c>
      <c r="K61" s="232"/>
      <c r="L61" s="67"/>
      <c r="M61" s="140">
        <v>0.08</v>
      </c>
      <c r="N61" s="136">
        <f>J61*M61</f>
        <v>1192.8</v>
      </c>
      <c r="O61" s="99"/>
    </row>
    <row r="62" spans="1:15" ht="13.5" thickBot="1" x14ac:dyDescent="0.2">
      <c r="A62" s="68" t="s">
        <v>50</v>
      </c>
      <c r="B62" s="69"/>
      <c r="C62" s="69"/>
      <c r="D62" s="69"/>
      <c r="E62" s="69"/>
      <c r="F62" s="69"/>
      <c r="G62" s="69"/>
      <c r="H62" s="69"/>
      <c r="I62" s="69"/>
      <c r="J62" s="70"/>
      <c r="K62" s="70"/>
      <c r="L62" s="70"/>
      <c r="M62" s="141"/>
      <c r="N62" s="142">
        <f>SUM(N61:N61)</f>
        <v>1192.8</v>
      </c>
      <c r="O62" s="100"/>
    </row>
    <row r="63" spans="1:15" x14ac:dyDescent="0.15">
      <c r="A63" s="44" t="s">
        <v>20</v>
      </c>
      <c r="B63" s="149" t="s">
        <v>18</v>
      </c>
      <c r="C63" s="189" t="s">
        <v>21</v>
      </c>
      <c r="D63" s="176"/>
      <c r="E63" s="176"/>
      <c r="F63" s="176"/>
      <c r="G63" s="176"/>
      <c r="H63" s="176"/>
      <c r="I63" s="176"/>
      <c r="J63" s="149" t="s">
        <v>51</v>
      </c>
      <c r="K63" s="149" t="s">
        <v>23</v>
      </c>
      <c r="L63" s="153" t="s">
        <v>24</v>
      </c>
      <c r="M63" s="127" t="s">
        <v>25</v>
      </c>
      <c r="N63" s="128" t="s">
        <v>53</v>
      </c>
      <c r="O63" s="92" t="s">
        <v>27</v>
      </c>
    </row>
    <row r="64" spans="1:15" x14ac:dyDescent="0.15">
      <c r="A64" s="64" t="s">
        <v>101</v>
      </c>
      <c r="B64" s="31" t="s">
        <v>102</v>
      </c>
      <c r="C64" s="31"/>
      <c r="D64" s="31"/>
      <c r="E64" s="31"/>
      <c r="F64" s="31"/>
      <c r="G64" s="31"/>
      <c r="H64" s="31"/>
      <c r="I64" s="31"/>
      <c r="J64" s="32"/>
      <c r="K64" s="32"/>
      <c r="L64" s="32"/>
      <c r="M64" s="120"/>
      <c r="N64" s="121"/>
      <c r="O64" s="89"/>
    </row>
    <row r="65" spans="1:15" ht="38.25" x14ac:dyDescent="0.15">
      <c r="A65" s="65" t="s">
        <v>103</v>
      </c>
      <c r="B65" s="66" t="s">
        <v>104</v>
      </c>
      <c r="C65" s="228" t="s">
        <v>105</v>
      </c>
      <c r="D65" s="229"/>
      <c r="E65" s="229"/>
      <c r="F65" s="229"/>
      <c r="G65" s="229"/>
      <c r="H65" s="229"/>
      <c r="I65" s="230"/>
      <c r="J65" s="108">
        <v>0</v>
      </c>
      <c r="K65" s="108">
        <v>5</v>
      </c>
      <c r="L65" s="67" t="s">
        <v>46</v>
      </c>
      <c r="M65" s="143">
        <v>3435</v>
      </c>
      <c r="N65" s="136">
        <f>J65*K65*M65</f>
        <v>0</v>
      </c>
      <c r="O65" s="99" t="s">
        <v>133</v>
      </c>
    </row>
    <row r="66" spans="1:15" ht="13.5" thickBot="1" x14ac:dyDescent="0.2">
      <c r="A66" s="68" t="s">
        <v>50</v>
      </c>
      <c r="B66" s="69"/>
      <c r="C66" s="69"/>
      <c r="D66" s="69"/>
      <c r="E66" s="69"/>
      <c r="F66" s="69"/>
      <c r="G66" s="69"/>
      <c r="H66" s="69"/>
      <c r="I66" s="69"/>
      <c r="J66" s="70"/>
      <c r="K66" s="70"/>
      <c r="L66" s="70"/>
      <c r="M66" s="141"/>
      <c r="N66" s="142">
        <f>SUM(N65:N65)</f>
        <v>0</v>
      </c>
      <c r="O66" s="100"/>
    </row>
    <row r="67" spans="1:15" x14ac:dyDescent="0.15">
      <c r="A67" s="44" t="s">
        <v>20</v>
      </c>
      <c r="B67" s="149" t="s">
        <v>18</v>
      </c>
      <c r="C67" s="210" t="s">
        <v>21</v>
      </c>
      <c r="D67" s="233"/>
      <c r="E67" s="233"/>
      <c r="F67" s="233"/>
      <c r="G67" s="189"/>
      <c r="H67" s="149" t="s">
        <v>106</v>
      </c>
      <c r="I67" s="149" t="s">
        <v>107</v>
      </c>
      <c r="J67" s="210" t="s">
        <v>51</v>
      </c>
      <c r="K67" s="189"/>
      <c r="L67" s="153" t="s">
        <v>24</v>
      </c>
      <c r="M67" s="127" t="s">
        <v>25</v>
      </c>
      <c r="N67" s="128" t="s">
        <v>53</v>
      </c>
      <c r="O67" s="92" t="s">
        <v>27</v>
      </c>
    </row>
    <row r="68" spans="1:15" x14ac:dyDescent="0.15">
      <c r="A68" s="30" t="s">
        <v>108</v>
      </c>
      <c r="B68" s="31" t="s">
        <v>109</v>
      </c>
      <c r="C68" s="31"/>
      <c r="D68" s="31"/>
      <c r="E68" s="31"/>
      <c r="F68" s="31"/>
      <c r="G68" s="31"/>
      <c r="H68" s="31"/>
      <c r="I68" s="31"/>
      <c r="J68" s="32"/>
      <c r="K68" s="32"/>
      <c r="L68" s="32"/>
      <c r="M68" s="120"/>
      <c r="N68" s="121"/>
      <c r="O68" s="89"/>
    </row>
    <row r="69" spans="1:15" x14ac:dyDescent="0.15">
      <c r="A69" s="158" t="s">
        <v>110</v>
      </c>
      <c r="B69" s="71" t="s">
        <v>111</v>
      </c>
      <c r="C69" s="234" t="s">
        <v>130</v>
      </c>
      <c r="D69" s="234"/>
      <c r="E69" s="234"/>
      <c r="F69" s="234"/>
      <c r="G69" s="234"/>
      <c r="H69" s="53" t="s">
        <v>112</v>
      </c>
      <c r="I69" s="53" t="s">
        <v>113</v>
      </c>
      <c r="J69" s="235">
        <v>1</v>
      </c>
      <c r="K69" s="235"/>
      <c r="L69" s="19" t="s">
        <v>176</v>
      </c>
      <c r="M69" s="133">
        <v>3680</v>
      </c>
      <c r="N69" s="144">
        <f>J69*M69</f>
        <v>3680</v>
      </c>
      <c r="O69" s="101" t="s">
        <v>186</v>
      </c>
    </row>
    <row r="70" spans="1:15" ht="38.25" x14ac:dyDescent="0.15">
      <c r="A70" s="159" t="s">
        <v>115</v>
      </c>
      <c r="B70" s="58" t="s">
        <v>116</v>
      </c>
      <c r="C70" s="234" t="s">
        <v>151</v>
      </c>
      <c r="D70" s="234"/>
      <c r="E70" s="234"/>
      <c r="F70" s="234"/>
      <c r="G70" s="234"/>
      <c r="H70" s="39" t="s">
        <v>112</v>
      </c>
      <c r="I70" s="39" t="s">
        <v>113</v>
      </c>
      <c r="J70" s="235">
        <v>2</v>
      </c>
      <c r="K70" s="235"/>
      <c r="L70" s="22" t="s">
        <v>114</v>
      </c>
      <c r="M70" s="114">
        <v>3740</v>
      </c>
      <c r="N70" s="124">
        <f t="shared" ref="N70:N74" si="5">J70*M70</f>
        <v>7480</v>
      </c>
      <c r="O70" s="86" t="s">
        <v>131</v>
      </c>
    </row>
    <row r="71" spans="1:15" ht="38.25" x14ac:dyDescent="0.15">
      <c r="A71" s="159" t="s">
        <v>117</v>
      </c>
      <c r="B71" s="58" t="s">
        <v>118</v>
      </c>
      <c r="C71" s="236" t="s">
        <v>152</v>
      </c>
      <c r="D71" s="236"/>
      <c r="E71" s="236"/>
      <c r="F71" s="236"/>
      <c r="G71" s="236"/>
      <c r="H71" s="39" t="s">
        <v>112</v>
      </c>
      <c r="I71" s="39" t="s">
        <v>113</v>
      </c>
      <c r="J71" s="237">
        <v>1</v>
      </c>
      <c r="K71" s="237"/>
      <c r="L71" s="22" t="s">
        <v>114</v>
      </c>
      <c r="M71" s="114">
        <v>4990</v>
      </c>
      <c r="N71" s="124">
        <f t="shared" si="5"/>
        <v>4990</v>
      </c>
      <c r="O71" s="86" t="s">
        <v>132</v>
      </c>
    </row>
    <row r="72" spans="1:15" x14ac:dyDescent="0.15">
      <c r="A72" s="159"/>
      <c r="B72" s="58" t="s">
        <v>150</v>
      </c>
      <c r="C72" s="236" t="s">
        <v>153</v>
      </c>
      <c r="D72" s="236"/>
      <c r="E72" s="236"/>
      <c r="F72" s="236"/>
      <c r="G72" s="236"/>
      <c r="H72" s="39" t="s">
        <v>112</v>
      </c>
      <c r="I72" s="39" t="s">
        <v>113</v>
      </c>
      <c r="J72" s="237">
        <v>0</v>
      </c>
      <c r="K72" s="237"/>
      <c r="L72" s="22" t="s">
        <v>114</v>
      </c>
      <c r="M72" s="114">
        <v>2280</v>
      </c>
      <c r="N72" s="124">
        <f>J72*M72</f>
        <v>0</v>
      </c>
      <c r="O72" s="86"/>
    </row>
    <row r="73" spans="1:15" x14ac:dyDescent="0.15">
      <c r="A73" s="159"/>
      <c r="B73" s="58" t="s">
        <v>150</v>
      </c>
      <c r="C73" s="236" t="s">
        <v>154</v>
      </c>
      <c r="D73" s="236"/>
      <c r="E73" s="236"/>
      <c r="F73" s="236"/>
      <c r="G73" s="236"/>
      <c r="H73" s="39" t="s">
        <v>112</v>
      </c>
      <c r="I73" s="39" t="s">
        <v>113</v>
      </c>
      <c r="J73" s="237">
        <v>0</v>
      </c>
      <c r="K73" s="237"/>
      <c r="L73" s="22" t="s">
        <v>114</v>
      </c>
      <c r="M73" s="114">
        <v>1200</v>
      </c>
      <c r="N73" s="124">
        <f>J73*M73</f>
        <v>0</v>
      </c>
      <c r="O73" s="86"/>
    </row>
    <row r="74" spans="1:15" x14ac:dyDescent="0.15">
      <c r="A74" s="159" t="s">
        <v>119</v>
      </c>
      <c r="B74" s="58" t="s">
        <v>120</v>
      </c>
      <c r="C74" s="236" t="s">
        <v>130</v>
      </c>
      <c r="D74" s="236"/>
      <c r="E74" s="236"/>
      <c r="F74" s="236"/>
      <c r="G74" s="236"/>
      <c r="H74" s="39"/>
      <c r="I74" s="39"/>
      <c r="J74" s="237"/>
      <c r="K74" s="237"/>
      <c r="L74" s="22" t="s">
        <v>114</v>
      </c>
      <c r="M74" s="114"/>
      <c r="N74" s="115">
        <f t="shared" si="5"/>
        <v>0</v>
      </c>
      <c r="O74" s="86"/>
    </row>
    <row r="75" spans="1:15" x14ac:dyDescent="0.15">
      <c r="A75" s="157"/>
      <c r="B75" s="72" t="s">
        <v>98</v>
      </c>
      <c r="C75" s="241" t="s">
        <v>121</v>
      </c>
      <c r="D75" s="241"/>
      <c r="E75" s="241"/>
      <c r="F75" s="241"/>
      <c r="G75" s="241"/>
      <c r="H75" s="241"/>
      <c r="I75" s="241"/>
      <c r="J75" s="241"/>
      <c r="K75" s="241"/>
      <c r="L75" s="241"/>
      <c r="M75" s="114">
        <v>0.03</v>
      </c>
      <c r="N75" s="132">
        <f>SUM(N69,N74)*M75</f>
        <v>110.39999999999999</v>
      </c>
      <c r="O75" s="95"/>
    </row>
    <row r="76" spans="1:15" ht="13.5" thickBot="1" x14ac:dyDescent="0.2">
      <c r="A76" s="68" t="s">
        <v>50</v>
      </c>
      <c r="B76" s="69"/>
      <c r="C76" s="69"/>
      <c r="D76" s="69"/>
      <c r="E76" s="69"/>
      <c r="F76" s="69"/>
      <c r="G76" s="69"/>
      <c r="H76" s="69"/>
      <c r="I76" s="69"/>
      <c r="J76" s="70"/>
      <c r="K76" s="70"/>
      <c r="L76" s="70"/>
      <c r="M76" s="141"/>
      <c r="N76" s="142">
        <f>SUM(N69:N75)</f>
        <v>16260.4</v>
      </c>
      <c r="O76" s="100"/>
    </row>
    <row r="77" spans="1:15" x14ac:dyDescent="0.15">
      <c r="A77" s="44" t="s">
        <v>20</v>
      </c>
      <c r="B77" s="149" t="s">
        <v>18</v>
      </c>
      <c r="C77" s="189" t="s">
        <v>21</v>
      </c>
      <c r="D77" s="176"/>
      <c r="E77" s="176"/>
      <c r="F77" s="176"/>
      <c r="G77" s="176"/>
      <c r="H77" s="176"/>
      <c r="I77" s="176"/>
      <c r="J77" s="210" t="s">
        <v>22</v>
      </c>
      <c r="K77" s="189"/>
      <c r="L77" s="153" t="s">
        <v>24</v>
      </c>
      <c r="M77" s="127" t="s">
        <v>25</v>
      </c>
      <c r="N77" s="128" t="s">
        <v>53</v>
      </c>
      <c r="O77" s="92" t="s">
        <v>27</v>
      </c>
    </row>
    <row r="78" spans="1:15" x14ac:dyDescent="0.15">
      <c r="A78" s="64" t="s">
        <v>122</v>
      </c>
      <c r="B78" s="31" t="s">
        <v>123</v>
      </c>
      <c r="C78" s="31"/>
      <c r="D78" s="31"/>
      <c r="E78" s="31"/>
      <c r="F78" s="31"/>
      <c r="G78" s="31"/>
      <c r="H78" s="31"/>
      <c r="I78" s="31"/>
      <c r="J78" s="32"/>
      <c r="K78" s="32"/>
      <c r="L78" s="32"/>
      <c r="M78" s="120"/>
      <c r="N78" s="121"/>
      <c r="O78" s="89"/>
    </row>
    <row r="79" spans="1:15" x14ac:dyDescent="0.15">
      <c r="A79" s="65" t="s">
        <v>124</v>
      </c>
      <c r="B79" s="66" t="s">
        <v>123</v>
      </c>
      <c r="C79" s="238"/>
      <c r="D79" s="239"/>
      <c r="E79" s="239"/>
      <c r="F79" s="239"/>
      <c r="G79" s="239"/>
      <c r="H79" s="239"/>
      <c r="I79" s="240"/>
      <c r="J79" s="231">
        <f>SUM(N58,N62,N66,N76)</f>
        <v>32363.199999999997</v>
      </c>
      <c r="K79" s="232"/>
      <c r="L79" s="67"/>
      <c r="M79" s="140">
        <v>0.06</v>
      </c>
      <c r="N79" s="136">
        <f>J79*M79</f>
        <v>1941.7919999999997</v>
      </c>
      <c r="O79" s="99"/>
    </row>
    <row r="80" spans="1:15" x14ac:dyDescent="0.15">
      <c r="A80" s="61" t="s">
        <v>50</v>
      </c>
      <c r="B80" s="62"/>
      <c r="C80" s="62"/>
      <c r="D80" s="62"/>
      <c r="E80" s="62"/>
      <c r="F80" s="62"/>
      <c r="G80" s="62"/>
      <c r="H80" s="62"/>
      <c r="I80" s="62"/>
      <c r="J80" s="63"/>
      <c r="K80" s="63"/>
      <c r="L80" s="63"/>
      <c r="M80" s="138"/>
      <c r="N80" s="145">
        <f>SUM(N79,J79)</f>
        <v>34304.991999999998</v>
      </c>
      <c r="O80" s="98"/>
    </row>
    <row r="81" spans="1:15" ht="13.5" thickBot="1" x14ac:dyDescent="0.2">
      <c r="A81" s="25"/>
      <c r="B81" s="26" t="s">
        <v>125</v>
      </c>
      <c r="C81" s="26"/>
      <c r="D81" s="26"/>
      <c r="E81" s="26"/>
      <c r="F81" s="26"/>
      <c r="G81" s="26"/>
      <c r="H81" s="26"/>
      <c r="I81" s="26"/>
      <c r="J81" s="27"/>
      <c r="K81" s="27"/>
      <c r="L81" s="27"/>
      <c r="M81" s="116"/>
      <c r="N81" s="117"/>
      <c r="O81" s="87"/>
    </row>
    <row r="84" spans="1:15" x14ac:dyDescent="0.15">
      <c r="J84" s="10"/>
      <c r="K84" s="10"/>
      <c r="L84" s="10"/>
      <c r="O84" s="10"/>
    </row>
    <row r="85" spans="1:15" x14ac:dyDescent="0.15">
      <c r="J85" s="10"/>
      <c r="K85" s="10"/>
      <c r="L85" s="10"/>
      <c r="O85" s="10"/>
    </row>
    <row r="86" spans="1:15" x14ac:dyDescent="0.15">
      <c r="J86" s="10"/>
      <c r="K86" s="10"/>
      <c r="L86" s="10"/>
      <c r="O86" s="10"/>
    </row>
  </sheetData>
  <mergeCells count="83">
    <mergeCell ref="C79:I79"/>
    <mergeCell ref="J79:K79"/>
    <mergeCell ref="C73:G73"/>
    <mergeCell ref="J73:K73"/>
    <mergeCell ref="C74:G74"/>
    <mergeCell ref="J74:K74"/>
    <mergeCell ref="C75:L75"/>
    <mergeCell ref="C77:I77"/>
    <mergeCell ref="J77:K77"/>
    <mergeCell ref="C70:G70"/>
    <mergeCell ref="J70:K70"/>
    <mergeCell ref="C71:G71"/>
    <mergeCell ref="J71:K71"/>
    <mergeCell ref="C72:G72"/>
    <mergeCell ref="J72:K72"/>
    <mergeCell ref="C63:I63"/>
    <mergeCell ref="C65:I65"/>
    <mergeCell ref="C67:G67"/>
    <mergeCell ref="J67:K67"/>
    <mergeCell ref="C69:G69"/>
    <mergeCell ref="J69:K69"/>
    <mergeCell ref="C55:I55"/>
    <mergeCell ref="C56:I56"/>
    <mergeCell ref="C59:I59"/>
    <mergeCell ref="J59:K59"/>
    <mergeCell ref="C61:I61"/>
    <mergeCell ref="J61:K61"/>
    <mergeCell ref="C54:I54"/>
    <mergeCell ref="C45:I45"/>
    <mergeCell ref="J45:K45"/>
    <mergeCell ref="C47:I47"/>
    <mergeCell ref="J47:K47"/>
    <mergeCell ref="C48:I48"/>
    <mergeCell ref="J48:K48"/>
    <mergeCell ref="C49:I49"/>
    <mergeCell ref="J49:K49"/>
    <mergeCell ref="C50:I50"/>
    <mergeCell ref="J50:K50"/>
    <mergeCell ref="C52:I52"/>
    <mergeCell ref="A40:A41"/>
    <mergeCell ref="B40:B41"/>
    <mergeCell ref="C40:I40"/>
    <mergeCell ref="C41:I41"/>
    <mergeCell ref="A42:A43"/>
    <mergeCell ref="B42:B43"/>
    <mergeCell ref="C42:G42"/>
    <mergeCell ref="C43:G43"/>
    <mergeCell ref="C18:I18"/>
    <mergeCell ref="C33:I33"/>
    <mergeCell ref="A35:A39"/>
    <mergeCell ref="B35:B39"/>
    <mergeCell ref="C35:I35"/>
    <mergeCell ref="C36:I36"/>
    <mergeCell ref="C37:I37"/>
    <mergeCell ref="C38:I38"/>
    <mergeCell ref="C39:I39"/>
    <mergeCell ref="A13:A16"/>
    <mergeCell ref="C13:I13"/>
    <mergeCell ref="C14:I14"/>
    <mergeCell ref="C15:I15"/>
    <mergeCell ref="C16:I16"/>
    <mergeCell ref="B6:O6"/>
    <mergeCell ref="A7:L7"/>
    <mergeCell ref="M7:O7"/>
    <mergeCell ref="C8:I8"/>
    <mergeCell ref="A10:A11"/>
    <mergeCell ref="B10:B11"/>
    <mergeCell ref="A3:B3"/>
    <mergeCell ref="C3:E3"/>
    <mergeCell ref="I3:J3"/>
    <mergeCell ref="L3:M3"/>
    <mergeCell ref="N3:O3"/>
    <mergeCell ref="A4:B4"/>
    <mergeCell ref="C4:E4"/>
    <mergeCell ref="F4:G4"/>
    <mergeCell ref="L4:M4"/>
    <mergeCell ref="N4:O4"/>
    <mergeCell ref="A1:O1"/>
    <mergeCell ref="A2:B2"/>
    <mergeCell ref="C2:E2"/>
    <mergeCell ref="I2:J2"/>
    <mergeCell ref="L2:M2"/>
    <mergeCell ref="N2:O2"/>
  </mergeCells>
  <phoneticPr fontId="22" type="noConversion"/>
  <hyperlinks>
    <hyperlink ref="I4" r:id="rId1"/>
  </hyperlinks>
  <pageMargins left="0.7" right="0.7" top="0.75" bottom="0.75" header="0.3" footer="0.3"/>
  <pageSetup paperSize="9" scale="68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规章制度文档" ma:contentTypeID="0x010100336F7CD409AA448F86E07DB28243D96A00EE2881D33D300B43AA8FB78CBEBE7F31" ma:contentTypeVersion="5" ma:contentTypeDescription="用于规章制度的文档内容类型" ma:contentTypeScope="" ma:versionID="82cde96f26045919be2931e3c40ec1c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4637ecb39c9d458d3b50c8c6de27bf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Stella_DocumentCategory" minOccurs="0"/>
                <xsd:element ref="ns1:Stella_DocumentFunction" minOccurs="0"/>
                <xsd:element ref="ns1:Stella_DocumentType"/>
                <xsd:element ref="ns1:Stella_DocumentNumber"/>
                <xsd:element ref="ns1:Stella_DocumentVersion"/>
                <xsd:element ref="ns1:Stella_DocumentSTL" minOccurs="0"/>
                <xsd:element ref="ns1:Stella_DocumentDepartment"/>
                <xsd:element ref="ns1:Stella_DocumentEffectiveDate" minOccurs="0"/>
                <xsd:element ref="ns1:PublishingStartDate" minOccurs="0"/>
                <xsd:element ref="ns1:PublishingExpirationDate" minOccurs="0"/>
                <xsd:element ref="ns1:Stella_MasterDocumentNumber"/>
                <xsd:element ref="ns1:Stella_DocumentSetClassification" minOccurs="0"/>
                <xsd:element ref="ns1:Stella_DocumentWeight" minOccurs="0"/>
                <xsd:element ref="ns1:Stella_DocumentSetWeigh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ella_DocumentCategory" ma:index="0" nillable="true" ma:displayName="规程类型" ma:default="1;#经营类" ma:list="{E857BDB4-B650-4F3F-8E78-9E62A3A0852B}" ma:internalName="Stella_DocumentCategory" ma:readOnly="false" ma:showField="Title">
      <xsd:simpleType>
        <xsd:restriction base="dms:Lookup"/>
      </xsd:simpleType>
    </xsd:element>
    <xsd:element name="Stella_DocumentFunction" ma:index="1" nillable="true" ma:displayName="规程职能" ma:default="3;#财务管理" ma:list="{0F264298-8622-4157-9F1E-FC3E52F94B62}" ma:internalName="Stella_DocumentFunction" ma:readOnly="false" ma:showField="Title">
      <xsd:simpleType>
        <xsd:restriction base="dms:Lookup"/>
      </xsd:simpleType>
    </xsd:element>
    <xsd:element name="Stella_DocumentType" ma:index="2" ma:displayName="属性" ma:list="{0CBCCA7B-C293-4B00-844F-C196FE851B46}" ma:internalName="Stella_DocumentType" ma:showField="Title">
      <xsd:simpleType>
        <xsd:restriction base="dms:Lookup"/>
      </xsd:simpleType>
    </xsd:element>
    <xsd:element name="Stella_DocumentNumber" ma:index="3" ma:displayName="编号" ma:internalName="Stella_DocumentNumber">
      <xsd:simpleType>
        <xsd:restriction base="dms:Text"/>
      </xsd:simpleType>
    </xsd:element>
    <xsd:element name="Stella_DocumentVersion" ma:index="4" ma:displayName="版本号" ma:decimals="1" ma:internalName="Stella_DocumentVersion">
      <xsd:simpleType>
        <xsd:restriction base="dms:Number">
          <xsd:minInclusive value="0.1"/>
        </xsd:restriction>
      </xsd:simpleType>
    </xsd:element>
    <xsd:element name="Stella_DocumentSTL" ma:index="6" nillable="true" ma:displayName="附件STL编号" ma:list="b758a177-701c-4df0-8be8-d76f141fc29c" ma:internalName="Stella_DocumentSTL" ma:showField="Stella_DocumentNumber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ella_DocumentDepartment" ma:index="7" ma:displayName="制定部门" ma:list="{3BBF2538-03C6-4265-B609-48741F0FB785}" ma:internalName="Stella_DocumentDepartment" ma:showField="Title">
      <xsd:simpleType>
        <xsd:restriction base="dms:Lookup"/>
      </xsd:simpleType>
    </xsd:element>
    <xsd:element name="Stella_DocumentEffectiveDate" ma:index="8" nillable="true" ma:displayName="生效时间" ma:format="DateOnly" ma:internalName="Stella_DocumentEffectiveDate">
      <xsd:simpleType>
        <xsd:restriction base="dms:DateTime"/>
      </xsd:simpleType>
    </xsd:element>
    <xsd:element name="PublishingStartDate" ma:index="9" nillable="true" ma:displayName="计划开始日期" ma:description="“计划开始日期”是由“发布”功能创建的网站栏。它用于指定第一次向网站访问者显示此页面的日期和时间。" ma:internalName="PublishingStartDate">
      <xsd:simpleType>
        <xsd:restriction base="dms:Unknown"/>
      </xsd:simpleType>
    </xsd:element>
    <xsd:element name="PublishingExpirationDate" ma:index="10" nillable="true" ma:displayName="计划结束日期" ma:description="“计划结束日期”是由“发布”功能创建的网站栏。它用于指定不再向网站访问者显示此页面的日期和时间。" ma:internalName="PublishingExpirationDate">
      <xsd:simpleType>
        <xsd:restriction base="dms:Unknown"/>
      </xsd:simpleType>
    </xsd:element>
    <xsd:element name="Stella_MasterDocumentNumber" ma:index="18" ma:displayName="主文档编号" ma:internalName="Stella_MasterDocumentNumber" ma:readOnly="true">
      <xsd:simpleType>
        <xsd:restriction base="dms:Text"/>
      </xsd:simpleType>
    </xsd:element>
    <xsd:element name="Stella_DocumentSetClassification" ma:index="19" nillable="true" ma:displayName="文档集分类" ma:default="BUD" ma:format="Dropdown" ma:internalName="Stella_DocumentSetClassification">
      <xsd:simpleType>
        <xsd:restriction base="dms:Choice">
          <xsd:enumeration value="BUD"/>
          <xsd:enumeration value="ACCT"/>
          <xsd:enumeration value="PROC"/>
        </xsd:restriction>
      </xsd:simpleType>
    </xsd:element>
    <xsd:element name="Stella_DocumentWeight" ma:index="20" nillable="true" ma:displayName="文档权重" ma:decimals="0" ma:internalName="Stella_DocumentWeight">
      <xsd:simpleType>
        <xsd:restriction base="dms:Number">
          <xsd:minInclusive value="0"/>
        </xsd:restriction>
      </xsd:simpleType>
    </xsd:element>
    <xsd:element name="Stella_DocumentSetWeight" ma:index="21" nillable="true" ma:displayName="文档集权重" ma:decimals="0" ma:internalName="Stella_DocumentSetWeight">
      <xsd:simpleType>
        <xsd:restriction base="dms:Number">
          <xsd:minInclusive value="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内容类型"/>
        <xsd:element ref="dc:title" minOccurs="0" maxOccurs="1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ella_DocumentType xmlns="http://schemas.microsoft.com/sharepoint/v3">3</Stella_DocumentType>
    <Stella_DocumentDepartment xmlns="http://schemas.microsoft.com/sharepoint/v3">8</Stella_DocumentDepartment>
    <Stella_DocumentCategory xmlns="http://schemas.microsoft.com/sharepoint/v3" xsi:nil="true"/>
    <Stella_DocumentVersion xmlns="http://schemas.microsoft.com/sharepoint/v3">1</Stella_DocumentVersion>
    <Stella_DocumentSTL xmlns="http://schemas.microsoft.com/sharepoint/v3"/>
    <Stella_DocumentNumber xmlns="http://schemas.microsoft.com/sharepoint/v3">ACNPROC-STL-06	</Stella_DocumentNumber>
    <PublishingExpirationDate xmlns="http://schemas.microsoft.com/sharepoint/v3" xsi:nil="true"/>
    <PublishingStartDate xmlns="http://schemas.microsoft.com/sharepoint/v3" xsi:nil="true"/>
    <Stella_DocumentFunction xmlns="http://schemas.microsoft.com/sharepoint/v3" xsi:nil="true"/>
    <Stella_DocumentEffectiveDate xmlns="http://schemas.microsoft.com/sharepoint/v3">2015-06-29T16:00:00+00:00</Stella_DocumentEffectiveDate>
    <Stella_MasterDocumentNumber xmlns="http://schemas.microsoft.com/sharepoint/v3">ACNPROC-SOP-04</Stella_MasterDocumentNumber>
    <Stella_DocumentSetWeight xmlns="http://schemas.microsoft.com/sharepoint/v3">2</Stella_DocumentSetWeight>
    <Stella_DocumentSetClassification xmlns="http://schemas.microsoft.com/sharepoint/v3">PROC</Stella_DocumentSetClassification>
    <Stella_DocumentWeight xmlns="http://schemas.microsoft.com/sharepoint/v3">3</Stella_DocumentWeight>
  </documentManagement>
</p:properties>
</file>

<file path=customXml/itemProps1.xml><?xml version="1.0" encoding="utf-8"?>
<ds:datastoreItem xmlns:ds="http://schemas.openxmlformats.org/officeDocument/2006/customXml" ds:itemID="{35B44225-A5E0-4300-8F1F-D5B6F31F6DBB}">
  <ds:schemaRefs/>
</ds:datastoreItem>
</file>

<file path=customXml/itemProps2.xml><?xml version="1.0" encoding="utf-8"?>
<ds:datastoreItem xmlns:ds="http://schemas.openxmlformats.org/officeDocument/2006/customXml" ds:itemID="{7917E313-0CAB-4509-A422-FC58A00C3A79}">
  <ds:schemaRefs/>
</ds:datastoreItem>
</file>

<file path=customXml/itemProps3.xml><?xml version="1.0" encoding="utf-8"?>
<ds:datastoreItem xmlns:ds="http://schemas.openxmlformats.org/officeDocument/2006/customXml" ds:itemID="{B1C69E78-062B-4670-AFC8-E59E7C4931B2}">
  <ds:schemaRefs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sharepoint/v3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结算单-差旅部分</vt:lpstr>
      <vt:lpstr>'结算单-差旅部分'!Print_Area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shasha Han</dc:creator>
  <cp:lastModifiedBy>曹园</cp:lastModifiedBy>
  <dcterms:created xsi:type="dcterms:W3CDTF">2018-04-28T07:36:19Z</dcterms:created>
  <dcterms:modified xsi:type="dcterms:W3CDTF">2018-07-17T02:51:50Z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1441764137</vt:i4>
  </property>
  <property fmtid="{D5CDD505-2E9C-101B-9397-08002B2CF9AE}" pid="3" name="_NewReviewCycle">
    <vt:lpwstr/>
  </property>
  <property fmtid="{D5CDD505-2E9C-101B-9397-08002B2CF9AE}" pid="4" name="_EmailSubject">
    <vt:lpwstr>安斯泰来【(OHBM2018)】-竞价获胜通知 </vt:lpwstr>
  </property>
  <property fmtid="{D5CDD505-2E9C-101B-9397-08002B2CF9AE}" pid="5" name="_AuthorEmail">
    <vt:lpwstr>shuo.yuan@astellas.com</vt:lpwstr>
  </property>
  <property fmtid="{D5CDD505-2E9C-101B-9397-08002B2CF9AE}" pid="6" name="_AuthorEmailDisplayName">
    <vt:lpwstr>Yuan, Shuo(袁硕)</vt:lpwstr>
  </property>
  <property fmtid="{D5CDD505-2E9C-101B-9397-08002B2CF9AE}" pid="7" name="_ReviewingToolsShownOnce">
    <vt:lpwstr/>
  </property>
</Properties>
</file>