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0_ncr:8100000_{4C1422A7-2841-442F-82E2-BAB468A4B77D}" xr6:coauthVersionLast="32" xr6:coauthVersionMax="32" xr10:uidLastSave="{00000000-0000-0000-0000-000000000000}"/>
  <bookViews>
    <workbookView xWindow="0" yWindow="0" windowWidth="23892" windowHeight="10500" xr2:uid="{00000000-000D-0000-FFFF-FFFF00000000}"/>
  </bookViews>
  <sheets>
    <sheet name="总账单" sheetId="3" r:id="rId1"/>
  </sheets>
  <calcPr calcId="162913"/>
</workbook>
</file>

<file path=xl/calcChain.xml><?xml version="1.0" encoding="utf-8"?>
<calcChain xmlns="http://schemas.openxmlformats.org/spreadsheetml/2006/main">
  <c r="I42" i="3" l="1"/>
  <c r="I44" i="3" l="1"/>
  <c r="I43" i="3" l="1"/>
  <c r="I20" i="3"/>
  <c r="I21" i="3" s="1"/>
  <c r="I52" i="3" l="1"/>
  <c r="I39" i="3"/>
  <c r="I40" i="3" s="1"/>
  <c r="I36" i="3"/>
  <c r="I35" i="3"/>
  <c r="I31" i="3"/>
  <c r="I30" i="3"/>
  <c r="I29" i="3"/>
  <c r="I28" i="3"/>
  <c r="I27" i="3"/>
  <c r="I24" i="3"/>
  <c r="I23" i="3"/>
  <c r="I25" i="3" s="1"/>
  <c r="I17" i="3"/>
  <c r="I16" i="3"/>
  <c r="I15" i="3"/>
  <c r="I14" i="3"/>
  <c r="I13" i="3"/>
  <c r="I12" i="3"/>
  <c r="I18" i="3" l="1"/>
  <c r="I37" i="3"/>
  <c r="I32" i="3"/>
  <c r="I45" i="3" l="1"/>
  <c r="I46" i="3" s="1"/>
</calcChain>
</file>

<file path=xl/sharedStrings.xml><?xml version="1.0" encoding="utf-8"?>
<sst xmlns="http://schemas.openxmlformats.org/spreadsheetml/2006/main" count="139" uniqueCount="86">
  <si>
    <t>合计：</t>
    <phoneticPr fontId="1" type="noConversion"/>
  </si>
  <si>
    <r>
      <rPr>
        <b/>
        <sz val="18"/>
        <color indexed="30"/>
        <rFont val="宋体"/>
        <family val="3"/>
        <charset val="134"/>
      </rPr>
      <t>中国康辉旅行社集团有限责任公司</t>
    </r>
    <r>
      <rPr>
        <b/>
        <sz val="18"/>
        <color indexed="30"/>
        <rFont val="Lingoes Unicode"/>
        <family val="1"/>
      </rPr>
      <t xml:space="preserve">                                                                                                                                                 China Comfort Travel Group Co., Ltd. </t>
    </r>
    <phoneticPr fontId="10" type="noConversion"/>
  </si>
  <si>
    <t>商务会议/团队差旅标准结算单
Meeting and Congress Standard Quotation Form</t>
    <phoneticPr fontId="10" type="noConversion"/>
  </si>
  <si>
    <t>项目内容：</t>
    <phoneticPr fontId="10" type="noConversion"/>
  </si>
  <si>
    <t>项目名称：</t>
    <phoneticPr fontId="10" type="noConversion"/>
  </si>
  <si>
    <t>实施时间：</t>
    <phoneticPr fontId="10" type="noConversion"/>
  </si>
  <si>
    <t>参加人数：</t>
    <phoneticPr fontId="10" type="noConversion"/>
  </si>
  <si>
    <t>60人</t>
    <phoneticPr fontId="1" type="noConversion"/>
  </si>
  <si>
    <t>实施地点：</t>
    <phoneticPr fontId="10" type="noConversion"/>
  </si>
  <si>
    <t>北京</t>
    <phoneticPr fontId="10" type="noConversion"/>
  </si>
  <si>
    <t>项目联系人：</t>
    <phoneticPr fontId="10" type="noConversion"/>
  </si>
  <si>
    <t>崔泽文17777823668</t>
    <phoneticPr fontId="10" type="noConversion"/>
  </si>
  <si>
    <t>客户负责人：</t>
    <phoneticPr fontId="10" type="noConversion"/>
  </si>
  <si>
    <t>旅行社负责人邮箱：</t>
    <phoneticPr fontId="10" type="noConversion"/>
  </si>
  <si>
    <t>报价日期：</t>
    <phoneticPr fontId="10" type="noConversion"/>
  </si>
  <si>
    <t>报价如下：</t>
    <phoneticPr fontId="10" type="noConversion"/>
  </si>
  <si>
    <t>类型</t>
    <phoneticPr fontId="10" type="noConversion"/>
  </si>
  <si>
    <t>规格</t>
    <phoneticPr fontId="10" type="noConversion"/>
  </si>
  <si>
    <t>数量</t>
    <phoneticPr fontId="10" type="noConversion"/>
  </si>
  <si>
    <t>单价（RMB)</t>
    <phoneticPr fontId="10" type="noConversion"/>
  </si>
  <si>
    <t>总价(RMB)</t>
    <phoneticPr fontId="10" type="noConversion"/>
  </si>
  <si>
    <t>备注</t>
    <phoneticPr fontId="10" type="noConversion"/>
  </si>
  <si>
    <t xml:space="preserve">酒店住宿 </t>
    <phoneticPr fontId="10" type="noConversion"/>
  </si>
  <si>
    <t>北京昆泰嘉华酒店</t>
    <phoneticPr fontId="1" type="noConversion"/>
  </si>
  <si>
    <t>双人间</t>
    <phoneticPr fontId="10" type="noConversion"/>
  </si>
  <si>
    <t>间</t>
    <phoneticPr fontId="10" type="noConversion"/>
  </si>
  <si>
    <t>X</t>
    <phoneticPr fontId="10" type="noConversion"/>
  </si>
  <si>
    <t>晚</t>
    <phoneticPr fontId="10" type="noConversion"/>
  </si>
  <si>
    <t>18日双人间1间</t>
    <phoneticPr fontId="10" type="noConversion"/>
  </si>
  <si>
    <t>单人间</t>
    <phoneticPr fontId="14" type="noConversion"/>
  </si>
  <si>
    <t>19日单人间33间</t>
    <phoneticPr fontId="14" type="noConversion"/>
  </si>
  <si>
    <t>双人间</t>
    <phoneticPr fontId="14" type="noConversion"/>
  </si>
  <si>
    <t>19日双人间1间</t>
    <phoneticPr fontId="14" type="noConversion"/>
  </si>
  <si>
    <t>20日单人间3间</t>
    <phoneticPr fontId="14" type="noConversion"/>
  </si>
  <si>
    <t>21日单人间2间</t>
    <phoneticPr fontId="14" type="noConversion"/>
  </si>
  <si>
    <t>北京日坛国际酒店</t>
    <phoneticPr fontId="14" type="noConversion"/>
  </si>
  <si>
    <t>19日双人间8间</t>
    <phoneticPr fontId="14" type="noConversion"/>
  </si>
  <si>
    <t>20日双人间1间</t>
    <phoneticPr fontId="14" type="noConversion"/>
  </si>
  <si>
    <t>费用小计：</t>
    <phoneticPr fontId="10" type="noConversion"/>
  </si>
  <si>
    <t>餐费</t>
    <phoneticPr fontId="10" type="noConversion"/>
  </si>
  <si>
    <t>果汁</t>
    <phoneticPr fontId="14" type="noConversion"/>
  </si>
  <si>
    <t>客人房间内果汁</t>
    <phoneticPr fontId="14" type="noConversion"/>
  </si>
  <si>
    <t>人</t>
    <phoneticPr fontId="10" type="noConversion"/>
  </si>
  <si>
    <t>次</t>
    <phoneticPr fontId="1" type="noConversion"/>
  </si>
  <si>
    <t>4月19日午餐</t>
    <phoneticPr fontId="1" type="noConversion"/>
  </si>
  <si>
    <t>酒店自助午餐</t>
    <phoneticPr fontId="14" type="noConversion"/>
  </si>
  <si>
    <t>4月19日晚餐</t>
    <phoneticPr fontId="1" type="noConversion"/>
  </si>
  <si>
    <t>酒店自助晚餐</t>
    <phoneticPr fontId="14" type="noConversion"/>
  </si>
  <si>
    <t>4月20日茶歇</t>
    <phoneticPr fontId="1" type="noConversion"/>
  </si>
  <si>
    <t>酒店茶歇</t>
    <phoneticPr fontId="14" type="noConversion"/>
  </si>
  <si>
    <t>4月20日午餐</t>
    <phoneticPr fontId="1" type="noConversion"/>
  </si>
  <si>
    <t>桌餐</t>
    <phoneticPr fontId="14" type="noConversion"/>
  </si>
  <si>
    <t>桌</t>
    <phoneticPr fontId="14" type="noConversion"/>
  </si>
  <si>
    <t>市内接送机、市内用车</t>
    <phoneticPr fontId="10" type="noConversion"/>
  </si>
  <si>
    <t>车费</t>
    <phoneticPr fontId="1" type="noConversion"/>
  </si>
  <si>
    <t>1</t>
    <phoneticPr fontId="10" type="noConversion"/>
  </si>
  <si>
    <t>辆</t>
    <phoneticPr fontId="10" type="noConversion"/>
  </si>
  <si>
    <t>次</t>
    <phoneticPr fontId="10" type="noConversion"/>
  </si>
  <si>
    <t>客人往返机票</t>
    <phoneticPr fontId="14" type="noConversion"/>
  </si>
  <si>
    <t>机票</t>
    <phoneticPr fontId="14" type="noConversion"/>
  </si>
  <si>
    <t>1</t>
    <phoneticPr fontId="14" type="noConversion"/>
  </si>
  <si>
    <t>人</t>
    <phoneticPr fontId="14" type="noConversion"/>
  </si>
  <si>
    <t>X</t>
    <phoneticPr fontId="14" type="noConversion"/>
  </si>
  <si>
    <t>次</t>
    <phoneticPr fontId="14" type="noConversion"/>
  </si>
  <si>
    <t>会场费用</t>
    <phoneticPr fontId="10" type="noConversion"/>
  </si>
  <si>
    <t>会场</t>
    <phoneticPr fontId="10" type="noConversion"/>
  </si>
  <si>
    <t>厅</t>
    <phoneticPr fontId="10" type="noConversion"/>
  </si>
  <si>
    <t>20日上午半天</t>
    <phoneticPr fontId="14" type="noConversion"/>
  </si>
  <si>
    <t>人员费用</t>
    <phoneticPr fontId="10" type="noConversion"/>
  </si>
  <si>
    <t>会议服务人员</t>
    <phoneticPr fontId="10" type="noConversion"/>
  </si>
  <si>
    <t>劳务费</t>
    <phoneticPr fontId="10" type="noConversion"/>
  </si>
  <si>
    <t>2</t>
    <phoneticPr fontId="10" type="noConversion"/>
  </si>
  <si>
    <t>天</t>
    <phoneticPr fontId="10" type="noConversion"/>
  </si>
  <si>
    <t>服务费10%</t>
    <phoneticPr fontId="1" type="noConversion"/>
  </si>
  <si>
    <t>康辉费用：</t>
    <phoneticPr fontId="10" type="noConversion"/>
  </si>
  <si>
    <t>税点6%</t>
    <phoneticPr fontId="14" type="noConversion"/>
  </si>
  <si>
    <t>康辉费用合计：</t>
    <phoneticPr fontId="10" type="noConversion"/>
  </si>
  <si>
    <t>-</t>
    <phoneticPr fontId="1" type="noConversion"/>
  </si>
  <si>
    <t>用车总费用，详细见用车明细。</t>
    <phoneticPr fontId="14" type="noConversion"/>
  </si>
  <si>
    <t>机票总费用，详细见机票明细。</t>
    <phoneticPr fontId="14" type="noConversion"/>
  </si>
  <si>
    <t>北京昆泰嘉华大宴会厅</t>
    <phoneticPr fontId="1" type="noConversion"/>
  </si>
  <si>
    <t xml:space="preserve">酒店住宿 </t>
  </si>
  <si>
    <t>19日单人间1间</t>
    <phoneticPr fontId="14" type="noConversion"/>
  </si>
  <si>
    <t>结算</t>
    <phoneticPr fontId="10" type="noConversion"/>
  </si>
  <si>
    <t>共计：</t>
    <phoneticPr fontId="10" type="noConversion"/>
  </si>
  <si>
    <t>差额：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</si>
</sst>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);[Red]\(0.00\)"/>
    <numFmt numFmtId="178" formatCode="0.00_ "/>
  </numFmts>
  <fonts count="1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8"/>
      <color indexed="30"/>
      <name val="Lingoes Unicode"/>
      <family val="1"/>
    </font>
    <font>
      <b/>
      <sz val="18"/>
      <color indexed="30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/>
    <xf numFmtId="0" fontId="2" fillId="0" borderId="0">
      <alignment vertical="center"/>
    </xf>
    <xf numFmtId="0" fontId="3" fillId="0" borderId="0" applyNumberFormat="0"/>
    <xf numFmtId="176" fontId="13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>
      <alignment vertical="center"/>
    </xf>
    <xf numFmtId="176" fontId="0" fillId="0" borderId="0" xfId="0" applyNumberFormat="1" applyAlignment="1"/>
    <xf numFmtId="176" fontId="0" fillId="0" borderId="0" xfId="0" applyNumberFormat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176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/>
    </xf>
    <xf numFmtId="176" fontId="5" fillId="0" borderId="5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/>
    </xf>
    <xf numFmtId="176" fontId="4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right" vertical="center"/>
    </xf>
    <xf numFmtId="176" fontId="12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/>
    <xf numFmtId="176" fontId="5" fillId="0" borderId="0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178" fontId="15" fillId="0" borderId="10" xfId="0" applyNumberFormat="1" applyFont="1" applyBorder="1" applyAlignment="1">
      <alignment horizontal="right" vertical="center"/>
    </xf>
    <xf numFmtId="176" fontId="5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4" fillId="0" borderId="10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6" fontId="7" fillId="0" borderId="0" xfId="0" applyNumberFormat="1" applyFont="1" applyAlignment="1"/>
    <xf numFmtId="176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78" fontId="15" fillId="0" borderId="0" xfId="0" applyNumberFormat="1" applyFont="1" applyBorder="1" applyAlignment="1">
      <alignment horizontal="right" vertical="center"/>
    </xf>
    <xf numFmtId="176" fontId="16" fillId="0" borderId="0" xfId="0" applyNumberFormat="1" applyFont="1" applyAlignment="1"/>
    <xf numFmtId="176" fontId="16" fillId="0" borderId="0" xfId="0" applyNumberFormat="1" applyFont="1" applyAlignment="1">
      <alignment horizontal="left"/>
    </xf>
    <xf numFmtId="176" fontId="16" fillId="0" borderId="0" xfId="0" applyNumberFormat="1" applyFont="1" applyAlignment="1">
      <alignment horizontal="center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center"/>
    </xf>
    <xf numFmtId="178" fontId="6" fillId="0" borderId="10" xfId="0" applyNumberFormat="1" applyFont="1" applyBorder="1" applyAlignment="1">
      <alignment horizontal="center"/>
    </xf>
    <xf numFmtId="178" fontId="4" fillId="2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176" fontId="5" fillId="0" borderId="0" xfId="0" applyNumberFormat="1" applyFont="1" applyAlignment="1"/>
    <xf numFmtId="176" fontId="17" fillId="0" borderId="0" xfId="0" applyNumberFormat="1" applyFont="1" applyAlignment="1">
      <alignment horizontal="center"/>
    </xf>
    <xf numFmtId="176" fontId="17" fillId="2" borderId="5" xfId="0" applyNumberFormat="1" applyFont="1" applyFill="1" applyBorder="1" applyAlignment="1">
      <alignment horizontal="center"/>
    </xf>
    <xf numFmtId="177" fontId="17" fillId="2" borderId="5" xfId="0" applyNumberFormat="1" applyFont="1" applyFill="1" applyBorder="1" applyAlignment="1">
      <alignment horizontal="center"/>
    </xf>
    <xf numFmtId="0" fontId="17" fillId="0" borderId="11" xfId="0" applyNumberFormat="1" applyFont="1" applyBorder="1" applyAlignment="1">
      <alignment horizontal="center"/>
    </xf>
    <xf numFmtId="0" fontId="17" fillId="4" borderId="11" xfId="0" applyNumberFormat="1" applyFont="1" applyFill="1" applyBorder="1" applyAlignment="1">
      <alignment horizontal="center"/>
    </xf>
    <xf numFmtId="176" fontId="5" fillId="0" borderId="0" xfId="0" applyNumberFormat="1" applyFont="1" applyBorder="1" applyAlignment="1">
      <alignment horizontal="left" vertical="center"/>
    </xf>
    <xf numFmtId="176" fontId="4" fillId="0" borderId="1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/>
    </xf>
    <xf numFmtId="176" fontId="13" fillId="0" borderId="0" xfId="4" applyNumberFormat="1" applyBorder="1" applyAlignment="1" applyProtection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</cellXfs>
  <cellStyles count="5">
    <cellStyle name="常规" xfId="0" builtinId="0"/>
    <cellStyle name="常规 2" xfId="1" xr:uid="{10376AA5-B7DB-414A-9A02-FB7707DDAEB7}"/>
    <cellStyle name="常规 4" xfId="2" xr:uid="{5D23B315-D733-4891-AEC4-37B80813E02A}"/>
    <cellStyle name="常规 7" xfId="3" xr:uid="{23D20E5C-A85F-4704-9DD6-E21485B01F3C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99194</xdr:rowOff>
    </xdr:from>
    <xdr:to>
      <xdr:col>0</xdr:col>
      <xdr:colOff>1504949</xdr:colOff>
      <xdr:row>1</xdr:row>
      <xdr:rowOff>466592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F988C-C42D-4743-8F92-B22516A9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99194"/>
          <a:ext cx="971549" cy="99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BCCB-F813-4FBA-BF8C-0CF09718E897}">
  <dimension ref="A1:O52"/>
  <sheetViews>
    <sheetView tabSelected="1" topLeftCell="A19" zoomScaleNormal="100" workbookViewId="0">
      <selection activeCell="B46" sqref="B46"/>
    </sheetView>
  </sheetViews>
  <sheetFormatPr defaultColWidth="9" defaultRowHeight="14.4"/>
  <cols>
    <col min="1" max="1" width="28.6640625" style="1" customWidth="1"/>
    <col min="2" max="2" width="23.33203125" style="57" customWidth="1"/>
    <col min="3" max="7" width="3.6640625" style="58" customWidth="1"/>
    <col min="8" max="8" width="12.77734375" style="58" customWidth="1"/>
    <col min="9" max="9" width="14.77734375" style="58" customWidth="1"/>
    <col min="10" max="10" width="48.88671875" style="1" customWidth="1"/>
    <col min="11" max="16384" width="9" style="1"/>
  </cols>
  <sheetData>
    <row r="1" spans="1:10" ht="49.95" customHeight="1">
      <c r="A1" s="89" t="s">
        <v>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2" customFormat="1" ht="49.95" customHeight="1" thickBot="1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7" customFormat="1" ht="15" customHeight="1">
      <c r="A3" s="3" t="s">
        <v>3</v>
      </c>
      <c r="B3" s="4" t="s">
        <v>4</v>
      </c>
      <c r="C3" s="91"/>
      <c r="D3" s="92"/>
      <c r="E3" s="92"/>
      <c r="F3" s="92"/>
      <c r="G3" s="92"/>
      <c r="H3" s="92"/>
      <c r="I3" s="5"/>
      <c r="J3" s="6"/>
    </row>
    <row r="4" spans="1:10" s="7" customFormat="1" ht="15" customHeight="1">
      <c r="A4" s="3"/>
      <c r="B4" s="4" t="s">
        <v>5</v>
      </c>
      <c r="C4" s="93">
        <v>43209</v>
      </c>
      <c r="D4" s="94"/>
      <c r="E4" s="94"/>
      <c r="F4" s="94"/>
      <c r="G4" s="94"/>
      <c r="H4" s="94"/>
      <c r="I4" s="5" t="s">
        <v>6</v>
      </c>
      <c r="J4" s="8" t="s">
        <v>7</v>
      </c>
    </row>
    <row r="5" spans="1:10" s="7" customFormat="1" ht="15" customHeight="1">
      <c r="A5" s="3"/>
      <c r="B5" s="9" t="s">
        <v>8</v>
      </c>
      <c r="C5" s="93" t="s">
        <v>9</v>
      </c>
      <c r="D5" s="94"/>
      <c r="E5" s="94"/>
      <c r="F5" s="94"/>
      <c r="G5" s="94"/>
      <c r="H5" s="94"/>
      <c r="I5" s="6" t="s">
        <v>10</v>
      </c>
      <c r="J5" s="6" t="s">
        <v>11</v>
      </c>
    </row>
    <row r="6" spans="1:10" s="7" customFormat="1" ht="15" customHeight="1">
      <c r="A6" s="3"/>
      <c r="B6" s="4" t="s">
        <v>12</v>
      </c>
      <c r="C6" s="79"/>
      <c r="D6" s="79"/>
      <c r="E6" s="79"/>
      <c r="F6" s="79"/>
      <c r="G6" s="79"/>
      <c r="H6" s="79"/>
      <c r="I6" s="6"/>
      <c r="J6" s="10"/>
    </row>
    <row r="7" spans="1:10" s="7" customFormat="1" ht="15" customHeight="1">
      <c r="A7" s="3"/>
      <c r="B7" s="4" t="s">
        <v>13</v>
      </c>
      <c r="C7" s="78"/>
      <c r="D7" s="79"/>
      <c r="E7" s="79"/>
      <c r="F7" s="79"/>
      <c r="G7" s="79"/>
      <c r="H7" s="79"/>
      <c r="I7" s="11" t="s">
        <v>83</v>
      </c>
      <c r="J7" s="12"/>
    </row>
    <row r="8" spans="1:10" s="7" customFormat="1" ht="15" customHeight="1" thickBot="1">
      <c r="A8" s="13"/>
      <c r="B8" s="14" t="s">
        <v>14</v>
      </c>
      <c r="C8" s="80"/>
      <c r="D8" s="80"/>
      <c r="E8" s="80"/>
      <c r="F8" s="80"/>
      <c r="G8" s="80"/>
      <c r="H8" s="15"/>
      <c r="I8" s="15"/>
      <c r="J8" s="14"/>
    </row>
    <row r="9" spans="1:10" s="7" customFormat="1" ht="15" customHeight="1">
      <c r="A9" s="3" t="s">
        <v>15</v>
      </c>
      <c r="B9" s="4"/>
      <c r="C9" s="6"/>
      <c r="D9" s="6"/>
      <c r="E9" s="6"/>
      <c r="F9" s="6"/>
      <c r="G9" s="6"/>
      <c r="H9" s="6"/>
      <c r="I9" s="6"/>
      <c r="J9" s="10"/>
    </row>
    <row r="10" spans="1:10" s="7" customFormat="1" ht="15" customHeight="1">
      <c r="A10" s="16" t="s">
        <v>16</v>
      </c>
      <c r="B10" s="17" t="s">
        <v>17</v>
      </c>
      <c r="C10" s="81" t="s">
        <v>18</v>
      </c>
      <c r="D10" s="82"/>
      <c r="E10" s="82"/>
      <c r="F10" s="82"/>
      <c r="G10" s="83"/>
      <c r="H10" s="16" t="s">
        <v>19</v>
      </c>
      <c r="I10" s="16" t="s">
        <v>20</v>
      </c>
      <c r="J10" s="16" t="s">
        <v>21</v>
      </c>
    </row>
    <row r="11" spans="1:10" s="7" customFormat="1" ht="18" customHeight="1">
      <c r="A11" s="18" t="s">
        <v>22</v>
      </c>
      <c r="B11" s="9"/>
      <c r="C11" s="5"/>
      <c r="D11" s="5"/>
      <c r="E11" s="5"/>
      <c r="F11" s="5"/>
      <c r="G11" s="5"/>
      <c r="H11" s="5"/>
      <c r="I11" s="5"/>
      <c r="J11" s="10"/>
    </row>
    <row r="12" spans="1:10" s="10" customFormat="1" ht="15" customHeight="1">
      <c r="A12" s="84" t="s">
        <v>23</v>
      </c>
      <c r="B12" s="19" t="s">
        <v>24</v>
      </c>
      <c r="C12" s="20">
        <v>1</v>
      </c>
      <c r="D12" s="21" t="s">
        <v>25</v>
      </c>
      <c r="E12" s="21" t="s">
        <v>26</v>
      </c>
      <c r="F12" s="20">
        <v>1</v>
      </c>
      <c r="G12" s="21" t="s">
        <v>27</v>
      </c>
      <c r="H12" s="22">
        <v>800</v>
      </c>
      <c r="I12" s="23">
        <f t="shared" ref="I12:I24" si="0">H12*C12*F12</f>
        <v>800</v>
      </c>
      <c r="J12" s="24" t="s">
        <v>28</v>
      </c>
    </row>
    <row r="13" spans="1:10" s="10" customFormat="1" ht="15" customHeight="1">
      <c r="A13" s="85"/>
      <c r="B13" s="19" t="s">
        <v>29</v>
      </c>
      <c r="C13" s="20">
        <v>33</v>
      </c>
      <c r="D13" s="21" t="s">
        <v>25</v>
      </c>
      <c r="E13" s="21" t="s">
        <v>26</v>
      </c>
      <c r="F13" s="20">
        <v>1</v>
      </c>
      <c r="G13" s="21" t="s">
        <v>27</v>
      </c>
      <c r="H13" s="22">
        <v>900</v>
      </c>
      <c r="I13" s="23">
        <f t="shared" si="0"/>
        <v>29700</v>
      </c>
      <c r="J13" s="24" t="s">
        <v>30</v>
      </c>
    </row>
    <row r="14" spans="1:10" s="10" customFormat="1" ht="15" customHeight="1">
      <c r="A14" s="85"/>
      <c r="B14" s="19" t="s">
        <v>31</v>
      </c>
      <c r="C14" s="20">
        <v>1</v>
      </c>
      <c r="D14" s="21" t="s">
        <v>25</v>
      </c>
      <c r="E14" s="21" t="s">
        <v>26</v>
      </c>
      <c r="F14" s="20">
        <v>1</v>
      </c>
      <c r="G14" s="21" t="s">
        <v>27</v>
      </c>
      <c r="H14" s="22">
        <v>800</v>
      </c>
      <c r="I14" s="23">
        <f t="shared" si="0"/>
        <v>800</v>
      </c>
      <c r="J14" s="24" t="s">
        <v>32</v>
      </c>
    </row>
    <row r="15" spans="1:10" s="10" customFormat="1" ht="15" customHeight="1">
      <c r="A15" s="85"/>
      <c r="B15" s="19" t="s">
        <v>29</v>
      </c>
      <c r="C15" s="20">
        <v>1</v>
      </c>
      <c r="D15" s="21" t="s">
        <v>25</v>
      </c>
      <c r="E15" s="21" t="s">
        <v>26</v>
      </c>
      <c r="F15" s="20">
        <v>1</v>
      </c>
      <c r="G15" s="21" t="s">
        <v>27</v>
      </c>
      <c r="H15" s="22">
        <v>700</v>
      </c>
      <c r="I15" s="23">
        <f t="shared" si="0"/>
        <v>700</v>
      </c>
      <c r="J15" s="24" t="s">
        <v>82</v>
      </c>
    </row>
    <row r="16" spans="1:10" s="10" customFormat="1" ht="15" customHeight="1">
      <c r="A16" s="85"/>
      <c r="B16" s="19" t="s">
        <v>29</v>
      </c>
      <c r="C16" s="20">
        <v>5</v>
      </c>
      <c r="D16" s="21" t="s">
        <v>25</v>
      </c>
      <c r="E16" s="21" t="s">
        <v>26</v>
      </c>
      <c r="F16" s="20">
        <v>1</v>
      </c>
      <c r="G16" s="21" t="s">
        <v>27</v>
      </c>
      <c r="H16" s="22">
        <v>900</v>
      </c>
      <c r="I16" s="23">
        <f t="shared" si="0"/>
        <v>4500</v>
      </c>
      <c r="J16" s="24" t="s">
        <v>33</v>
      </c>
    </row>
    <row r="17" spans="1:15" s="10" customFormat="1" ht="15" customHeight="1">
      <c r="A17" s="86"/>
      <c r="B17" s="19" t="s">
        <v>29</v>
      </c>
      <c r="C17" s="20">
        <v>2</v>
      </c>
      <c r="D17" s="21" t="s">
        <v>25</v>
      </c>
      <c r="E17" s="21" t="s">
        <v>26</v>
      </c>
      <c r="F17" s="20">
        <v>1</v>
      </c>
      <c r="G17" s="21" t="s">
        <v>27</v>
      </c>
      <c r="H17" s="22">
        <v>900</v>
      </c>
      <c r="I17" s="23">
        <f t="shared" si="0"/>
        <v>1800</v>
      </c>
      <c r="J17" s="24" t="s">
        <v>34</v>
      </c>
    </row>
    <row r="18" spans="1:15" s="10" customFormat="1" ht="15" customHeight="1">
      <c r="A18" s="73"/>
      <c r="B18" s="68"/>
      <c r="C18" s="74"/>
      <c r="D18" s="70"/>
      <c r="E18" s="70"/>
      <c r="F18" s="74"/>
      <c r="G18" s="70"/>
      <c r="H18" s="69" t="s">
        <v>38</v>
      </c>
      <c r="I18" s="34">
        <f>SUM(I12:I17)</f>
        <v>38300</v>
      </c>
      <c r="J18" s="75"/>
    </row>
    <row r="19" spans="1:15" s="10" customFormat="1" ht="15" customHeight="1">
      <c r="A19" s="18" t="s">
        <v>64</v>
      </c>
      <c r="B19" s="72"/>
      <c r="C19" s="71"/>
      <c r="D19" s="71"/>
      <c r="E19" s="71"/>
      <c r="F19" s="71"/>
      <c r="G19" s="71"/>
      <c r="H19" s="71"/>
      <c r="I19" s="71"/>
    </row>
    <row r="20" spans="1:15" s="10" customFormat="1" ht="15" customHeight="1">
      <c r="A20" s="46" t="s">
        <v>65</v>
      </c>
      <c r="B20" s="30" t="s">
        <v>80</v>
      </c>
      <c r="C20" s="38" t="s">
        <v>55</v>
      </c>
      <c r="D20" s="21" t="s">
        <v>66</v>
      </c>
      <c r="E20" s="39" t="s">
        <v>26</v>
      </c>
      <c r="F20" s="38" t="s">
        <v>55</v>
      </c>
      <c r="G20" s="39" t="s">
        <v>57</v>
      </c>
      <c r="H20" s="47">
        <v>18000</v>
      </c>
      <c r="I20" s="40">
        <f t="shared" ref="I20" si="1">H20*F20*C20</f>
        <v>18000</v>
      </c>
      <c r="J20" s="48" t="s">
        <v>67</v>
      </c>
    </row>
    <row r="21" spans="1:15" s="10" customFormat="1" ht="15" customHeight="1">
      <c r="B21" s="4"/>
      <c r="C21" s="6"/>
      <c r="D21" s="6"/>
      <c r="E21" s="6"/>
      <c r="F21" s="6"/>
      <c r="G21" s="6"/>
      <c r="H21" s="25" t="s">
        <v>38</v>
      </c>
      <c r="I21" s="26">
        <f>SUM(I20:I20)</f>
        <v>18000</v>
      </c>
      <c r="J21" s="27"/>
    </row>
    <row r="22" spans="1:15" s="10" customFormat="1" ht="15" customHeight="1">
      <c r="A22" s="3" t="s">
        <v>81</v>
      </c>
      <c r="B22" s="4"/>
      <c r="C22" s="6"/>
      <c r="D22" s="6"/>
      <c r="E22" s="6"/>
      <c r="F22" s="6"/>
      <c r="G22" s="6"/>
      <c r="H22" s="25"/>
      <c r="I22" s="26"/>
      <c r="J22" s="27"/>
    </row>
    <row r="23" spans="1:15" s="10" customFormat="1" ht="15" customHeight="1">
      <c r="A23" s="87" t="s">
        <v>35</v>
      </c>
      <c r="B23" s="19" t="s">
        <v>31</v>
      </c>
      <c r="C23" s="20">
        <v>8</v>
      </c>
      <c r="D23" s="21" t="s">
        <v>25</v>
      </c>
      <c r="E23" s="21" t="s">
        <v>26</v>
      </c>
      <c r="F23" s="20">
        <v>1</v>
      </c>
      <c r="G23" s="21" t="s">
        <v>27</v>
      </c>
      <c r="H23" s="22">
        <v>600</v>
      </c>
      <c r="I23" s="23">
        <f t="shared" si="0"/>
        <v>4800</v>
      </c>
      <c r="J23" s="24" t="s">
        <v>36</v>
      </c>
    </row>
    <row r="24" spans="1:15" s="10" customFormat="1" ht="15" customHeight="1">
      <c r="A24" s="87"/>
      <c r="B24" s="19" t="s">
        <v>31</v>
      </c>
      <c r="C24" s="20">
        <v>1</v>
      </c>
      <c r="D24" s="21" t="s">
        <v>25</v>
      </c>
      <c r="E24" s="21" t="s">
        <v>26</v>
      </c>
      <c r="F24" s="20">
        <v>1</v>
      </c>
      <c r="G24" s="21" t="s">
        <v>27</v>
      </c>
      <c r="H24" s="22">
        <v>600</v>
      </c>
      <c r="I24" s="23">
        <f t="shared" si="0"/>
        <v>600</v>
      </c>
      <c r="J24" s="24" t="s">
        <v>37</v>
      </c>
    </row>
    <row r="25" spans="1:15" s="7" customFormat="1" ht="15" customHeight="1">
      <c r="A25" s="10"/>
      <c r="B25" s="4"/>
      <c r="C25" s="6"/>
      <c r="D25" s="6"/>
      <c r="E25" s="6"/>
      <c r="F25" s="6"/>
      <c r="G25" s="6"/>
      <c r="H25" s="25" t="s">
        <v>38</v>
      </c>
      <c r="I25" s="26">
        <f>SUM(I23:I24)</f>
        <v>5400</v>
      </c>
      <c r="J25" s="27"/>
    </row>
    <row r="26" spans="1:15" s="7" customFormat="1" ht="18" customHeight="1">
      <c r="A26" s="18" t="s">
        <v>39</v>
      </c>
      <c r="B26" s="9"/>
      <c r="C26" s="5"/>
      <c r="D26" s="5"/>
      <c r="E26" s="5"/>
      <c r="F26" s="5"/>
      <c r="G26" s="5"/>
      <c r="H26" s="5"/>
      <c r="I26" s="5"/>
      <c r="J26" s="10"/>
      <c r="M26" s="28"/>
      <c r="N26" s="28"/>
      <c r="O26" s="28"/>
    </row>
    <row r="27" spans="1:15" s="7" customFormat="1" ht="18" customHeight="1">
      <c r="A27" s="29" t="s">
        <v>40</v>
      </c>
      <c r="B27" s="19" t="s">
        <v>41</v>
      </c>
      <c r="C27" s="20">
        <v>1</v>
      </c>
      <c r="D27" s="21" t="s">
        <v>42</v>
      </c>
      <c r="E27" s="21" t="s">
        <v>26</v>
      </c>
      <c r="F27" s="20">
        <v>1</v>
      </c>
      <c r="G27" s="21" t="s">
        <v>43</v>
      </c>
      <c r="H27" s="20">
        <v>15</v>
      </c>
      <c r="I27" s="23">
        <f>H27*C27*F27</f>
        <v>15</v>
      </c>
      <c r="J27" s="29"/>
      <c r="M27" s="28"/>
      <c r="N27" s="28"/>
      <c r="O27" s="28"/>
    </row>
    <row r="28" spans="1:15" s="10" customFormat="1" ht="18" customHeight="1">
      <c r="A28" s="30" t="s">
        <v>44</v>
      </c>
      <c r="B28" s="19" t="s">
        <v>45</v>
      </c>
      <c r="C28" s="20">
        <v>2</v>
      </c>
      <c r="D28" s="21" t="s">
        <v>42</v>
      </c>
      <c r="E28" s="21" t="s">
        <v>26</v>
      </c>
      <c r="F28" s="20">
        <v>1</v>
      </c>
      <c r="G28" s="21" t="s">
        <v>43</v>
      </c>
      <c r="H28" s="20">
        <v>160</v>
      </c>
      <c r="I28" s="23">
        <f>H28*C28*F28</f>
        <v>320</v>
      </c>
      <c r="J28" s="31"/>
      <c r="M28" s="32"/>
      <c r="N28" s="9"/>
      <c r="O28" s="32"/>
    </row>
    <row r="29" spans="1:15" s="10" customFormat="1" ht="18" customHeight="1">
      <c r="A29" s="30" t="s">
        <v>46</v>
      </c>
      <c r="B29" s="19" t="s">
        <v>47</v>
      </c>
      <c r="C29" s="20">
        <v>11</v>
      </c>
      <c r="D29" s="21" t="s">
        <v>42</v>
      </c>
      <c r="E29" s="21" t="s">
        <v>26</v>
      </c>
      <c r="F29" s="20">
        <v>1</v>
      </c>
      <c r="G29" s="21" t="s">
        <v>43</v>
      </c>
      <c r="H29" s="20">
        <v>160</v>
      </c>
      <c r="I29" s="23">
        <f>H29*C29*F29</f>
        <v>1760</v>
      </c>
      <c r="J29" s="31"/>
      <c r="M29" s="32"/>
      <c r="N29" s="9"/>
      <c r="O29" s="32"/>
    </row>
    <row r="30" spans="1:15" s="10" customFormat="1" ht="18" customHeight="1">
      <c r="A30" s="30" t="s">
        <v>48</v>
      </c>
      <c r="B30" s="19" t="s">
        <v>49</v>
      </c>
      <c r="C30" s="20">
        <v>40</v>
      </c>
      <c r="D30" s="21" t="s">
        <v>42</v>
      </c>
      <c r="E30" s="21" t="s">
        <v>26</v>
      </c>
      <c r="F30" s="20">
        <v>1</v>
      </c>
      <c r="G30" s="21" t="s">
        <v>43</v>
      </c>
      <c r="H30" s="20">
        <v>50</v>
      </c>
      <c r="I30" s="23">
        <f>H30*C30*F30</f>
        <v>2000</v>
      </c>
      <c r="J30" s="31"/>
      <c r="M30" s="32"/>
      <c r="N30" s="9"/>
      <c r="O30" s="32"/>
    </row>
    <row r="31" spans="1:15" s="10" customFormat="1" ht="18" customHeight="1">
      <c r="A31" s="30" t="s">
        <v>50</v>
      </c>
      <c r="B31" s="19" t="s">
        <v>51</v>
      </c>
      <c r="C31" s="20">
        <v>6</v>
      </c>
      <c r="D31" s="21" t="s">
        <v>52</v>
      </c>
      <c r="E31" s="21" t="s">
        <v>26</v>
      </c>
      <c r="F31" s="20">
        <v>1</v>
      </c>
      <c r="G31" s="21" t="s">
        <v>43</v>
      </c>
      <c r="H31" s="20">
        <v>3000</v>
      </c>
      <c r="I31" s="23">
        <f>H31*C31*F31</f>
        <v>18000</v>
      </c>
      <c r="J31" s="31"/>
      <c r="M31" s="32"/>
      <c r="N31" s="9"/>
      <c r="O31" s="32"/>
    </row>
    <row r="32" spans="1:15" s="7" customFormat="1" ht="15" customHeight="1">
      <c r="A32" s="10"/>
      <c r="B32" s="4"/>
      <c r="C32" s="6"/>
      <c r="D32" s="6"/>
      <c r="E32" s="6"/>
      <c r="F32" s="6"/>
      <c r="G32" s="6"/>
      <c r="H32" s="33" t="s">
        <v>38</v>
      </c>
      <c r="I32" s="34">
        <f>SUM(I27:I31)</f>
        <v>22095</v>
      </c>
      <c r="J32" s="35"/>
    </row>
    <row r="33" spans="1:10" s="7" customFormat="1" ht="15" customHeight="1">
      <c r="A33" s="10"/>
      <c r="B33" s="4"/>
      <c r="C33" s="6"/>
      <c r="D33" s="6"/>
      <c r="E33" s="6"/>
      <c r="F33" s="6"/>
      <c r="G33" s="6"/>
      <c r="H33" s="51"/>
      <c r="I33" s="52"/>
      <c r="J33" s="53"/>
    </row>
    <row r="34" spans="1:10" s="7" customFormat="1" ht="18" customHeight="1">
      <c r="A34" s="10"/>
      <c r="B34" s="4"/>
      <c r="C34" s="6"/>
      <c r="D34" s="6"/>
      <c r="E34" s="6"/>
      <c r="F34" s="6"/>
      <c r="G34" s="6"/>
      <c r="H34" s="25"/>
      <c r="I34" s="26"/>
      <c r="J34" s="27"/>
    </row>
    <row r="35" spans="1:10" s="41" customFormat="1" ht="15" customHeight="1">
      <c r="A35" s="36" t="s">
        <v>53</v>
      </c>
      <c r="B35" s="37" t="s">
        <v>54</v>
      </c>
      <c r="C35" s="38" t="s">
        <v>55</v>
      </c>
      <c r="D35" s="39" t="s">
        <v>56</v>
      </c>
      <c r="E35" s="39" t="s">
        <v>26</v>
      </c>
      <c r="F35" s="38" t="s">
        <v>55</v>
      </c>
      <c r="G35" s="39" t="s">
        <v>57</v>
      </c>
      <c r="H35" s="40">
        <v>15510</v>
      </c>
      <c r="I35" s="40">
        <f>H35*C35*F35</f>
        <v>15510</v>
      </c>
      <c r="J35" s="31" t="s">
        <v>78</v>
      </c>
    </row>
    <row r="36" spans="1:10" s="41" customFormat="1" ht="15" customHeight="1">
      <c r="A36" s="36" t="s">
        <v>58</v>
      </c>
      <c r="B36" s="37" t="s">
        <v>59</v>
      </c>
      <c r="C36" s="38" t="s">
        <v>60</v>
      </c>
      <c r="D36" s="39" t="s">
        <v>61</v>
      </c>
      <c r="E36" s="39" t="s">
        <v>62</v>
      </c>
      <c r="F36" s="38" t="s">
        <v>60</v>
      </c>
      <c r="G36" s="39" t="s">
        <v>63</v>
      </c>
      <c r="H36" s="40">
        <v>85845</v>
      </c>
      <c r="I36" s="40">
        <f>H36*C36*F36</f>
        <v>85845</v>
      </c>
      <c r="J36" s="31" t="s">
        <v>79</v>
      </c>
    </row>
    <row r="37" spans="1:10" s="45" customFormat="1" ht="15" customHeight="1">
      <c r="A37" s="41"/>
      <c r="B37" s="12"/>
      <c r="C37" s="11"/>
      <c r="D37" s="11"/>
      <c r="E37" s="11"/>
      <c r="F37" s="11"/>
      <c r="G37" s="11"/>
      <c r="H37" s="42" t="s">
        <v>38</v>
      </c>
      <c r="I37" s="43">
        <f>SUM(I35:I36)</f>
        <v>101355</v>
      </c>
      <c r="J37" s="44"/>
    </row>
    <row r="38" spans="1:10" s="7" customFormat="1" ht="18" customHeight="1">
      <c r="A38" s="18" t="s">
        <v>68</v>
      </c>
      <c r="B38" s="9"/>
      <c r="C38" s="5"/>
      <c r="D38" s="5"/>
      <c r="E38" s="5"/>
      <c r="F38" s="5"/>
      <c r="G38" s="5"/>
      <c r="H38" s="5"/>
      <c r="I38" s="5"/>
      <c r="J38" s="10"/>
    </row>
    <row r="39" spans="1:10" s="50" customFormat="1" ht="15">
      <c r="A39" s="29" t="s">
        <v>69</v>
      </c>
      <c r="B39" s="29" t="s">
        <v>70</v>
      </c>
      <c r="C39" s="38" t="s">
        <v>71</v>
      </c>
      <c r="D39" s="39" t="s">
        <v>42</v>
      </c>
      <c r="E39" s="39" t="s">
        <v>26</v>
      </c>
      <c r="F39" s="38" t="s">
        <v>71</v>
      </c>
      <c r="G39" s="39" t="s">
        <v>72</v>
      </c>
      <c r="H39" s="40">
        <v>600</v>
      </c>
      <c r="I39" s="40">
        <f>H39*C39*F39</f>
        <v>2400</v>
      </c>
      <c r="J39" s="49"/>
    </row>
    <row r="40" spans="1:10" ht="16.2">
      <c r="A40" s="10"/>
      <c r="B40" s="4"/>
      <c r="C40" s="6"/>
      <c r="D40" s="6"/>
      <c r="E40" s="6"/>
      <c r="F40" s="6"/>
      <c r="G40" s="6"/>
      <c r="H40" s="33" t="s">
        <v>38</v>
      </c>
      <c r="I40" s="26">
        <f>SUM(I39:I39)</f>
        <v>2400</v>
      </c>
      <c r="J40" s="27"/>
    </row>
    <row r="41" spans="1:10" ht="16.2">
      <c r="A41" s="10"/>
      <c r="B41" s="4"/>
      <c r="C41" s="6"/>
      <c r="D41" s="6"/>
      <c r="E41" s="6"/>
      <c r="F41" s="6"/>
      <c r="G41" s="6"/>
      <c r="H41" s="51"/>
      <c r="I41" s="52"/>
      <c r="J41" s="53"/>
    </row>
    <row r="42" spans="1:10" ht="18" thickBot="1">
      <c r="A42" s="54"/>
      <c r="B42" s="55"/>
      <c r="C42" s="56"/>
      <c r="D42" s="56"/>
      <c r="E42" s="56"/>
      <c r="F42" s="56"/>
      <c r="G42" s="76" t="s">
        <v>84</v>
      </c>
      <c r="H42" s="76"/>
      <c r="I42" s="60">
        <f>SUM(I18,I21,I25,I32,I37,I40)</f>
        <v>187550</v>
      </c>
      <c r="J42" s="54"/>
    </row>
    <row r="43" spans="1:10" ht="16.2">
      <c r="G43" s="88" t="s">
        <v>73</v>
      </c>
      <c r="H43" s="88"/>
      <c r="I43" s="59">
        <f>SUM(I18,I21,I25,I32,I37,I40)*0.1</f>
        <v>18755</v>
      </c>
    </row>
    <row r="44" spans="1:10" ht="16.2" thickBot="1">
      <c r="G44" s="76" t="s">
        <v>74</v>
      </c>
      <c r="H44" s="76"/>
      <c r="I44" s="60">
        <f>SUM(I18,I21,I25,I32,I37,I40,I43)</f>
        <v>206305</v>
      </c>
    </row>
    <row r="45" spans="1:10" ht="16.2">
      <c r="G45" s="77" t="s">
        <v>75</v>
      </c>
      <c r="H45" s="77"/>
      <c r="I45" s="61">
        <f>SUM(I44*0.06)</f>
        <v>12378.3</v>
      </c>
    </row>
    <row r="46" spans="1:10" ht="18" thickBot="1">
      <c r="A46" s="62"/>
      <c r="B46" s="55"/>
      <c r="C46" s="56"/>
      <c r="D46" s="56"/>
      <c r="E46" s="56"/>
      <c r="F46" s="56"/>
      <c r="G46" s="76" t="s">
        <v>76</v>
      </c>
      <c r="H46" s="76"/>
      <c r="I46" s="60">
        <f>SUM(I44:I45)</f>
        <v>218683.3</v>
      </c>
      <c r="J46" s="54"/>
    </row>
    <row r="47" spans="1:10" ht="17.399999999999999">
      <c r="A47" s="54"/>
      <c r="B47" s="55"/>
      <c r="C47" s="56"/>
      <c r="D47" s="56"/>
      <c r="E47" s="56"/>
      <c r="F47" s="56"/>
      <c r="G47" s="56"/>
      <c r="H47" s="56"/>
      <c r="I47" s="56"/>
      <c r="J47" s="54"/>
    </row>
    <row r="50" spans="8:9" ht="18" thickBot="1">
      <c r="H50" s="64" t="s">
        <v>0</v>
      </c>
      <c r="I50" s="65">
        <v>218683.3</v>
      </c>
    </row>
    <row r="51" spans="8:9" ht="18" thickBot="1">
      <c r="H51" s="63" t="s">
        <v>77</v>
      </c>
      <c r="I51" s="66">
        <v>201671.36</v>
      </c>
    </row>
    <row r="52" spans="8:9" ht="18" thickBot="1">
      <c r="H52" s="67" t="s">
        <v>85</v>
      </c>
      <c r="I52" s="67">
        <f>SUM(I50-I51)</f>
        <v>17011.940000000002</v>
      </c>
    </row>
  </sheetData>
  <mergeCells count="16">
    <mergeCell ref="A12:A17"/>
    <mergeCell ref="A23:A24"/>
    <mergeCell ref="G43:H43"/>
    <mergeCell ref="A1:J1"/>
    <mergeCell ref="A2:J2"/>
    <mergeCell ref="C3:H3"/>
    <mergeCell ref="C4:H4"/>
    <mergeCell ref="C5:H5"/>
    <mergeCell ref="C6:H6"/>
    <mergeCell ref="G42:H42"/>
    <mergeCell ref="G44:H44"/>
    <mergeCell ref="G45:H45"/>
    <mergeCell ref="G46:H46"/>
    <mergeCell ref="C7:H7"/>
    <mergeCell ref="C8:G8"/>
    <mergeCell ref="C10:G1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33960</cp:lastModifiedBy>
  <dcterms:created xsi:type="dcterms:W3CDTF">2018-04-23T02:49:00Z</dcterms:created>
  <dcterms:modified xsi:type="dcterms:W3CDTF">2018-05-11T03:26:44Z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