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4752623-6B87-8A49-98C7-5C06AC4D311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8.9版本" sheetId="1" r:id="rId1"/>
  </sheets>
  <definedNames>
    <definedName name="_xlnm._FilterDatabase" localSheetId="0" hidden="1">'8.9版本'!$K$1:$K$64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61" i="1"/>
  <c r="I60" i="1"/>
  <c r="I56" i="1"/>
  <c r="I51" i="1"/>
  <c r="I46" i="1"/>
  <c r="I43" i="1"/>
  <c r="I39" i="1"/>
  <c r="I59" i="1"/>
  <c r="I50" i="1"/>
  <c r="I62" i="1" l="1"/>
  <c r="I17" i="1"/>
  <c r="I64" i="1" l="1"/>
  <c r="I63" i="1"/>
  <c r="I5" i="1"/>
  <c r="I6" i="1"/>
  <c r="I42" i="1"/>
  <c r="I58" i="1"/>
  <c r="I57" i="1"/>
  <c r="I20" i="1" l="1"/>
  <c r="I27" i="1"/>
  <c r="I26" i="1"/>
  <c r="I25" i="1"/>
  <c r="I4" i="1" l="1"/>
  <c r="I7" i="1"/>
  <c r="I24" i="1" l="1"/>
  <c r="I23" i="1"/>
  <c r="I22" i="1"/>
  <c r="I53" i="1" l="1"/>
  <c r="I54" i="1"/>
  <c r="I55" i="1"/>
  <c r="I15" i="1"/>
  <c r="I14" i="1"/>
  <c r="I12" i="1"/>
  <c r="I13" i="1"/>
  <c r="I11" i="1"/>
  <c r="I31" i="1" l="1"/>
  <c r="I38" i="1"/>
  <c r="I35" i="1"/>
  <c r="I36" i="1"/>
  <c r="I37" i="1"/>
  <c r="I16" i="1"/>
  <c r="I32" i="1"/>
  <c r="I29" i="1"/>
  <c r="I34" i="1" l="1"/>
  <c r="I30" i="1"/>
  <c r="I8" i="1"/>
  <c r="I28" i="1" l="1"/>
  <c r="I49" i="1"/>
  <c r="I44" i="1"/>
  <c r="I18" i="1"/>
  <c r="I40" i="1"/>
  <c r="I33" i="1"/>
  <c r="I21" i="1"/>
  <c r="I19" i="1"/>
  <c r="I10" i="1"/>
  <c r="I2" i="1"/>
  <c r="I45" i="1"/>
  <c r="I52" i="1" l="1"/>
  <c r="I47" i="1"/>
  <c r="I48" i="1"/>
  <c r="I41" i="1"/>
  <c r="I3" i="1"/>
</calcChain>
</file>

<file path=xl/sharedStrings.xml><?xml version="1.0" encoding="utf-8"?>
<sst xmlns="http://schemas.openxmlformats.org/spreadsheetml/2006/main" count="230" uniqueCount="119">
  <si>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</si>
  <si>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</si>
  <si>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</si>
  <si>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</si>
  <si>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</si>
  <si>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</si>
  <si>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</si>
  <si>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</si>
  <si>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</si>
  <si>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使用人</t>
  </si>
  <si>
    <t>大交通服务</t>
  </si>
  <si>
    <t>以实际产生为准</t>
  </si>
  <si>
    <t>机票</t>
  </si>
  <si>
    <t>人</t>
  </si>
  <si>
    <t>往返</t>
  </si>
  <si>
    <t>机票（国际）</t>
  </si>
  <si>
    <t>秦江艳</t>
  </si>
  <si>
    <t>次</t>
  </si>
  <si>
    <t>沙盒新星赛-入围选手</t>
  </si>
  <si>
    <t>机票/高铁</t>
  </si>
  <si>
    <t>经济舱/二等座</t>
  </si>
  <si>
    <t>郭海洋</t>
  </si>
  <si>
    <t>大交通费用合计</t>
  </si>
  <si>
    <t>酒店服务
7月30-8月1日</t>
  </si>
  <si>
    <t>北辰洲际酒店</t>
  </si>
  <si>
    <t>SVIP-洲际豪华大床45平；含单早</t>
  </si>
  <si>
    <t>间</t>
  </si>
  <si>
    <t>晚</t>
  </si>
  <si>
    <t>国家会议中心酒店</t>
  </si>
  <si>
    <t>标间，29、30、31</t>
  </si>
  <si>
    <t>酒店费用合计</t>
  </si>
  <si>
    <t>北辰洲际酒店桌餐</t>
  </si>
  <si>
    <t>桌</t>
  </si>
  <si>
    <t>餐</t>
  </si>
  <si>
    <t>项</t>
  </si>
  <si>
    <t>餐饮费用合计</t>
  </si>
  <si>
    <t>天</t>
  </si>
  <si>
    <t>王佳敏</t>
  </si>
  <si>
    <t>保险</t>
  </si>
  <si>
    <t>共青团300人</t>
  </si>
  <si>
    <t>用车费用合计</t>
  </si>
  <si>
    <t>接待物料</t>
  </si>
  <si>
    <t>制作</t>
  </si>
  <si>
    <t>车头牌；A3塑封，双面画面</t>
  </si>
  <si>
    <t>个</t>
  </si>
  <si>
    <t>手举牌，KT版</t>
  </si>
  <si>
    <t>物料费用合计</t>
  </si>
  <si>
    <t>酒店接待工作人员</t>
  </si>
  <si>
    <t>康辉工作人员差旅补助</t>
  </si>
  <si>
    <t>餐饮+打车</t>
  </si>
  <si>
    <t>工作人员费用合计</t>
  </si>
  <si>
    <t>小计</t>
  </si>
  <si>
    <t>不含税不含服务费</t>
  </si>
  <si>
    <t>服务费</t>
  </si>
  <si>
    <t>税率</t>
  </si>
  <si>
    <t>ISC-大讲堂350</t>
    <phoneticPr fontId="6" type="noConversion"/>
  </si>
  <si>
    <t>工作人员及司机不单独收取服务费</t>
    <phoneticPr fontId="6" type="noConversion"/>
  </si>
  <si>
    <t>间</t>
    <phoneticPr fontId="6" type="noConversion"/>
  </si>
  <si>
    <t>晚</t>
    <phoneticPr fontId="6" type="noConversion"/>
  </si>
  <si>
    <t>中奥凯富酒店</t>
    <phoneticPr fontId="6" type="noConversion"/>
  </si>
  <si>
    <t>签到台背景板5m宽幅，黑底材质+无味（环保）油墨</t>
    <phoneticPr fontId="6" type="noConversion"/>
  </si>
  <si>
    <t>平米</t>
    <phoneticPr fontId="6" type="noConversion"/>
  </si>
  <si>
    <t>项</t>
    <phoneticPr fontId="6" type="noConversion"/>
  </si>
  <si>
    <t>沙盒新星赛-入围选手 标间</t>
    <phoneticPr fontId="6" type="noConversion"/>
  </si>
  <si>
    <t>大床</t>
    <phoneticPr fontId="6" type="noConversion"/>
  </si>
  <si>
    <t>丽都</t>
    <phoneticPr fontId="6" type="noConversion"/>
  </si>
  <si>
    <t>秦江艳</t>
    <phoneticPr fontId="6" type="noConversion"/>
  </si>
  <si>
    <t>大床/标间</t>
    <phoneticPr fontId="6" type="noConversion"/>
  </si>
  <si>
    <t>MCN</t>
    <phoneticPr fontId="6" type="noConversion"/>
  </si>
  <si>
    <t>会议室</t>
    <phoneticPr fontId="6" type="noConversion"/>
  </si>
  <si>
    <t>次</t>
    <phoneticPr fontId="6" type="noConversion"/>
  </si>
  <si>
    <t>保险</t>
    <phoneticPr fontId="6" type="noConversion"/>
  </si>
  <si>
    <t>格兰云天酒店</t>
    <phoneticPr fontId="6" type="noConversion"/>
  </si>
  <si>
    <t>MCN大交通</t>
    <phoneticPr fontId="6" type="noConversion"/>
  </si>
  <si>
    <t>天</t>
    <phoneticPr fontId="6" type="noConversion"/>
  </si>
  <si>
    <t>间夜</t>
    <phoneticPr fontId="6" type="noConversion"/>
  </si>
  <si>
    <t>7月31日下午会议室</t>
    <phoneticPr fontId="6" type="noConversion"/>
  </si>
  <si>
    <t>桌</t>
    <phoneticPr fontId="6" type="noConversion"/>
  </si>
  <si>
    <t>客房送餐</t>
    <phoneticPr fontId="6" type="noConversion"/>
  </si>
  <si>
    <t>mini吧</t>
    <phoneticPr fontId="6" type="noConversion"/>
  </si>
  <si>
    <t>洗衣费</t>
    <phoneticPr fontId="6" type="noConversion"/>
  </si>
  <si>
    <t>餐费</t>
    <phoneticPr fontId="6" type="noConversion"/>
  </si>
  <si>
    <t>中餐厅餐费</t>
    <phoneticPr fontId="6" type="noConversion"/>
  </si>
  <si>
    <t>7月31日4桌午宴</t>
    <phoneticPr fontId="6" type="noConversion"/>
  </si>
  <si>
    <t>7月31日4桌午餐</t>
    <phoneticPr fontId="6" type="noConversion"/>
  </si>
  <si>
    <t>工作人员</t>
    <phoneticPr fontId="6" type="noConversion"/>
  </si>
  <si>
    <t>搭建工人</t>
    <phoneticPr fontId="6" type="noConversion"/>
  </si>
  <si>
    <t>运输费用</t>
    <phoneticPr fontId="6" type="noConversion"/>
  </si>
  <si>
    <t>面包车</t>
    <phoneticPr fontId="6" type="noConversion"/>
  </si>
  <si>
    <t>人</t>
    <phoneticPr fontId="6" type="noConversion"/>
  </si>
  <si>
    <t>7.30-8.1，2晚</t>
    <phoneticPr fontId="6" type="noConversion"/>
  </si>
  <si>
    <t>商务大床房</t>
    <phoneticPr fontId="6" type="noConversion"/>
  </si>
  <si>
    <t>豪华大床房</t>
    <phoneticPr fontId="6" type="noConversion"/>
  </si>
  <si>
    <t>标间，双早</t>
    <phoneticPr fontId="6" type="noConversion"/>
  </si>
  <si>
    <t>8.1，1晚</t>
    <phoneticPr fontId="6" type="noConversion"/>
  </si>
  <si>
    <t>7.30:17间
7.31:22间</t>
    <phoneticPr fontId="6" type="noConversion"/>
  </si>
  <si>
    <t>7.30:22间
7.31:20间</t>
    <phoneticPr fontId="6" type="noConversion"/>
  </si>
  <si>
    <t>7.30:11间
7.31:11间
8.1:6.5间（1间半日房费）</t>
    <phoneticPr fontId="6" type="noConversion"/>
  </si>
  <si>
    <t>7.30:10间
7.31:6间
8.1:1.5间（1间半日房费）</t>
    <phoneticPr fontId="6" type="noConversion"/>
  </si>
  <si>
    <t>7.29-8.02，4间夜</t>
    <phoneticPr fontId="6" type="noConversion"/>
  </si>
  <si>
    <t>7.30：7间（含公务卡1间）
7.31:6间
8.1:1间</t>
    <phoneticPr fontId="6" type="noConversion"/>
  </si>
  <si>
    <t>7.29:1间
7.30:4间
7.31:8间
8.1:1间</t>
    <phoneticPr fontId="6" type="noConversion"/>
  </si>
  <si>
    <t>7.30自付担保</t>
    <phoneticPr fontId="6" type="noConversion"/>
  </si>
  <si>
    <t>火车票</t>
    <phoneticPr fontId="6" type="noConversion"/>
  </si>
  <si>
    <t>经济舱/二等座</t>
    <phoneticPr fontId="6" type="noConversion"/>
  </si>
  <si>
    <t>餐饮部分</t>
    <phoneticPr fontId="6" type="noConversion"/>
  </si>
  <si>
    <t>其他</t>
    <phoneticPr fontId="6" type="noConversion"/>
  </si>
  <si>
    <t>洲际停车费</t>
    <phoneticPr fontId="6" type="noConversion"/>
  </si>
  <si>
    <t>其他费用合计</t>
    <phoneticPr fontId="6" type="noConversion"/>
  </si>
  <si>
    <t>MCN报销餐费</t>
    <phoneticPr fontId="6" type="noConversion"/>
  </si>
  <si>
    <t>国会会议室</t>
    <phoneticPr fontId="6" type="noConversion"/>
  </si>
  <si>
    <t>咖啡厅1小时会议室</t>
    <phoneticPr fontId="6" type="noConversion"/>
  </si>
  <si>
    <t>报销交通</t>
    <phoneticPr fontId="6" type="noConversion"/>
  </si>
  <si>
    <t>住宿</t>
    <phoneticPr fontId="6" type="noConversion"/>
  </si>
  <si>
    <t>桌卡</t>
    <phoneticPr fontId="6" type="noConversion"/>
  </si>
  <si>
    <t>张</t>
    <phoneticPr fontId="6" type="noConversion"/>
  </si>
  <si>
    <t>采购饮品</t>
    <phoneticPr fontId="6" type="noConversion"/>
  </si>
  <si>
    <t>最终报价（RMB）:（含税报价）</t>
    <phoneticPr fontId="6" type="noConversion"/>
  </si>
  <si>
    <t>优惠后金额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</si>
</sst>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0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等线"/>
      <family val="4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8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tabSelected="1" topLeftCell="A2" zoomScale="133" zoomScaleNormal="120" workbookViewId="0">
      <selection activeCell="H6" sqref="H6"/>
    </sheetView>
  </sheetViews>
  <sheetFormatPr baseColWidth="10" defaultColWidth="8.83203125" defaultRowHeight="25" customHeight="1"/>
  <cols>
    <col min="1" max="1" width="14.1640625" customWidth="1"/>
    <col min="2" max="2" width="19" customWidth="1"/>
    <col min="3" max="3" width="27.6640625" customWidth="1"/>
    <col min="4" max="4" width="6.83203125" customWidth="1"/>
    <col min="5" max="5" width="5.5" customWidth="1"/>
    <col min="6" max="6" width="6.83203125" customWidth="1"/>
    <col min="7" max="7" width="6.6640625" bestFit="1" customWidth="1"/>
    <col min="8" max="8" width="11" customWidth="1"/>
    <col min="9" max="9" width="12.1640625" customWidth="1"/>
    <col min="10" max="10" width="36.83203125" customWidth="1"/>
    <col min="11" max="11" width="8.5" customWidth="1"/>
    <col min="12" max="12" width="8.83203125" style="9"/>
  </cols>
  <sheetData>
    <row r="1" spans="1:11" ht="2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38" t="s">
        <v>5</v>
      </c>
      <c r="G1" s="6" t="s">
        <v>4</v>
      </c>
      <c r="H1" s="6" t="s">
        <v>6</v>
      </c>
      <c r="I1" s="6" t="s">
        <v>7</v>
      </c>
      <c r="J1" s="6" t="s">
        <v>8</v>
      </c>
      <c r="K1" s="6" t="s">
        <v>9</v>
      </c>
    </row>
    <row r="2" spans="1:11" ht="25" customHeight="1">
      <c r="A2" s="33" t="s">
        <v>10</v>
      </c>
      <c r="B2" s="1" t="s">
        <v>11</v>
      </c>
      <c r="C2" s="1" t="s">
        <v>12</v>
      </c>
      <c r="D2" s="2">
        <v>1</v>
      </c>
      <c r="E2" s="3" t="s">
        <v>13</v>
      </c>
      <c r="F2" s="2">
        <v>1</v>
      </c>
      <c r="G2" s="3" t="s">
        <v>14</v>
      </c>
      <c r="H2" s="4">
        <v>46485</v>
      </c>
      <c r="I2" s="5">
        <f>D2*F2*H2</f>
        <v>46485</v>
      </c>
      <c r="J2" s="1"/>
      <c r="K2" s="7"/>
    </row>
    <row r="3" spans="1:11" ht="25" customHeight="1">
      <c r="A3" s="33"/>
      <c r="B3" s="1" t="s">
        <v>11</v>
      </c>
      <c r="C3" s="1" t="s">
        <v>15</v>
      </c>
      <c r="D3" s="2">
        <v>1</v>
      </c>
      <c r="E3" s="3" t="s">
        <v>13</v>
      </c>
      <c r="F3" s="2">
        <v>1</v>
      </c>
      <c r="G3" s="3" t="s">
        <v>14</v>
      </c>
      <c r="H3" s="4">
        <v>5857</v>
      </c>
      <c r="I3" s="5">
        <f t="shared" ref="I3" si="0">D3*F3*H3</f>
        <v>5857</v>
      </c>
      <c r="J3" s="1"/>
      <c r="K3" s="7"/>
    </row>
    <row r="4" spans="1:11" ht="25" customHeight="1">
      <c r="A4" s="33"/>
      <c r="B4" s="1" t="s">
        <v>11</v>
      </c>
      <c r="C4" s="1" t="s">
        <v>103</v>
      </c>
      <c r="D4" s="2">
        <v>1</v>
      </c>
      <c r="E4" s="3" t="s">
        <v>13</v>
      </c>
      <c r="F4" s="2">
        <v>1</v>
      </c>
      <c r="G4" s="3" t="s">
        <v>14</v>
      </c>
      <c r="H4" s="4">
        <v>8229</v>
      </c>
      <c r="I4" s="5">
        <f>D4*F4*H4</f>
        <v>8229</v>
      </c>
      <c r="J4" s="1"/>
      <c r="K4" s="7"/>
    </row>
    <row r="5" spans="1:11" ht="25" customHeight="1">
      <c r="A5" s="33"/>
      <c r="B5" s="1" t="s">
        <v>11</v>
      </c>
      <c r="C5" s="1" t="s">
        <v>112</v>
      </c>
      <c r="D5" s="2">
        <v>1</v>
      </c>
      <c r="E5" s="3" t="s">
        <v>13</v>
      </c>
      <c r="F5" s="2">
        <v>1</v>
      </c>
      <c r="G5" s="3" t="s">
        <v>62</v>
      </c>
      <c r="H5" s="4">
        <v>1350</v>
      </c>
      <c r="I5" s="5">
        <f t="shared" ref="I5:I6" si="1">D5*F5*H5</f>
        <v>1350</v>
      </c>
      <c r="J5" s="1"/>
      <c r="K5" s="7"/>
    </row>
    <row r="6" spans="1:11" ht="25" customHeight="1">
      <c r="A6" s="33"/>
      <c r="B6" s="1" t="s">
        <v>18</v>
      </c>
      <c r="C6" s="1" t="s">
        <v>19</v>
      </c>
      <c r="D6" s="2">
        <v>1</v>
      </c>
      <c r="E6" s="3" t="s">
        <v>13</v>
      </c>
      <c r="F6" s="2">
        <v>1</v>
      </c>
      <c r="G6" s="3" t="s">
        <v>14</v>
      </c>
      <c r="H6" s="4">
        <v>27240</v>
      </c>
      <c r="I6" s="5">
        <f t="shared" si="1"/>
        <v>27240</v>
      </c>
      <c r="J6" s="1" t="s">
        <v>104</v>
      </c>
      <c r="K6" s="7" t="s">
        <v>21</v>
      </c>
    </row>
    <row r="7" spans="1:11" ht="25" customHeight="1">
      <c r="A7" s="33"/>
      <c r="B7" s="1" t="s">
        <v>11</v>
      </c>
      <c r="C7" s="26" t="s">
        <v>19</v>
      </c>
      <c r="D7" s="27">
        <v>1</v>
      </c>
      <c r="E7" s="28" t="s">
        <v>13</v>
      </c>
      <c r="F7" s="27">
        <v>1</v>
      </c>
      <c r="G7" s="28" t="s">
        <v>14</v>
      </c>
      <c r="H7" s="29">
        <v>14850.5</v>
      </c>
      <c r="I7" s="30">
        <f>D7*F7*H7</f>
        <v>14850.5</v>
      </c>
      <c r="J7" s="26" t="s">
        <v>20</v>
      </c>
      <c r="K7" s="31" t="s">
        <v>66</v>
      </c>
    </row>
    <row r="8" spans="1:11" ht="25" customHeight="1">
      <c r="A8" s="33"/>
      <c r="B8" s="1" t="s">
        <v>11</v>
      </c>
      <c r="C8" s="12" t="s">
        <v>73</v>
      </c>
      <c r="D8" s="13">
        <v>1</v>
      </c>
      <c r="E8" s="14"/>
      <c r="F8" s="13">
        <v>1</v>
      </c>
      <c r="G8" s="14"/>
      <c r="H8" s="21">
        <v>44014</v>
      </c>
      <c r="I8" s="15">
        <f>D8*F8*H8</f>
        <v>44014</v>
      </c>
      <c r="J8" s="12" t="s">
        <v>104</v>
      </c>
      <c r="K8" s="16" t="s">
        <v>68</v>
      </c>
    </row>
    <row r="9" spans="1:11" ht="25" customHeight="1">
      <c r="A9" s="33"/>
      <c r="B9" s="34" t="s">
        <v>22</v>
      </c>
      <c r="C9" s="34"/>
      <c r="D9" s="34"/>
      <c r="E9" s="34"/>
      <c r="F9" s="34"/>
      <c r="G9" s="34"/>
      <c r="H9" s="34"/>
      <c r="I9" s="8">
        <f>SUM(I2:I8)</f>
        <v>148025.5</v>
      </c>
      <c r="J9" s="1"/>
      <c r="K9" s="7"/>
    </row>
    <row r="10" spans="1:11" ht="25" customHeight="1">
      <c r="A10" s="33" t="s">
        <v>23</v>
      </c>
      <c r="B10" s="39" t="s">
        <v>24</v>
      </c>
      <c r="C10" s="1" t="s">
        <v>25</v>
      </c>
      <c r="D10" s="2">
        <v>16</v>
      </c>
      <c r="E10" s="3" t="s">
        <v>75</v>
      </c>
      <c r="F10" s="2">
        <v>1</v>
      </c>
      <c r="G10" s="3" t="s">
        <v>27</v>
      </c>
      <c r="H10" s="5">
        <v>1200</v>
      </c>
      <c r="I10" s="5">
        <f>D10*F10*H10</f>
        <v>19200</v>
      </c>
      <c r="J10" s="1"/>
      <c r="K10" s="7"/>
    </row>
    <row r="11" spans="1:11" ht="25" customHeight="1">
      <c r="A11" s="33"/>
      <c r="B11" s="39"/>
      <c r="C11" s="1" t="s">
        <v>78</v>
      </c>
      <c r="D11" s="2">
        <v>1</v>
      </c>
      <c r="E11" s="3" t="s">
        <v>62</v>
      </c>
      <c r="F11" s="2">
        <v>1</v>
      </c>
      <c r="G11" s="3" t="s">
        <v>70</v>
      </c>
      <c r="H11" s="5">
        <v>206</v>
      </c>
      <c r="I11" s="5">
        <f t="shared" ref="I11:I15" si="2">D11*F11*H11</f>
        <v>206</v>
      </c>
      <c r="J11" s="1"/>
      <c r="K11" s="7"/>
    </row>
    <row r="12" spans="1:11" ht="25" customHeight="1">
      <c r="A12" s="33"/>
      <c r="B12" s="39"/>
      <c r="C12" s="1" t="s">
        <v>79</v>
      </c>
      <c r="D12" s="2">
        <v>1</v>
      </c>
      <c r="E12" s="3" t="s">
        <v>62</v>
      </c>
      <c r="F12" s="2">
        <v>1</v>
      </c>
      <c r="G12" s="3" t="s">
        <v>70</v>
      </c>
      <c r="H12" s="5">
        <v>150</v>
      </c>
      <c r="I12" s="5">
        <f t="shared" si="2"/>
        <v>150</v>
      </c>
      <c r="J12" s="1"/>
      <c r="K12" s="7"/>
    </row>
    <row r="13" spans="1:11" ht="25" customHeight="1">
      <c r="A13" s="33"/>
      <c r="B13" s="39"/>
      <c r="C13" s="1" t="s">
        <v>80</v>
      </c>
      <c r="D13" s="2">
        <v>1</v>
      </c>
      <c r="E13" s="3" t="s">
        <v>62</v>
      </c>
      <c r="F13" s="2">
        <v>1</v>
      </c>
      <c r="G13" s="3" t="s">
        <v>70</v>
      </c>
      <c r="H13" s="5">
        <v>495</v>
      </c>
      <c r="I13" s="5">
        <f t="shared" si="2"/>
        <v>495</v>
      </c>
      <c r="J13" s="1"/>
      <c r="K13" s="7"/>
    </row>
    <row r="14" spans="1:11" ht="25" customHeight="1">
      <c r="A14" s="33"/>
      <c r="B14" s="39"/>
      <c r="C14" s="1" t="s">
        <v>81</v>
      </c>
      <c r="D14" s="2">
        <v>1</v>
      </c>
      <c r="E14" s="3" t="s">
        <v>62</v>
      </c>
      <c r="F14" s="2">
        <v>1</v>
      </c>
      <c r="G14" s="3" t="s">
        <v>70</v>
      </c>
      <c r="H14" s="5">
        <v>550</v>
      </c>
      <c r="I14" s="5">
        <f t="shared" si="2"/>
        <v>550</v>
      </c>
      <c r="J14" s="1"/>
      <c r="K14" s="7"/>
    </row>
    <row r="15" spans="1:11" ht="25" customHeight="1">
      <c r="A15" s="33"/>
      <c r="B15" s="39"/>
      <c r="C15" s="1" t="s">
        <v>82</v>
      </c>
      <c r="D15" s="2">
        <v>1</v>
      </c>
      <c r="E15" s="3" t="s">
        <v>62</v>
      </c>
      <c r="F15" s="2">
        <v>1</v>
      </c>
      <c r="G15" s="3" t="s">
        <v>70</v>
      </c>
      <c r="H15" s="5">
        <v>1230</v>
      </c>
      <c r="I15" s="5">
        <f t="shared" si="2"/>
        <v>1230</v>
      </c>
      <c r="J15" s="1"/>
      <c r="K15" s="7"/>
    </row>
    <row r="16" spans="1:11" ht="25" customHeight="1">
      <c r="A16" s="33"/>
      <c r="B16" s="39"/>
      <c r="C16" s="26" t="s">
        <v>69</v>
      </c>
      <c r="D16" s="27">
        <v>1</v>
      </c>
      <c r="E16" s="28" t="s">
        <v>62</v>
      </c>
      <c r="F16" s="27">
        <v>1</v>
      </c>
      <c r="G16" s="28" t="s">
        <v>74</v>
      </c>
      <c r="H16" s="30">
        <v>5000</v>
      </c>
      <c r="I16" s="30">
        <f>D16*F16*H16</f>
        <v>5000</v>
      </c>
      <c r="J16" s="26" t="s">
        <v>76</v>
      </c>
      <c r="K16" s="31" t="s">
        <v>66</v>
      </c>
    </row>
    <row r="17" spans="1:11" ht="25" customHeight="1">
      <c r="A17" s="33"/>
      <c r="B17" s="39"/>
      <c r="C17" s="1" t="s">
        <v>113</v>
      </c>
      <c r="D17" s="2">
        <v>1</v>
      </c>
      <c r="E17" s="3" t="s">
        <v>62</v>
      </c>
      <c r="F17" s="2">
        <v>1</v>
      </c>
      <c r="G17" s="3" t="s">
        <v>70</v>
      </c>
      <c r="H17" s="5">
        <v>2012</v>
      </c>
      <c r="I17" s="5">
        <f>D17*F17*H17</f>
        <v>2012</v>
      </c>
      <c r="J17" s="1"/>
      <c r="K17" s="23"/>
    </row>
    <row r="18" spans="1:11" ht="25" customHeight="1">
      <c r="A18" s="33"/>
      <c r="B18" s="39" t="s">
        <v>28</v>
      </c>
      <c r="C18" s="1" t="s">
        <v>91</v>
      </c>
      <c r="D18" s="2">
        <v>20</v>
      </c>
      <c r="E18" s="3" t="s">
        <v>26</v>
      </c>
      <c r="F18" s="2">
        <v>2</v>
      </c>
      <c r="G18" s="3" t="s">
        <v>27</v>
      </c>
      <c r="H18" s="5">
        <v>1000</v>
      </c>
      <c r="I18" s="5">
        <f t="shared" ref="I18:I38" si="3">D18*F18*H18</f>
        <v>40000</v>
      </c>
      <c r="J18" s="1" t="s">
        <v>90</v>
      </c>
      <c r="K18" s="7"/>
    </row>
    <row r="19" spans="1:11" ht="25" customHeight="1">
      <c r="A19" s="33"/>
      <c r="B19" s="39"/>
      <c r="C19" s="1" t="s">
        <v>92</v>
      </c>
      <c r="D19" s="2">
        <v>12</v>
      </c>
      <c r="E19" s="3" t="s">
        <v>26</v>
      </c>
      <c r="F19" s="2">
        <v>2</v>
      </c>
      <c r="G19" s="3" t="s">
        <v>27</v>
      </c>
      <c r="H19" s="5">
        <v>950</v>
      </c>
      <c r="I19" s="5">
        <f t="shared" si="3"/>
        <v>22800</v>
      </c>
      <c r="J19" s="1" t="s">
        <v>90</v>
      </c>
      <c r="K19" s="7"/>
    </row>
    <row r="20" spans="1:11" ht="25" customHeight="1">
      <c r="A20" s="33"/>
      <c r="B20" s="39"/>
      <c r="C20" s="1" t="s">
        <v>92</v>
      </c>
      <c r="D20" s="2">
        <v>1</v>
      </c>
      <c r="E20" s="3" t="s">
        <v>26</v>
      </c>
      <c r="F20" s="2">
        <v>1</v>
      </c>
      <c r="G20" s="3" t="s">
        <v>27</v>
      </c>
      <c r="H20" s="5">
        <v>950</v>
      </c>
      <c r="I20" s="5">
        <f t="shared" si="3"/>
        <v>950</v>
      </c>
      <c r="J20" s="1"/>
      <c r="K20" s="7"/>
    </row>
    <row r="21" spans="1:11" ht="25" customHeight="1">
      <c r="A21" s="33"/>
      <c r="B21" s="39"/>
      <c r="C21" s="1" t="s">
        <v>93</v>
      </c>
      <c r="D21" s="2">
        <v>58</v>
      </c>
      <c r="E21" s="3" t="s">
        <v>26</v>
      </c>
      <c r="F21" s="2">
        <v>2</v>
      </c>
      <c r="G21" s="3" t="s">
        <v>27</v>
      </c>
      <c r="H21" s="5">
        <v>850</v>
      </c>
      <c r="I21" s="5">
        <f t="shared" si="3"/>
        <v>98600</v>
      </c>
      <c r="J21" s="1" t="s">
        <v>90</v>
      </c>
      <c r="K21" s="7"/>
    </row>
    <row r="22" spans="1:11" ht="25" customHeight="1">
      <c r="A22" s="33"/>
      <c r="B22" s="39"/>
      <c r="C22" s="1" t="s">
        <v>91</v>
      </c>
      <c r="D22" s="2">
        <v>2</v>
      </c>
      <c r="E22" s="3" t="s">
        <v>57</v>
      </c>
      <c r="F22" s="2">
        <v>1</v>
      </c>
      <c r="G22" s="3" t="s">
        <v>58</v>
      </c>
      <c r="H22" s="5">
        <v>1000</v>
      </c>
      <c r="I22" s="5">
        <f t="shared" si="3"/>
        <v>2000</v>
      </c>
      <c r="J22" s="1" t="s">
        <v>94</v>
      </c>
      <c r="K22" s="7"/>
    </row>
    <row r="23" spans="1:11" ht="25" customHeight="1">
      <c r="A23" s="33"/>
      <c r="B23" s="39"/>
      <c r="C23" s="1" t="s">
        <v>92</v>
      </c>
      <c r="D23" s="2">
        <v>2</v>
      </c>
      <c r="E23" s="3" t="s">
        <v>57</v>
      </c>
      <c r="F23" s="2">
        <v>1</v>
      </c>
      <c r="G23" s="3" t="s">
        <v>58</v>
      </c>
      <c r="H23" s="5">
        <v>950</v>
      </c>
      <c r="I23" s="5">
        <f t="shared" si="3"/>
        <v>1900</v>
      </c>
      <c r="J23" s="1" t="s">
        <v>94</v>
      </c>
      <c r="K23" s="7"/>
    </row>
    <row r="24" spans="1:11" ht="25" customHeight="1">
      <c r="A24" s="33"/>
      <c r="B24" s="39"/>
      <c r="C24" s="1" t="s">
        <v>93</v>
      </c>
      <c r="D24" s="2">
        <v>2</v>
      </c>
      <c r="E24" s="3" t="s">
        <v>57</v>
      </c>
      <c r="F24" s="2">
        <v>1</v>
      </c>
      <c r="G24" s="3" t="s">
        <v>58</v>
      </c>
      <c r="H24" s="5">
        <v>850</v>
      </c>
      <c r="I24" s="5">
        <f t="shared" si="3"/>
        <v>1700</v>
      </c>
      <c r="J24" s="1" t="s">
        <v>94</v>
      </c>
      <c r="K24" s="7"/>
    </row>
    <row r="25" spans="1:11" ht="25" customHeight="1">
      <c r="A25" s="33"/>
      <c r="B25" s="39"/>
      <c r="C25" s="1" t="s">
        <v>93</v>
      </c>
      <c r="D25" s="2">
        <v>6</v>
      </c>
      <c r="E25" s="3" t="s">
        <v>57</v>
      </c>
      <c r="F25" s="2">
        <v>2</v>
      </c>
      <c r="G25" s="3" t="s">
        <v>58</v>
      </c>
      <c r="H25" s="5">
        <v>350</v>
      </c>
      <c r="I25" s="5">
        <f t="shared" si="3"/>
        <v>4200</v>
      </c>
      <c r="J25" s="1"/>
      <c r="K25" s="7"/>
    </row>
    <row r="26" spans="1:11" ht="25" customHeight="1">
      <c r="A26" s="33"/>
      <c r="B26" s="39"/>
      <c r="C26" s="1" t="s">
        <v>92</v>
      </c>
      <c r="D26" s="2">
        <v>1</v>
      </c>
      <c r="E26" s="3" t="s">
        <v>57</v>
      </c>
      <c r="F26" s="2">
        <v>2</v>
      </c>
      <c r="G26" s="3" t="s">
        <v>58</v>
      </c>
      <c r="H26" s="5">
        <v>300</v>
      </c>
      <c r="I26" s="5">
        <f t="shared" si="3"/>
        <v>600</v>
      </c>
      <c r="J26" s="1"/>
      <c r="K26" s="7"/>
    </row>
    <row r="27" spans="1:11" ht="25" customHeight="1">
      <c r="A27" s="33"/>
      <c r="B27" s="39"/>
      <c r="C27" s="1" t="s">
        <v>92</v>
      </c>
      <c r="D27" s="2">
        <v>1</v>
      </c>
      <c r="E27" s="3" t="s">
        <v>57</v>
      </c>
      <c r="F27" s="2">
        <v>1</v>
      </c>
      <c r="G27" s="3" t="s">
        <v>58</v>
      </c>
      <c r="H27" s="5">
        <v>250</v>
      </c>
      <c r="I27" s="5">
        <f t="shared" si="3"/>
        <v>250</v>
      </c>
      <c r="J27" s="1"/>
      <c r="K27" s="7"/>
    </row>
    <row r="28" spans="1:11" ht="32" customHeight="1">
      <c r="A28" s="33"/>
      <c r="B28" s="39" t="s">
        <v>59</v>
      </c>
      <c r="C28" s="39" t="s">
        <v>64</v>
      </c>
      <c r="D28" s="2">
        <v>42</v>
      </c>
      <c r="E28" s="3" t="s">
        <v>75</v>
      </c>
      <c r="F28" s="2">
        <v>1</v>
      </c>
      <c r="G28" s="2" t="s">
        <v>62</v>
      </c>
      <c r="H28" s="5">
        <v>700</v>
      </c>
      <c r="I28" s="5">
        <f t="shared" si="3"/>
        <v>29400</v>
      </c>
      <c r="J28" s="1" t="s">
        <v>96</v>
      </c>
      <c r="K28" s="7"/>
    </row>
    <row r="29" spans="1:11" ht="32" customHeight="1">
      <c r="A29" s="33"/>
      <c r="B29" s="39"/>
      <c r="C29" s="39"/>
      <c r="D29" s="2">
        <v>39</v>
      </c>
      <c r="E29" s="3" t="s">
        <v>75</v>
      </c>
      <c r="F29" s="2">
        <v>1</v>
      </c>
      <c r="G29" s="2" t="s">
        <v>62</v>
      </c>
      <c r="H29" s="5">
        <v>200</v>
      </c>
      <c r="I29" s="5">
        <f t="shared" si="3"/>
        <v>7800</v>
      </c>
      <c r="J29" s="1" t="s">
        <v>95</v>
      </c>
      <c r="K29" s="7"/>
    </row>
    <row r="30" spans="1:11" ht="25" customHeight="1">
      <c r="A30" s="33"/>
      <c r="B30" s="39"/>
      <c r="C30" s="39"/>
      <c r="D30" s="2">
        <v>4</v>
      </c>
      <c r="E30" s="3" t="s">
        <v>57</v>
      </c>
      <c r="F30" s="2">
        <v>2</v>
      </c>
      <c r="G30" s="2" t="s">
        <v>58</v>
      </c>
      <c r="H30" s="5">
        <v>800</v>
      </c>
      <c r="I30" s="5">
        <f t="shared" si="3"/>
        <v>6400</v>
      </c>
      <c r="J30" s="40" t="s">
        <v>90</v>
      </c>
      <c r="K30" s="23"/>
    </row>
    <row r="31" spans="1:11" ht="51" customHeight="1">
      <c r="A31" s="33"/>
      <c r="B31" s="32" t="s">
        <v>72</v>
      </c>
      <c r="C31" s="32" t="s">
        <v>68</v>
      </c>
      <c r="D31" s="12">
        <v>28.5</v>
      </c>
      <c r="E31" s="14" t="s">
        <v>75</v>
      </c>
      <c r="F31" s="13">
        <v>1</v>
      </c>
      <c r="G31" s="13" t="s">
        <v>62</v>
      </c>
      <c r="H31" s="15">
        <v>700</v>
      </c>
      <c r="I31" s="15">
        <f>D31*F31*H31</f>
        <v>19950</v>
      </c>
      <c r="J31" s="12" t="s">
        <v>97</v>
      </c>
      <c r="K31" s="16"/>
    </row>
    <row r="32" spans="1:11" ht="51" customHeight="1">
      <c r="A32" s="33"/>
      <c r="B32" s="32"/>
      <c r="C32" s="32"/>
      <c r="D32" s="12">
        <v>17.5</v>
      </c>
      <c r="E32" s="14" t="s">
        <v>75</v>
      </c>
      <c r="F32" s="13">
        <v>1</v>
      </c>
      <c r="G32" s="13" t="s">
        <v>62</v>
      </c>
      <c r="H32" s="15">
        <v>800</v>
      </c>
      <c r="I32" s="15">
        <f t="shared" si="3"/>
        <v>14000</v>
      </c>
      <c r="J32" s="12" t="s">
        <v>98</v>
      </c>
      <c r="K32" s="16"/>
    </row>
    <row r="33" spans="1:11" ht="25" customHeight="1">
      <c r="A33" s="33"/>
      <c r="B33" s="39" t="s">
        <v>65</v>
      </c>
      <c r="C33" s="1" t="s">
        <v>63</v>
      </c>
      <c r="D33" s="2">
        <v>9</v>
      </c>
      <c r="E33" s="3" t="s">
        <v>26</v>
      </c>
      <c r="F33" s="2">
        <v>3</v>
      </c>
      <c r="G33" s="3" t="s">
        <v>27</v>
      </c>
      <c r="H33" s="5">
        <v>500</v>
      </c>
      <c r="I33" s="5">
        <f t="shared" si="3"/>
        <v>13500</v>
      </c>
      <c r="J33" s="1" t="s">
        <v>29</v>
      </c>
      <c r="K33" s="7" t="s">
        <v>21</v>
      </c>
    </row>
    <row r="34" spans="1:11" ht="25" customHeight="1">
      <c r="A34" s="33"/>
      <c r="B34" s="39"/>
      <c r="C34" s="39" t="s">
        <v>67</v>
      </c>
      <c r="D34" s="2">
        <v>4</v>
      </c>
      <c r="E34" s="3" t="s">
        <v>75</v>
      </c>
      <c r="F34" s="2">
        <v>1</v>
      </c>
      <c r="G34" s="2" t="s">
        <v>62</v>
      </c>
      <c r="H34" s="5">
        <v>500</v>
      </c>
      <c r="I34" s="5">
        <f t="shared" si="3"/>
        <v>2000</v>
      </c>
      <c r="J34" s="1" t="s">
        <v>99</v>
      </c>
      <c r="K34" s="23"/>
    </row>
    <row r="35" spans="1:11" ht="57" customHeight="1">
      <c r="A35" s="33"/>
      <c r="B35" s="39"/>
      <c r="C35" s="39"/>
      <c r="D35" s="2">
        <v>14</v>
      </c>
      <c r="E35" s="3" t="s">
        <v>75</v>
      </c>
      <c r="F35" s="2">
        <v>1</v>
      </c>
      <c r="G35" s="2" t="s">
        <v>62</v>
      </c>
      <c r="H35" s="5">
        <v>750</v>
      </c>
      <c r="I35" s="5">
        <f t="shared" si="3"/>
        <v>10500</v>
      </c>
      <c r="J35" s="1" t="s">
        <v>100</v>
      </c>
      <c r="K35" s="23"/>
    </row>
    <row r="36" spans="1:11" ht="77" customHeight="1">
      <c r="A36" s="33"/>
      <c r="B36" s="39"/>
      <c r="C36" s="39"/>
      <c r="D36" s="2">
        <v>14</v>
      </c>
      <c r="E36" s="3" t="s">
        <v>75</v>
      </c>
      <c r="F36" s="2">
        <v>1</v>
      </c>
      <c r="G36" s="2" t="s">
        <v>62</v>
      </c>
      <c r="H36" s="5">
        <v>250</v>
      </c>
      <c r="I36" s="5">
        <f t="shared" si="3"/>
        <v>3500</v>
      </c>
      <c r="J36" s="1" t="s">
        <v>101</v>
      </c>
      <c r="K36" s="23"/>
    </row>
    <row r="37" spans="1:11" ht="25" customHeight="1">
      <c r="A37" s="33"/>
      <c r="B37" s="39"/>
      <c r="C37" s="39"/>
      <c r="D37" s="2">
        <v>1</v>
      </c>
      <c r="E37" s="3" t="s">
        <v>57</v>
      </c>
      <c r="F37" s="2">
        <v>2</v>
      </c>
      <c r="G37" s="3" t="s">
        <v>58</v>
      </c>
      <c r="H37" s="5">
        <v>850</v>
      </c>
      <c r="I37" s="5">
        <f t="shared" si="3"/>
        <v>1700</v>
      </c>
      <c r="J37" s="1" t="s">
        <v>90</v>
      </c>
      <c r="K37" s="23"/>
    </row>
    <row r="38" spans="1:11" ht="25" customHeight="1">
      <c r="A38" s="33"/>
      <c r="B38" s="39"/>
      <c r="C38" s="39"/>
      <c r="D38" s="2">
        <v>1</v>
      </c>
      <c r="E38" s="3" t="s">
        <v>57</v>
      </c>
      <c r="F38" s="2">
        <v>1</v>
      </c>
      <c r="G38" s="3" t="s">
        <v>58</v>
      </c>
      <c r="H38" s="5">
        <v>500</v>
      </c>
      <c r="I38" s="5">
        <f t="shared" si="3"/>
        <v>500</v>
      </c>
      <c r="J38" s="1" t="s">
        <v>102</v>
      </c>
      <c r="K38" s="23"/>
    </row>
    <row r="39" spans="1:11" ht="25" customHeight="1">
      <c r="A39" s="19"/>
      <c r="B39" s="34" t="s">
        <v>30</v>
      </c>
      <c r="C39" s="34"/>
      <c r="D39" s="34"/>
      <c r="E39" s="34"/>
      <c r="F39" s="34"/>
      <c r="G39" s="34"/>
      <c r="H39" s="34"/>
      <c r="I39" s="8">
        <f>SUM(I10:I38)</f>
        <v>311093</v>
      </c>
      <c r="J39" s="1"/>
      <c r="K39" s="7"/>
    </row>
    <row r="40" spans="1:11" ht="25" customHeight="1">
      <c r="A40" s="33" t="s">
        <v>105</v>
      </c>
      <c r="B40" s="1" t="s">
        <v>31</v>
      </c>
      <c r="C40" s="1" t="s">
        <v>83</v>
      </c>
      <c r="D40" s="2">
        <v>4</v>
      </c>
      <c r="E40" s="3" t="s">
        <v>32</v>
      </c>
      <c r="F40" s="2">
        <v>1</v>
      </c>
      <c r="G40" s="3" t="s">
        <v>33</v>
      </c>
      <c r="H40" s="5">
        <v>5500</v>
      </c>
      <c r="I40" s="5">
        <f>D40*F40*H40</f>
        <v>22000</v>
      </c>
      <c r="J40" s="1"/>
      <c r="K40" s="7"/>
    </row>
    <row r="41" spans="1:11" ht="25" customHeight="1">
      <c r="A41" s="33"/>
      <c r="B41" s="12" t="s">
        <v>72</v>
      </c>
      <c r="C41" s="12" t="s">
        <v>84</v>
      </c>
      <c r="D41" s="13">
        <v>4</v>
      </c>
      <c r="E41" s="14" t="s">
        <v>77</v>
      </c>
      <c r="F41" s="13">
        <v>1</v>
      </c>
      <c r="G41" s="14" t="s">
        <v>62</v>
      </c>
      <c r="H41" s="15">
        <v>2806</v>
      </c>
      <c r="I41" s="15">
        <f t="shared" ref="I41:I42" si="4">D41*F41*H41</f>
        <v>11224</v>
      </c>
      <c r="J41" s="12"/>
      <c r="K41" s="41" t="s">
        <v>68</v>
      </c>
    </row>
    <row r="42" spans="1:11" ht="25" customHeight="1">
      <c r="A42" s="33"/>
      <c r="B42" s="12"/>
      <c r="C42" s="12" t="s">
        <v>109</v>
      </c>
      <c r="D42" s="13">
        <v>1</v>
      </c>
      <c r="E42" s="14" t="s">
        <v>70</v>
      </c>
      <c r="F42" s="13">
        <v>1</v>
      </c>
      <c r="G42" s="14" t="s">
        <v>62</v>
      </c>
      <c r="H42" s="15">
        <v>15009.8</v>
      </c>
      <c r="I42" s="15">
        <f t="shared" si="4"/>
        <v>15009.8</v>
      </c>
      <c r="J42" s="12"/>
      <c r="K42" s="41" t="s">
        <v>68</v>
      </c>
    </row>
    <row r="43" spans="1:11" ht="25" customHeight="1">
      <c r="A43" s="19"/>
      <c r="B43" s="34" t="s">
        <v>35</v>
      </c>
      <c r="C43" s="34"/>
      <c r="D43" s="34"/>
      <c r="E43" s="34"/>
      <c r="F43" s="34"/>
      <c r="G43" s="34"/>
      <c r="H43" s="34"/>
      <c r="I43" s="8">
        <f>SUM(I40:I42)</f>
        <v>48233.8</v>
      </c>
      <c r="J43" s="1"/>
      <c r="K43" s="7"/>
    </row>
    <row r="44" spans="1:11" ht="25" customHeight="1">
      <c r="A44" s="33" t="s">
        <v>71</v>
      </c>
      <c r="B44" s="1" t="s">
        <v>38</v>
      </c>
      <c r="C44" s="1" t="s">
        <v>55</v>
      </c>
      <c r="D44" s="2">
        <v>407</v>
      </c>
      <c r="E44" s="2" t="s">
        <v>13</v>
      </c>
      <c r="F44" s="2">
        <v>1</v>
      </c>
      <c r="G44" s="3" t="s">
        <v>36</v>
      </c>
      <c r="H44" s="5">
        <v>2.5</v>
      </c>
      <c r="I44" s="5">
        <f>D44*F44*H44</f>
        <v>1017.5</v>
      </c>
      <c r="J44" s="1"/>
      <c r="K44" s="7" t="s">
        <v>16</v>
      </c>
    </row>
    <row r="45" spans="1:11" ht="25" customHeight="1">
      <c r="A45" s="33"/>
      <c r="B45" s="1" t="s">
        <v>38</v>
      </c>
      <c r="C45" s="1" t="s">
        <v>39</v>
      </c>
      <c r="D45" s="2">
        <v>230</v>
      </c>
      <c r="E45" s="2" t="s">
        <v>13</v>
      </c>
      <c r="F45" s="2">
        <v>1</v>
      </c>
      <c r="G45" s="3" t="s">
        <v>34</v>
      </c>
      <c r="H45" s="5">
        <v>2.5</v>
      </c>
      <c r="I45" s="5">
        <f>D45*F45*H45</f>
        <v>575</v>
      </c>
      <c r="J45" s="1"/>
      <c r="K45" s="7" t="s">
        <v>37</v>
      </c>
    </row>
    <row r="46" spans="1:11" ht="25" customHeight="1">
      <c r="A46" s="19"/>
      <c r="B46" s="34" t="s">
        <v>40</v>
      </c>
      <c r="C46" s="34"/>
      <c r="D46" s="34"/>
      <c r="E46" s="34"/>
      <c r="F46" s="34"/>
      <c r="G46" s="34"/>
      <c r="H46" s="34"/>
      <c r="I46" s="8">
        <f>SUM(I44:I45)</f>
        <v>1592.5</v>
      </c>
      <c r="J46" s="1"/>
      <c r="K46" s="7"/>
    </row>
    <row r="47" spans="1:11" ht="25" customHeight="1">
      <c r="A47" s="33" t="s">
        <v>41</v>
      </c>
      <c r="B47" s="39" t="s">
        <v>42</v>
      </c>
      <c r="C47" s="1" t="s">
        <v>43</v>
      </c>
      <c r="D47" s="1">
        <v>15</v>
      </c>
      <c r="E47" s="1" t="s">
        <v>44</v>
      </c>
      <c r="F47" s="1">
        <v>1</v>
      </c>
      <c r="G47" s="1" t="s">
        <v>17</v>
      </c>
      <c r="H47" s="5">
        <v>15</v>
      </c>
      <c r="I47" s="5">
        <f>D47*F47*H47</f>
        <v>225</v>
      </c>
      <c r="J47" s="1"/>
      <c r="K47" s="7"/>
    </row>
    <row r="48" spans="1:11" ht="25" customHeight="1">
      <c r="A48" s="33"/>
      <c r="B48" s="39"/>
      <c r="C48" s="1" t="s">
        <v>45</v>
      </c>
      <c r="D48" s="1">
        <v>5</v>
      </c>
      <c r="E48" s="1" t="s">
        <v>44</v>
      </c>
      <c r="F48" s="1">
        <v>1</v>
      </c>
      <c r="G48" s="1" t="s">
        <v>17</v>
      </c>
      <c r="H48" s="5">
        <v>30</v>
      </c>
      <c r="I48" s="5">
        <f t="shared" ref="I48:I50" si="5">D48*F48*H48</f>
        <v>150</v>
      </c>
      <c r="J48" s="1"/>
      <c r="K48" s="7"/>
    </row>
    <row r="49" spans="1:12" ht="35" customHeight="1">
      <c r="A49" s="33"/>
      <c r="B49" s="39"/>
      <c r="C49" s="1" t="s">
        <v>60</v>
      </c>
      <c r="D49" s="1">
        <v>12</v>
      </c>
      <c r="E49" s="1" t="s">
        <v>61</v>
      </c>
      <c r="F49" s="1">
        <v>1</v>
      </c>
      <c r="G49" s="1" t="s">
        <v>62</v>
      </c>
      <c r="H49" s="5">
        <v>135</v>
      </c>
      <c r="I49" s="5">
        <f t="shared" si="5"/>
        <v>1620</v>
      </c>
      <c r="J49" s="1"/>
      <c r="K49" s="7"/>
    </row>
    <row r="50" spans="1:12" ht="25" customHeight="1">
      <c r="A50" s="33"/>
      <c r="B50" s="39"/>
      <c r="C50" s="1" t="s">
        <v>114</v>
      </c>
      <c r="D50" s="1">
        <v>30</v>
      </c>
      <c r="E50" s="1" t="s">
        <v>115</v>
      </c>
      <c r="F50" s="1">
        <v>1</v>
      </c>
      <c r="G50" s="1" t="s">
        <v>62</v>
      </c>
      <c r="H50" s="5">
        <v>5</v>
      </c>
      <c r="I50" s="5">
        <f t="shared" si="5"/>
        <v>150</v>
      </c>
      <c r="J50" s="1"/>
      <c r="K50" s="7"/>
    </row>
    <row r="51" spans="1:12" ht="25" customHeight="1">
      <c r="A51" s="19"/>
      <c r="B51" s="34" t="s">
        <v>46</v>
      </c>
      <c r="C51" s="34"/>
      <c r="D51" s="34"/>
      <c r="E51" s="34"/>
      <c r="F51" s="34"/>
      <c r="G51" s="34"/>
      <c r="H51" s="34"/>
      <c r="I51" s="8">
        <f>SUM(I47:I50)</f>
        <v>2145</v>
      </c>
      <c r="J51" s="1"/>
      <c r="K51" s="7"/>
    </row>
    <row r="52" spans="1:12" ht="25" customHeight="1">
      <c r="A52" s="33" t="s">
        <v>85</v>
      </c>
      <c r="B52" s="1" t="s">
        <v>47</v>
      </c>
      <c r="C52" s="1"/>
      <c r="D52" s="2">
        <v>3</v>
      </c>
      <c r="E52" s="3" t="s">
        <v>13</v>
      </c>
      <c r="F52" s="2">
        <v>2</v>
      </c>
      <c r="G52" s="3" t="s">
        <v>36</v>
      </c>
      <c r="H52" s="5">
        <v>500</v>
      </c>
      <c r="I52" s="5">
        <f>D52*F52*H52</f>
        <v>3000</v>
      </c>
      <c r="J52" s="1"/>
      <c r="K52" s="7"/>
    </row>
    <row r="53" spans="1:12" ht="25" customHeight="1">
      <c r="A53" s="33"/>
      <c r="B53" s="1" t="s">
        <v>48</v>
      </c>
      <c r="C53" s="1" t="s">
        <v>49</v>
      </c>
      <c r="D53" s="2">
        <v>3</v>
      </c>
      <c r="E53" s="3" t="s">
        <v>13</v>
      </c>
      <c r="F53" s="2">
        <v>2</v>
      </c>
      <c r="G53" s="3" t="s">
        <v>36</v>
      </c>
      <c r="H53" s="5">
        <v>0</v>
      </c>
      <c r="I53" s="5">
        <f t="shared" ref="I53:I55" si="6">D53*F53*H53</f>
        <v>0</v>
      </c>
      <c r="J53" s="1"/>
      <c r="K53" s="7"/>
    </row>
    <row r="54" spans="1:12" ht="25" customHeight="1">
      <c r="A54" s="33"/>
      <c r="B54" s="1" t="s">
        <v>86</v>
      </c>
      <c r="C54" s="1"/>
      <c r="D54" s="22">
        <v>3</v>
      </c>
      <c r="E54" s="3" t="s">
        <v>89</v>
      </c>
      <c r="F54" s="2">
        <v>1</v>
      </c>
      <c r="G54" s="3" t="s">
        <v>62</v>
      </c>
      <c r="H54" s="5">
        <v>300</v>
      </c>
      <c r="I54" s="5">
        <f t="shared" si="6"/>
        <v>900</v>
      </c>
      <c r="J54" s="1"/>
      <c r="K54" s="7"/>
    </row>
    <row r="55" spans="1:12" ht="25" customHeight="1">
      <c r="A55" s="33"/>
      <c r="B55" s="1" t="s">
        <v>87</v>
      </c>
      <c r="C55" s="1" t="s">
        <v>88</v>
      </c>
      <c r="D55" s="2">
        <v>2</v>
      </c>
      <c r="E55" s="3" t="s">
        <v>70</v>
      </c>
      <c r="F55" s="2">
        <v>1</v>
      </c>
      <c r="G55" s="3" t="s">
        <v>62</v>
      </c>
      <c r="H55" s="5">
        <v>200</v>
      </c>
      <c r="I55" s="5">
        <f t="shared" si="6"/>
        <v>400</v>
      </c>
      <c r="J55" s="1"/>
      <c r="K55" s="7"/>
    </row>
    <row r="56" spans="1:12" ht="25" customHeight="1">
      <c r="A56" s="19"/>
      <c r="B56" s="34" t="s">
        <v>50</v>
      </c>
      <c r="C56" s="34"/>
      <c r="D56" s="34"/>
      <c r="E56" s="34"/>
      <c r="F56" s="34"/>
      <c r="G56" s="34"/>
      <c r="H56" s="34"/>
      <c r="I56" s="8">
        <f>SUM(I52:I55)</f>
        <v>4300</v>
      </c>
      <c r="J56" s="1"/>
      <c r="K56" s="7"/>
    </row>
    <row r="57" spans="1:12" s="24" customFormat="1" ht="25" customHeight="1">
      <c r="A57" s="33" t="s">
        <v>106</v>
      </c>
      <c r="B57" s="1" t="s">
        <v>107</v>
      </c>
      <c r="C57" s="1"/>
      <c r="D57" s="1">
        <v>1</v>
      </c>
      <c r="E57" s="1" t="s">
        <v>70</v>
      </c>
      <c r="F57" s="2">
        <v>1</v>
      </c>
      <c r="G57" s="3" t="s">
        <v>62</v>
      </c>
      <c r="H57" s="1">
        <v>294</v>
      </c>
      <c r="I57" s="5">
        <f>D57*F57*H57</f>
        <v>294</v>
      </c>
      <c r="J57" s="1"/>
      <c r="K57" s="22"/>
      <c r="L57" s="25"/>
    </row>
    <row r="58" spans="1:12" s="24" customFormat="1" ht="25" customHeight="1">
      <c r="A58" s="33"/>
      <c r="B58" s="1" t="s">
        <v>110</v>
      </c>
      <c r="C58" s="1" t="s">
        <v>111</v>
      </c>
      <c r="D58" s="1">
        <v>1</v>
      </c>
      <c r="E58" s="1" t="s">
        <v>70</v>
      </c>
      <c r="F58" s="2">
        <v>1</v>
      </c>
      <c r="G58" s="3" t="s">
        <v>62</v>
      </c>
      <c r="H58" s="1">
        <v>500</v>
      </c>
      <c r="I58" s="5">
        <f>D58*F58*H58</f>
        <v>500</v>
      </c>
      <c r="J58" s="1"/>
      <c r="K58" s="22"/>
      <c r="L58" s="25"/>
    </row>
    <row r="59" spans="1:12" s="24" customFormat="1" ht="25" customHeight="1">
      <c r="A59" s="33"/>
      <c r="B59" s="1" t="s">
        <v>68</v>
      </c>
      <c r="C59" s="1" t="s">
        <v>116</v>
      </c>
      <c r="D59" s="1">
        <v>1</v>
      </c>
      <c r="E59" s="1" t="s">
        <v>70</v>
      </c>
      <c r="F59" s="2">
        <v>1</v>
      </c>
      <c r="G59" s="3" t="s">
        <v>62</v>
      </c>
      <c r="H59" s="1">
        <v>208.42</v>
      </c>
      <c r="I59" s="5">
        <f>D59*F59*H59</f>
        <v>208.42</v>
      </c>
      <c r="J59" s="1"/>
      <c r="K59" s="22"/>
      <c r="L59" s="25"/>
    </row>
    <row r="60" spans="1:12" s="24" customFormat="1" ht="25" customHeight="1">
      <c r="A60" s="18"/>
      <c r="B60" s="34" t="s">
        <v>108</v>
      </c>
      <c r="C60" s="34"/>
      <c r="D60" s="34"/>
      <c r="E60" s="34"/>
      <c r="F60" s="34"/>
      <c r="G60" s="34"/>
      <c r="H60" s="34"/>
      <c r="I60" s="8">
        <f>SUM(I57:I59)</f>
        <v>1002.42</v>
      </c>
      <c r="J60" s="1"/>
      <c r="K60" s="22"/>
      <c r="L60" s="25"/>
    </row>
    <row r="61" spans="1:12" ht="25" customHeight="1">
      <c r="A61" s="17" t="s">
        <v>51</v>
      </c>
      <c r="B61" s="35" t="s">
        <v>52</v>
      </c>
      <c r="C61" s="35"/>
      <c r="D61" s="35"/>
      <c r="E61" s="35"/>
      <c r="F61" s="35"/>
      <c r="G61" s="35"/>
      <c r="H61" s="35"/>
      <c r="I61" s="8">
        <f>I39+I43+I46+I51+I56+I9+I60</f>
        <v>516392.22</v>
      </c>
      <c r="J61" s="5"/>
      <c r="K61" s="7"/>
    </row>
    <row r="62" spans="1:12" ht="25" customHeight="1">
      <c r="A62" s="20" t="s">
        <v>53</v>
      </c>
      <c r="B62" s="35">
        <v>0.1</v>
      </c>
      <c r="C62" s="35"/>
      <c r="D62" s="35"/>
      <c r="E62" s="35"/>
      <c r="F62" s="35"/>
      <c r="G62" s="35"/>
      <c r="H62" s="35"/>
      <c r="I62" s="11">
        <f>(I61-I52)*B62</f>
        <v>51339.222000000002</v>
      </c>
      <c r="J62" s="11" t="s">
        <v>56</v>
      </c>
      <c r="K62" s="7"/>
    </row>
    <row r="63" spans="1:12" ht="25" customHeight="1">
      <c r="A63" s="18" t="s">
        <v>54</v>
      </c>
      <c r="B63" s="35">
        <v>0.06</v>
      </c>
      <c r="C63" s="35"/>
      <c r="D63" s="35"/>
      <c r="E63" s="35"/>
      <c r="F63" s="35"/>
      <c r="G63" s="35"/>
      <c r="H63" s="35"/>
      <c r="I63" s="8">
        <f>(I61+I62)*B63</f>
        <v>34063.886519999993</v>
      </c>
      <c r="J63" s="8"/>
      <c r="K63" s="7"/>
    </row>
    <row r="64" spans="1:12" ht="25" customHeight="1">
      <c r="A64" s="36" t="s">
        <v>117</v>
      </c>
      <c r="B64" s="36"/>
      <c r="C64" s="36"/>
      <c r="D64" s="36"/>
      <c r="E64" s="36"/>
      <c r="F64" s="36"/>
      <c r="G64" s="36"/>
      <c r="H64" s="36"/>
      <c r="I64" s="8">
        <f>I61+I62+I63</f>
        <v>601795.32851999986</v>
      </c>
      <c r="J64" s="37"/>
      <c r="K64" s="7"/>
    </row>
    <row r="65" spans="1:11" ht="25" customHeight="1">
      <c r="A65" s="36" t="s">
        <v>118</v>
      </c>
      <c r="B65" s="36"/>
      <c r="C65" s="36"/>
      <c r="D65" s="36"/>
      <c r="E65" s="36"/>
      <c r="F65" s="36"/>
      <c r="G65" s="36"/>
      <c r="H65" s="36"/>
      <c r="I65" s="8">
        <v>590000</v>
      </c>
      <c r="J65" s="7"/>
      <c r="K65" s="7"/>
    </row>
    <row r="68" spans="1:11" ht="25" customHeight="1">
      <c r="C68" s="10"/>
    </row>
    <row r="69" spans="1:11" ht="25" customHeight="1">
      <c r="C69" s="10"/>
    </row>
  </sheetData>
  <autoFilter ref="K1:K64" xr:uid="{00000000-0009-0000-0000-000001000000}"/>
  <mergeCells count="28">
    <mergeCell ref="A65:H65"/>
    <mergeCell ref="A64:H64"/>
    <mergeCell ref="A2:A9"/>
    <mergeCell ref="A44:A45"/>
    <mergeCell ref="B61:H61"/>
    <mergeCell ref="B62:H62"/>
    <mergeCell ref="B63:H63"/>
    <mergeCell ref="B60:H60"/>
    <mergeCell ref="B9:H9"/>
    <mergeCell ref="B39:H39"/>
    <mergeCell ref="B43:H43"/>
    <mergeCell ref="B46:H46"/>
    <mergeCell ref="B51:H51"/>
    <mergeCell ref="C31:C32"/>
    <mergeCell ref="C28:C30"/>
    <mergeCell ref="A52:A55"/>
    <mergeCell ref="A57:A59"/>
    <mergeCell ref="B56:H56"/>
    <mergeCell ref="B47:B50"/>
    <mergeCell ref="A40:A42"/>
    <mergeCell ref="A47:A50"/>
    <mergeCell ref="B10:B17"/>
    <mergeCell ref="C34:C38"/>
    <mergeCell ref="B18:B27"/>
    <mergeCell ref="B33:B38"/>
    <mergeCell ref="A10:A38"/>
    <mergeCell ref="B31:B32"/>
    <mergeCell ref="B28:B30"/>
  </mergeCells>
  <phoneticPr fontId="6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8.9版本</vt:lpstr>
    </vt:vector>
  </TitlesOfParts>
  <Company>Qihoo360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</dc:creator>
  <cp:lastModifiedBy>office</cp:lastModifiedBy>
  <dcterms:created xsi:type="dcterms:W3CDTF">2024-07-06T11:18:00Z</dcterms:created>
  <dcterms:modified xsi:type="dcterms:W3CDTF">2024-08-21T13:34:30Z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6E89952C5A7249A09EF64A7DE4B53513_12</vt:lpwstr>
  </property>
  <property fmtid="{D5CDD505-2E9C-101B-9397-08002B2CF9AE}" pid="3" name="KSOProductBuildVer">
    <vt:lpwstr>2052-12.1.0.16929</vt:lpwstr>
  </property>
</Properties>
</file>