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tabRatio="603" firstSheet="1" activeTab="1"/>
  </bookViews>
  <sheets>
    <sheet name="13-Jun Original" sheetId="7" state="hidden" r:id="rId1"/>
    <sheet name="NEW" sheetId="8" r:id="rId2"/>
  </sheets>
  <definedNames>
    <definedName name="_xlnm._FilterDatabase" localSheetId="0" hidden="1">'13-Jun Original'!$A$1:$AA$31</definedName>
    <definedName name="_xlnm._FilterDatabase" localSheetId="1" hidden="1">NEW!$A$1:$Y$79</definedName>
    <definedName name="_xlnm.Print_Area" localSheetId="0">'13-Jun Original'!$A$1:$AA$37</definedName>
    <definedName name="_xlnm.Print_Area" localSheetId="1">NEW!$A$1:$AH$91</definedName>
  </definedNames>
  <calcPr calcId="144525"/>
</workbook>
</file>

<file path=xl/sharedStrings.xml><?xml version="1.0" encoding="utf-8"?>
<sst xmlns="http://schemas.openxmlformats.org/spreadsheetml/2006/main" count="116">
  <si>
    <t>No.</t>
  </si>
  <si>
    <t>CRS No.</t>
  </si>
  <si>
    <t>Title</t>
  </si>
  <si>
    <t>Last Name</t>
  </si>
  <si>
    <t>First Name</t>
  </si>
  <si>
    <t>In 
Date</t>
  </si>
  <si>
    <t>Out
Date</t>
  </si>
  <si>
    <t>Room
Preference</t>
  </si>
  <si>
    <t>Bed</t>
  </si>
  <si>
    <t>Room Rate</t>
  </si>
  <si>
    <t>Svc
Chrg</t>
  </si>
  <si>
    <t>ABF</t>
  </si>
  <si>
    <t>Nts</t>
  </si>
  <si>
    <t>Room 
Total</t>
  </si>
  <si>
    <t>Misc
Total</t>
  </si>
  <si>
    <t>Prof.</t>
  </si>
  <si>
    <t>Andersson</t>
  </si>
  <si>
    <t xml:space="preserve">Gerhard </t>
  </si>
  <si>
    <t>N3</t>
  </si>
  <si>
    <t>T</t>
  </si>
  <si>
    <t>GV</t>
  </si>
  <si>
    <t>Dr.</t>
  </si>
  <si>
    <t>Beck</t>
  </si>
  <si>
    <t>Judith</t>
  </si>
  <si>
    <t>Bogels</t>
  </si>
  <si>
    <t>Susan</t>
  </si>
  <si>
    <t>Dattilio</t>
  </si>
  <si>
    <t>Frank</t>
  </si>
  <si>
    <t>David A</t>
  </si>
  <si>
    <t>Clark</t>
  </si>
  <si>
    <t>Dobson</t>
  </si>
  <si>
    <t>Keith</t>
  </si>
  <si>
    <t>Prof.
Mrs.</t>
  </si>
  <si>
    <t xml:space="preserve">Halford 
Halford </t>
  </si>
  <si>
    <t>Kim
Barbara</t>
  </si>
  <si>
    <t>Harvey</t>
  </si>
  <si>
    <t xml:space="preserve">Allison </t>
  </si>
  <si>
    <t>N3, C2</t>
  </si>
  <si>
    <t>Q</t>
  </si>
  <si>
    <t>Hofmann</t>
  </si>
  <si>
    <t xml:space="preserve"> Stefan</t>
  </si>
  <si>
    <t>Kazantzis</t>
  </si>
  <si>
    <t>Nikolaos</t>
  </si>
  <si>
    <t>N3, UHV</t>
  </si>
  <si>
    <t>Leahy</t>
  </si>
  <si>
    <t>Robert</t>
  </si>
  <si>
    <t>McFarr</t>
  </si>
  <si>
    <t>Lynn</t>
  </si>
  <si>
    <t>Persons</t>
  </si>
  <si>
    <t xml:space="preserve">Jacqueline </t>
  </si>
  <si>
    <t>HV</t>
  </si>
  <si>
    <t>Radomsky</t>
  </si>
  <si>
    <t>Adam</t>
  </si>
  <si>
    <t>Rapee</t>
  </si>
  <si>
    <t>Ron</t>
  </si>
  <si>
    <t>Riskind</t>
  </si>
  <si>
    <t>John</t>
  </si>
  <si>
    <t>Shafran</t>
  </si>
  <si>
    <t>Roz</t>
  </si>
  <si>
    <t>Sungur</t>
  </si>
  <si>
    <t>Mehmet</t>
  </si>
  <si>
    <t>Tubby</t>
  </si>
  <si>
    <t>Jane</t>
  </si>
  <si>
    <t>Weisz</t>
  </si>
  <si>
    <t>Yu</t>
  </si>
  <si>
    <t>Xin</t>
  </si>
  <si>
    <t>Date</t>
  </si>
  <si>
    <t xml:space="preserve"> Total :</t>
  </si>
  <si>
    <t>Total</t>
  </si>
  <si>
    <t>Opera</t>
  </si>
  <si>
    <t>Notes</t>
  </si>
  <si>
    <t>MRW</t>
  </si>
  <si>
    <t>Chinese 
Name</t>
  </si>
  <si>
    <t>Last Name 2</t>
  </si>
  <si>
    <t>First Name 2</t>
  </si>
  <si>
    <t>Chinese 
Name 2</t>
  </si>
  <si>
    <t>Payment</t>
  </si>
  <si>
    <t>Remarks</t>
  </si>
  <si>
    <t>Arrival Flight</t>
  </si>
  <si>
    <t>Departure Flight</t>
  </si>
  <si>
    <t>Transfer</t>
  </si>
  <si>
    <t>Room
Rate</t>
  </si>
  <si>
    <t>HE</t>
  </si>
  <si>
    <t>PENGCHENG</t>
  </si>
  <si>
    <t>何鹏程</t>
  </si>
  <si>
    <t>SRT</t>
  </si>
  <si>
    <t>HU</t>
  </si>
  <si>
    <t>XUN</t>
  </si>
  <si>
    <t>胡洵</t>
  </si>
  <si>
    <t>ZHANG</t>
  </si>
  <si>
    <t>JUNJIE</t>
  </si>
  <si>
    <t>张俊杰</t>
  </si>
  <si>
    <t>JIN</t>
  </si>
  <si>
    <t>ZENING</t>
  </si>
  <si>
    <t>金泽宁</t>
  </si>
  <si>
    <t>GUO</t>
  </si>
  <si>
    <t>NING</t>
  </si>
  <si>
    <t>郭宁</t>
  </si>
  <si>
    <t>GAO</t>
  </si>
  <si>
    <t>CHAO</t>
  </si>
  <si>
    <t>高超</t>
  </si>
  <si>
    <t>WALIY</t>
  </si>
  <si>
    <t xml:space="preserve">LULY NUR EL </t>
  </si>
  <si>
    <t>TAN</t>
  </si>
  <si>
    <t>WENCONG</t>
  </si>
  <si>
    <t>谭文聪</t>
  </si>
  <si>
    <t>LIU</t>
  </si>
  <si>
    <t>刘柳</t>
  </si>
  <si>
    <t>CHANJUAN</t>
  </si>
  <si>
    <t>张婵娟</t>
  </si>
  <si>
    <t>YUANHUI</t>
  </si>
  <si>
    <t>刘远辉</t>
  </si>
  <si>
    <t>MAI</t>
  </si>
  <si>
    <t>ZONGJIAN</t>
  </si>
  <si>
    <t>麦宗键</t>
  </si>
  <si>
    <t>Min. GTD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</si>
</sst>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-409]d\-mmm;@"/>
    <numFmt numFmtId="177" formatCode="&quot;$&quot;#,##0"/>
  </numFmts>
  <fonts count="51">
    <font>
      <sz val="10"/>
      <name val="Arial"/>
      <charset val="134"/>
    </font>
    <font>
      <sz val="11"/>
      <name val="Arial"/>
      <charset val="134"/>
    </font>
    <font>
      <sz val="12"/>
      <name val="Arial"/>
      <charset val="134"/>
    </font>
    <font>
      <sz val="12"/>
      <name val="Century Gothic"/>
      <charset val="134"/>
    </font>
    <font>
      <sz val="10"/>
      <name val="Century Gothic"/>
      <charset val="134"/>
    </font>
    <font>
      <b/>
      <sz val="11"/>
      <name val="Arial"/>
      <charset val="134"/>
    </font>
    <font>
      <b/>
      <sz val="10"/>
      <name val="Century Gothic"/>
      <charset val="134"/>
    </font>
    <font>
      <sz val="10"/>
      <name val="宋体"/>
      <charset val="134"/>
    </font>
    <font>
      <sz val="10"/>
      <color theme="1"/>
      <name val="Century Gothic"/>
      <charset val="134"/>
    </font>
    <font>
      <sz val="10"/>
      <color rgb="FFFF0000"/>
      <name val="Century Gothic"/>
      <charset val="134"/>
    </font>
    <font>
      <sz val="8"/>
      <name val="Century Gothic"/>
      <charset val="134"/>
    </font>
    <font>
      <i/>
      <sz val="10"/>
      <color indexed="12"/>
      <name val="Century Gothic"/>
      <charset val="134"/>
    </font>
    <font>
      <b/>
      <sz val="10"/>
      <color indexed="12"/>
      <name val="Century Gothic"/>
      <charset val="134"/>
    </font>
    <font>
      <b/>
      <sz val="11"/>
      <name val="Arial Narrow"/>
      <charset val="134"/>
    </font>
    <font>
      <b/>
      <sz val="12"/>
      <name val="Arial Narrow"/>
      <charset val="134"/>
    </font>
    <font>
      <b/>
      <sz val="12"/>
      <name val="Arial"/>
      <charset val="134"/>
    </font>
    <font>
      <sz val="12"/>
      <name val="Calibri"/>
      <charset val="134"/>
    </font>
    <font>
      <sz val="12"/>
      <color indexed="8"/>
      <name val="Calibri"/>
      <charset val="134"/>
    </font>
    <font>
      <sz val="12"/>
      <color indexed="8"/>
      <name val="YouYuan"/>
      <charset val="134"/>
    </font>
    <font>
      <b/>
      <sz val="14"/>
      <name val="Arial"/>
      <charset val="134"/>
    </font>
    <font>
      <i/>
      <sz val="11"/>
      <color indexed="12"/>
      <name val="Arial Narrow"/>
      <charset val="134"/>
    </font>
    <font>
      <b/>
      <sz val="10"/>
      <name val="Arial Narrow"/>
      <charset val="134"/>
    </font>
    <font>
      <sz val="10"/>
      <name val="Arial Narrow"/>
      <charset val="134"/>
    </font>
    <font>
      <b/>
      <sz val="10"/>
      <color indexed="12"/>
      <name val="Arial Narrow"/>
      <charset val="134"/>
    </font>
    <font>
      <b/>
      <i/>
      <sz val="16"/>
      <color indexed="12"/>
      <name val="Arial Narrow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新細明體"/>
      <charset val="136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6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4">
    <xf numFmtId="0" fontId="0" fillId="0" borderId="0">
      <alignment vertical="top"/>
    </xf>
    <xf numFmtId="42" fontId="29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5" fillId="33" borderId="18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32" borderId="19" applyNumberFormat="0" applyFon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7" fillId="13" borderId="14" applyNumberFormat="0" applyAlignment="0" applyProtection="0">
      <alignment vertical="center"/>
    </xf>
    <xf numFmtId="0" fontId="42" fillId="13" borderId="18" applyNumberFormat="0" applyAlignment="0" applyProtection="0">
      <alignment vertical="center"/>
    </xf>
    <xf numFmtId="0" fontId="37" fillId="20" borderId="15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0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0" fillId="0" borderId="0"/>
    <xf numFmtId="0" fontId="48" fillId="3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6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30" fillId="0" borderId="0"/>
  </cellStyleXfs>
  <cellXfs count="185">
    <xf numFmtId="0" fontId="0" fillId="0" borderId="0" xfId="0" applyAlignment="1"/>
    <xf numFmtId="0" fontId="1" fillId="2" borderId="0" xfId="33" applyFont="1" applyFill="1" applyAlignment="1">
      <alignment horizontal="center" vertical="center"/>
    </xf>
    <xf numFmtId="0" fontId="1" fillId="3" borderId="0" xfId="33" applyFont="1" applyFill="1" applyAlignment="1">
      <alignment horizontal="center" vertical="center"/>
    </xf>
    <xf numFmtId="0" fontId="1" fillId="0" borderId="0" xfId="33" applyFont="1" applyFill="1" applyAlignment="1">
      <alignment horizontal="center" vertical="center"/>
    </xf>
    <xf numFmtId="0" fontId="2" fillId="0" borderId="0" xfId="33" applyFont="1" applyFill="1" applyAlignment="1">
      <alignment horizontal="center" vertical="center"/>
    </xf>
    <xf numFmtId="0" fontId="3" fillId="0" borderId="0" xfId="33" applyFont="1" applyFill="1" applyAlignment="1">
      <alignment horizontal="center" vertical="center"/>
    </xf>
    <xf numFmtId="0" fontId="4" fillId="0" borderId="0" xfId="33" applyFont="1" applyFill="1" applyAlignment="1">
      <alignment horizontal="center" vertical="center" wrapText="1"/>
    </xf>
    <xf numFmtId="0" fontId="2" fillId="0" borderId="0" xfId="33" applyFont="1" applyFill="1" applyAlignment="1">
      <alignment horizontal="center" vertical="center" wrapText="1"/>
    </xf>
    <xf numFmtId="0" fontId="4" fillId="0" borderId="0" xfId="33" applyFont="1" applyFill="1" applyAlignment="1">
      <alignment horizontal="center" vertical="center"/>
    </xf>
    <xf numFmtId="0" fontId="5" fillId="0" borderId="0" xfId="33" applyNumberFormat="1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6" fillId="2" borderId="1" xfId="33" applyFont="1" applyFill="1" applyBorder="1" applyAlignment="1">
      <alignment horizontal="center" vertical="center"/>
    </xf>
    <xf numFmtId="0" fontId="6" fillId="2" borderId="1" xfId="33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16" fontId="4" fillId="0" borderId="3" xfId="0" applyNumberFormat="1" applyFont="1" applyFill="1" applyBorder="1" applyAlignment="1" applyProtection="1">
      <alignment horizontal="center" vertical="top" wrapText="1"/>
      <protection locked="0"/>
    </xf>
    <xf numFmtId="16" fontId="8" fillId="5" borderId="3" xfId="0" applyNumberFormat="1" applyFont="1" applyFill="1" applyBorder="1" applyAlignment="1" applyProtection="1">
      <alignment horizontal="center" vertical="top" wrapText="1"/>
      <protection locked="0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33" applyFont="1" applyFill="1" applyBorder="1" applyAlignment="1">
      <alignment vertical="center" wrapText="1"/>
    </xf>
    <xf numFmtId="16" fontId="4" fillId="5" borderId="3" xfId="0" applyNumberFormat="1" applyFont="1" applyFill="1" applyBorder="1" applyAlignment="1" applyProtection="1">
      <alignment horizontal="center" vertical="top" wrapText="1"/>
      <protection locked="0"/>
    </xf>
    <xf numFmtId="16" fontId="4" fillId="0" borderId="3" xfId="0" applyNumberFormat="1" applyFont="1" applyBorder="1" applyAlignment="1" applyProtection="1">
      <alignment horizontal="center" vertical="top" wrapText="1"/>
      <protection locked="0"/>
    </xf>
    <xf numFmtId="16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1" xfId="3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3" borderId="1" xfId="33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4" fillId="3" borderId="2" xfId="33" applyFont="1" applyFill="1" applyBorder="1" applyAlignment="1">
      <alignment horizontal="center" vertical="center" wrapText="1"/>
    </xf>
    <xf numFmtId="0" fontId="4" fillId="0" borderId="1" xfId="33" applyFont="1" applyFill="1" applyBorder="1" applyAlignment="1">
      <alignment horizontal="center" vertical="center"/>
    </xf>
    <xf numFmtId="0" fontId="10" fillId="0" borderId="1" xfId="33" applyFont="1" applyFill="1" applyBorder="1" applyAlignment="1">
      <alignment vertical="center" wrapText="1"/>
    </xf>
    <xf numFmtId="0" fontId="6" fillId="0" borderId="1" xfId="33" applyFont="1" applyFill="1" applyBorder="1" applyAlignment="1">
      <alignment horizontal="center" vertical="center"/>
    </xf>
    <xf numFmtId="4" fontId="6" fillId="6" borderId="1" xfId="33" applyNumberFormat="1" applyFont="1" applyFill="1" applyBorder="1" applyAlignment="1">
      <alignment horizontal="center" vertical="center"/>
    </xf>
    <xf numFmtId="9" fontId="6" fillId="0" borderId="1" xfId="33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" fontId="6" fillId="0" borderId="1" xfId="33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center"/>
    </xf>
    <xf numFmtId="4" fontId="6" fillId="7" borderId="1" xfId="33" applyNumberFormat="1" applyFont="1" applyFill="1" applyBorder="1" applyAlignment="1">
      <alignment horizontal="center" vertical="center"/>
    </xf>
    <xf numFmtId="0" fontId="4" fillId="3" borderId="1" xfId="33" applyFont="1" applyFill="1" applyBorder="1" applyAlignment="1">
      <alignment horizontal="center" vertical="center"/>
    </xf>
    <xf numFmtId="0" fontId="6" fillId="3" borderId="1" xfId="33" applyFont="1" applyFill="1" applyBorder="1" applyAlignment="1">
      <alignment horizontal="center" vertical="center"/>
    </xf>
    <xf numFmtId="4" fontId="6" fillId="3" borderId="1" xfId="33" applyNumberFormat="1" applyFont="1" applyFill="1" applyBorder="1" applyAlignment="1">
      <alignment horizontal="center" vertical="center"/>
    </xf>
    <xf numFmtId="9" fontId="6" fillId="3" borderId="1" xfId="33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6" fillId="2" borderId="1" xfId="33" applyNumberFormat="1" applyFont="1" applyFill="1" applyBorder="1" applyAlignment="1">
      <alignment horizontal="center" vertical="center"/>
    </xf>
    <xf numFmtId="16" fontId="4" fillId="8" borderId="0" xfId="0" applyNumberFormat="1" applyFont="1" applyFill="1" applyBorder="1" applyAlignment="1">
      <alignment horizontal="center" vertical="center"/>
    </xf>
    <xf numFmtId="1" fontId="6" fillId="3" borderId="1" xfId="33" applyNumberFormat="1" applyFont="1" applyFill="1" applyBorder="1" applyAlignment="1">
      <alignment horizontal="center" vertical="center"/>
    </xf>
    <xf numFmtId="1" fontId="4" fillId="3" borderId="0" xfId="33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7" fontId="4" fillId="3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6" fillId="3" borderId="0" xfId="33" applyFont="1" applyFill="1" applyBorder="1" applyAlignment="1">
      <alignment vertical="center"/>
    </xf>
    <xf numFmtId="0" fontId="6" fillId="3" borderId="0" xfId="33" applyFont="1" applyFill="1" applyBorder="1" applyAlignment="1">
      <alignment horizontal="center" vertical="center"/>
    </xf>
    <xf numFmtId="0" fontId="4" fillId="3" borderId="0" xfId="33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2" borderId="0" xfId="33" applyFont="1" applyFill="1" applyAlignment="1">
      <alignment horizontal="center" vertical="center"/>
    </xf>
    <xf numFmtId="0" fontId="4" fillId="3" borderId="0" xfId="33" applyFont="1" applyFill="1" applyAlignment="1">
      <alignment horizontal="center" vertical="center" wrapText="1"/>
    </xf>
    <xf numFmtId="0" fontId="2" fillId="2" borderId="0" xfId="33" applyFont="1" applyFill="1" applyAlignment="1">
      <alignment horizontal="center" vertical="center"/>
    </xf>
    <xf numFmtId="0" fontId="3" fillId="2" borderId="0" xfId="33" applyFont="1" applyFill="1" applyAlignment="1">
      <alignment horizontal="center" vertical="center"/>
    </xf>
    <xf numFmtId="0" fontId="2" fillId="3" borderId="0" xfId="33" applyFont="1" applyFill="1" applyAlignment="1">
      <alignment horizontal="center" vertical="center" wrapText="1"/>
    </xf>
    <xf numFmtId="0" fontId="6" fillId="2" borderId="0" xfId="33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4" fillId="3" borderId="0" xfId="33" applyFont="1" applyFill="1" applyBorder="1" applyAlignment="1">
      <alignment horizontal="center" vertical="center" wrapText="1"/>
    </xf>
    <xf numFmtId="0" fontId="4" fillId="3" borderId="5" xfId="33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" fontId="6" fillId="3" borderId="0" xfId="33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" fontId="4" fillId="8" borderId="1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6" fillId="2" borderId="0" xfId="33" applyNumberFormat="1" applyFont="1" applyFill="1" applyAlignment="1">
      <alignment horizontal="center" vertical="center"/>
    </xf>
    <xf numFmtId="177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5" fillId="2" borderId="0" xfId="33" applyNumberFormat="1" applyFont="1" applyFill="1" applyAlignment="1">
      <alignment horizontal="center" vertical="center"/>
    </xf>
    <xf numFmtId="0" fontId="0" fillId="2" borderId="0" xfId="0" applyFont="1" applyFill="1" applyAlignment="1">
      <alignment vertical="top"/>
    </xf>
    <xf numFmtId="177" fontId="4" fillId="2" borderId="0" xfId="0" applyNumberFormat="1" applyFont="1" applyFill="1" applyAlignment="1">
      <alignment horizontal="center" vertical="center"/>
    </xf>
    <xf numFmtId="177" fontId="6" fillId="2" borderId="0" xfId="0" applyNumberFormat="1" applyFont="1" applyFill="1" applyAlignment="1">
      <alignment horizontal="center" vertical="center"/>
    </xf>
    <xf numFmtId="177" fontId="6" fillId="3" borderId="0" xfId="0" applyNumberFormat="1" applyFont="1" applyFill="1" applyAlignment="1">
      <alignment horizontal="right" vertical="top"/>
    </xf>
    <xf numFmtId="0" fontId="6" fillId="3" borderId="0" xfId="0" applyNumberFormat="1" applyFont="1" applyFill="1" applyAlignment="1">
      <alignment horizontal="center" vertical="top"/>
    </xf>
    <xf numFmtId="177" fontId="6" fillId="2" borderId="0" xfId="33" applyNumberFormat="1" applyFont="1" applyFill="1" applyAlignment="1">
      <alignment horizontal="center" vertical="center"/>
    </xf>
    <xf numFmtId="177" fontId="4" fillId="2" borderId="0" xfId="33" applyNumberFormat="1" applyFont="1" applyFill="1" applyAlignment="1">
      <alignment horizontal="center" vertical="center"/>
    </xf>
    <xf numFmtId="0" fontId="13" fillId="2" borderId="1" xfId="33" applyFont="1" applyFill="1" applyBorder="1" applyAlignment="1">
      <alignment horizontal="center" vertical="center"/>
    </xf>
    <xf numFmtId="0" fontId="14" fillId="2" borderId="1" xfId="33" applyFont="1" applyFill="1" applyBorder="1" applyAlignment="1">
      <alignment horizontal="center" vertical="center"/>
    </xf>
    <xf numFmtId="0" fontId="14" fillId="2" borderId="1" xfId="33" applyFont="1" applyFill="1" applyBorder="1" applyAlignment="1">
      <alignment horizontal="center" vertical="center" wrapText="1"/>
    </xf>
    <xf numFmtId="0" fontId="13" fillId="2" borderId="1" xfId="33" applyFont="1" applyFill="1" applyBorder="1" applyAlignment="1">
      <alignment horizontal="center" vertical="center" wrapText="1"/>
    </xf>
    <xf numFmtId="0" fontId="13" fillId="2" borderId="12" xfId="33" applyFont="1" applyFill="1" applyBorder="1" applyAlignment="1">
      <alignment horizontal="center" vertical="center"/>
    </xf>
    <xf numFmtId="0" fontId="14" fillId="2" borderId="12" xfId="33" applyFont="1" applyFill="1" applyBorder="1" applyAlignment="1">
      <alignment horizontal="center" vertical="center"/>
    </xf>
    <xf numFmtId="0" fontId="14" fillId="2" borderId="12" xfId="33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0" fontId="2" fillId="3" borderId="3" xfId="33" applyFont="1" applyFill="1" applyBorder="1" applyAlignment="1">
      <alignment horizontal="center" vertical="center" wrapText="1"/>
    </xf>
    <xf numFmtId="0" fontId="2" fillId="5" borderId="3" xfId="33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0" fontId="2" fillId="3" borderId="1" xfId="33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16" fontId="2" fillId="2" borderId="0" xfId="33" applyNumberFormat="1" applyFont="1" applyFill="1" applyBorder="1" applyAlignment="1">
      <alignment horizontal="center" vertical="center" wrapText="1"/>
    </xf>
    <xf numFmtId="0" fontId="2" fillId="2" borderId="0" xfId="33" applyFont="1" applyFill="1" applyBorder="1" applyAlignment="1">
      <alignment horizontal="center" vertical="center" wrapText="1"/>
    </xf>
    <xf numFmtId="0" fontId="19" fillId="3" borderId="0" xfId="33" applyFont="1" applyFill="1" applyBorder="1" applyAlignment="1">
      <alignment horizontal="center" vertical="center"/>
    </xf>
    <xf numFmtId="0" fontId="2" fillId="3" borderId="0" xfId="33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3" fillId="2" borderId="1" xfId="33" applyNumberFormat="1" applyFont="1" applyFill="1" applyBorder="1" applyAlignment="1">
      <alignment horizontal="center" vertical="center"/>
    </xf>
    <xf numFmtId="0" fontId="0" fillId="9" borderId="13" xfId="0" applyFont="1" applyFill="1" applyBorder="1" applyAlignment="1">
      <alignment horizontal="center" vertical="center"/>
    </xf>
    <xf numFmtId="0" fontId="13" fillId="2" borderId="12" xfId="33" applyNumberFormat="1" applyFont="1" applyFill="1" applyBorder="1" applyAlignment="1">
      <alignment horizontal="center" vertical="center"/>
    </xf>
    <xf numFmtId="16" fontId="0" fillId="9" borderId="0" xfId="0" applyNumberFormat="1" applyFont="1" applyFill="1" applyBorder="1" applyAlignment="1">
      <alignment horizontal="center" vertical="center"/>
    </xf>
    <xf numFmtId="0" fontId="15" fillId="3" borderId="3" xfId="33" applyFont="1" applyFill="1" applyBorder="1" applyAlignment="1">
      <alignment horizontal="center" vertical="center"/>
    </xf>
    <xf numFmtId="4" fontId="15" fillId="3" borderId="3" xfId="33" applyNumberFormat="1" applyFont="1" applyFill="1" applyBorder="1" applyAlignment="1">
      <alignment horizontal="center" vertical="center"/>
    </xf>
    <xf numFmtId="9" fontId="15" fillId="3" borderId="3" xfId="33" applyNumberFormat="1" applyFont="1" applyFill="1" applyBorder="1" applyAlignment="1">
      <alignment horizontal="center" vertical="center"/>
    </xf>
    <xf numFmtId="1" fontId="15" fillId="3" borderId="3" xfId="33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4" fontId="15" fillId="5" borderId="3" xfId="33" applyNumberFormat="1" applyFont="1" applyFill="1" applyBorder="1" applyAlignment="1">
      <alignment horizontal="center" vertical="center"/>
    </xf>
    <xf numFmtId="0" fontId="15" fillId="5" borderId="3" xfId="33" applyFont="1" applyFill="1" applyBorder="1" applyAlignment="1">
      <alignment horizontal="center" vertical="center"/>
    </xf>
    <xf numFmtId="0" fontId="15" fillId="3" borderId="1" xfId="33" applyFont="1" applyFill="1" applyBorder="1" applyAlignment="1">
      <alignment horizontal="center" vertical="center"/>
    </xf>
    <xf numFmtId="4" fontId="15" fillId="3" borderId="1" xfId="33" applyNumberFormat="1" applyFont="1" applyFill="1" applyBorder="1" applyAlignment="1">
      <alignment horizontal="center" vertical="center"/>
    </xf>
    <xf numFmtId="9" fontId="15" fillId="3" borderId="1" xfId="33" applyNumberFormat="1" applyFont="1" applyFill="1" applyBorder="1" applyAlignment="1">
      <alignment horizontal="center" vertical="center"/>
    </xf>
    <xf numFmtId="1" fontId="15" fillId="3" borderId="1" xfId="33" applyNumberFormat="1" applyFont="1" applyFill="1" applyBorder="1" applyAlignment="1">
      <alignment horizontal="center" vertical="center"/>
    </xf>
    <xf numFmtId="0" fontId="15" fillId="2" borderId="0" xfId="33" applyFont="1" applyFill="1" applyBorder="1" applyAlignment="1">
      <alignment horizontal="center" vertical="center"/>
    </xf>
    <xf numFmtId="3" fontId="15" fillId="2" borderId="0" xfId="33" applyNumberFormat="1" applyFont="1" applyFill="1" applyBorder="1" applyAlignment="1">
      <alignment horizontal="center" vertical="center"/>
    </xf>
    <xf numFmtId="1" fontId="15" fillId="3" borderId="0" xfId="33" applyNumberFormat="1" applyFont="1" applyFill="1" applyBorder="1" applyAlignment="1">
      <alignment horizontal="center" vertical="center"/>
    </xf>
    <xf numFmtId="0" fontId="5" fillId="2" borderId="0" xfId="33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16" fontId="0" fillId="9" borderId="1" xfId="0" applyNumberFormat="1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" fillId="3" borderId="0" xfId="33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ont="1" applyFill="1" applyBorder="1" applyAlignment="1">
      <alignment vertical="top"/>
    </xf>
    <xf numFmtId="0" fontId="0" fillId="2" borderId="0" xfId="0" applyFont="1" applyFill="1" applyBorder="1" applyAlignment="1">
      <alignment vertical="top"/>
    </xf>
    <xf numFmtId="0" fontId="0" fillId="2" borderId="1" xfId="0" applyFont="1" applyFill="1" applyBorder="1" applyAlignment="1">
      <alignment horizontal="center" vertical="top"/>
    </xf>
    <xf numFmtId="0" fontId="0" fillId="3" borderId="0" xfId="0" applyFont="1" applyFill="1" applyBorder="1" applyAlignment="1">
      <alignment vertical="top" wrapText="1"/>
    </xf>
    <xf numFmtId="0" fontId="0" fillId="2" borderId="0" xfId="0" applyFont="1" applyFill="1" applyAlignment="1">
      <alignment horizontal="center" vertical="center"/>
    </xf>
    <xf numFmtId="16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177" fontId="0" fillId="3" borderId="0" xfId="0" applyNumberFormat="1" applyFont="1" applyFill="1" applyAlignment="1">
      <alignment horizontal="center" vertical="center"/>
    </xf>
    <xf numFmtId="177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" fontId="1" fillId="3" borderId="0" xfId="33" applyNumberFormat="1" applyFont="1" applyFill="1" applyAlignment="1">
      <alignment horizontal="center" vertical="center"/>
    </xf>
    <xf numFmtId="177" fontId="0" fillId="3" borderId="0" xfId="0" applyNumberFormat="1" applyFont="1" applyFill="1" applyAlignment="1">
      <alignment horizontal="right" vertical="top"/>
    </xf>
    <xf numFmtId="177" fontId="0" fillId="3" borderId="0" xfId="0" applyNumberFormat="1" applyFont="1" applyFill="1" applyBorder="1" applyAlignment="1">
      <alignment horizontal="right" vertical="top"/>
    </xf>
    <xf numFmtId="1" fontId="1" fillId="2" borderId="0" xfId="33" applyNumberFormat="1" applyFont="1" applyFill="1" applyAlignment="1">
      <alignment horizontal="center" vertical="center"/>
    </xf>
    <xf numFmtId="177" fontId="1" fillId="2" borderId="0" xfId="33" applyNumberFormat="1" applyFont="1" applyFill="1" applyAlignment="1">
      <alignment horizontal="center" vertical="center"/>
    </xf>
    <xf numFmtId="177" fontId="1" fillId="2" borderId="10" xfId="33" applyNumberFormat="1" applyFont="1" applyFill="1" applyBorder="1" applyAlignment="1">
      <alignment horizontal="center" vertical="center"/>
    </xf>
    <xf numFmtId="177" fontId="1" fillId="2" borderId="0" xfId="33" applyNumberFormat="1" applyFont="1" applyFill="1" applyBorder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Normal 6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一般 2" xfId="31"/>
    <cellStyle name="汇总" xfId="32" builtinId="25"/>
    <cellStyle name="Normal_Sheet1 (2)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一般_Sheet1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Normal 2" xfId="46"/>
    <cellStyle name="40% - 强调文字颜色 4" xfId="47" builtinId="43"/>
    <cellStyle name="强调文字颜色 5" xfId="48" builtinId="45"/>
    <cellStyle name="Normal 3" xfId="49"/>
    <cellStyle name="40% - 强调文字颜色 5" xfId="50" builtinId="47"/>
    <cellStyle name="60% - 强调文字颜色 5" xfId="51" builtinId="48"/>
    <cellStyle name="强调文字颜色 6" xfId="52" builtinId="49"/>
    <cellStyle name="Normal 4" xfId="53"/>
    <cellStyle name="40% - 强调文字颜色 6" xfId="54" builtinId="51"/>
    <cellStyle name="Normal 4 2" xfId="55"/>
    <cellStyle name="60% - 强调文字颜色 6" xfId="56" builtinId="52"/>
    <cellStyle name="Normal 5" xfId="57"/>
    <cellStyle name="Normal 7" xfId="58"/>
    <cellStyle name="Normal 8" xfId="59"/>
    <cellStyle name="常规 2" xfId="60"/>
    <cellStyle name="常规 4" xfId="61"/>
    <cellStyle name="常规 4 2" xfId="62"/>
    <cellStyle name="常规_Sheet1" xfId="63"/>
  </cellStyles>
  <dxfs count="1">
    <dxf>
      <font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99CCFF"/>
      <color rgb="0000FFFF"/>
      <color rgb="00CC99FF"/>
      <color rgb="00CC66FF"/>
      <color rgb="009900FF"/>
      <color rgb="0099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pic>
      <xdr:nvPicPr>
        <xdr:cNvPr id="132994" name="Picture 3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452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pic>
      <xdr:nvPicPr>
        <xdr:cNvPr id="132995" name="Picture 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452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2996" name="Picture 19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2997" name="Picture 20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2998" name="Picture 23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2999" name="Picture 2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pic>
      <xdr:nvPicPr>
        <xdr:cNvPr id="133000" name="Picture 25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447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pic>
      <xdr:nvPicPr>
        <xdr:cNvPr id="133001" name="Picture 26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447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02" name="Picture 47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03" name="Picture 48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04" name="Picture 50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05" name="Picture 51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06" name="Picture 5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07" name="Picture 55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08" name="Picture 77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09" name="Picture 78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10" name="Picture 79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11" name="Picture 80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12" name="Picture 81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13" name="Picture 82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14" name="Picture 83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15" name="Picture 8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16" name="Picture 85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17" name="Picture 86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18" name="Picture 87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19" name="Picture 88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20" name="Picture 89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21" name="Picture 90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22" name="Picture 91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23" name="Picture 92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24" name="Picture 93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25" name="Picture 9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26" name="Picture 95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27" name="Picture 96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28" name="Picture 97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29" name="Picture 98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30" name="Picture 99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31" name="Picture 100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32" name="Picture 101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33" name="Picture 102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34" name="Picture 103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35" name="Picture 10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pic>
      <xdr:nvPicPr>
        <xdr:cNvPr id="133036" name="Picture 3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452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pic>
      <xdr:nvPicPr>
        <xdr:cNvPr id="133037" name="Picture 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452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38" name="Picture 19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39" name="Picture 20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40" name="Picture 23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41" name="Picture 2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42" name="Picture 47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43" name="Picture 48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44" name="Picture 50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45" name="Picture 51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46" name="Picture 5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47" name="Picture 55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48" name="Picture 77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49" name="Picture 78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50" name="Picture 79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51" name="Picture 80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52" name="Picture 81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53" name="Picture 82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54" name="Picture 83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55" name="Picture 8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56" name="Picture 85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57" name="Picture 86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58" name="Picture 87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59" name="Picture 88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60" name="Picture 89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61" name="Picture 90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62" name="Picture 91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63" name="Picture 92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64" name="Picture 93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65" name="Picture 9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66" name="Picture 95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67" name="Picture 96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68" name="Picture 97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69" name="Picture 98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70" name="Picture 99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71" name="Picture 100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72" name="Picture 101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73" name="Picture 102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74" name="Picture 103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75" name="Picture 10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pic>
      <xdr:nvPicPr>
        <xdr:cNvPr id="133076" name="Picture 3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452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pic>
      <xdr:nvPicPr>
        <xdr:cNvPr id="133077" name="Picture 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452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78" name="Picture 19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79" name="Picture 20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80" name="Picture 23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81" name="Picture 2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82" name="Picture 47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83" name="Picture 48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84" name="Picture 50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85" name="Picture 51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86" name="Picture 5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87" name="Picture 55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88" name="Picture 77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89" name="Picture 78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90" name="Picture 79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91" name="Picture 80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92" name="Picture 81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93" name="Picture 82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94" name="Picture 83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95" name="Picture 8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96" name="Picture 85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97" name="Picture 86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98" name="Picture 87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099" name="Picture 88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00" name="Picture 89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01" name="Picture 90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02" name="Picture 91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03" name="Picture 92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04" name="Picture 93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05" name="Picture 9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06" name="Picture 95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07" name="Picture 96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08" name="Picture 97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09" name="Picture 98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10" name="Picture 99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11" name="Picture 100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12" name="Picture 101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13" name="Picture 102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14" name="Picture 103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15" name="Picture 10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pic>
      <xdr:nvPicPr>
        <xdr:cNvPr id="133116" name="Picture 3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452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pic>
      <xdr:nvPicPr>
        <xdr:cNvPr id="133117" name="Picture 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452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18" name="Picture 19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19" name="Picture 20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20" name="Picture 23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21" name="Picture 2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22" name="Picture 47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23" name="Picture 48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24" name="Picture 50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25" name="Picture 51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26" name="Picture 5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27" name="Picture 55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28" name="Picture 77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29" name="Picture 78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30" name="Picture 79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31" name="Picture 80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32" name="Picture 81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33" name="Picture 82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34" name="Picture 83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35" name="Picture 8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36" name="Picture 85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37" name="Picture 86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38" name="Picture 87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39" name="Picture 88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40" name="Picture 89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41" name="Picture 90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42" name="Picture 91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43" name="Picture 92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44" name="Picture 93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45" name="Picture 9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46" name="Picture 95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47" name="Picture 96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48" name="Picture 97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49" name="Picture 98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50" name="Picture 99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51" name="Picture 100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52" name="Picture 101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53" name="Picture 102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54" name="Picture 103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33155" name="Picture 104" descr="nojavascript&amp;W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8740" y="86086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42"/>
  <sheetViews>
    <sheetView showZeros="0" zoomScale="70" zoomScaleNormal="70" workbookViewId="0">
      <selection activeCell="M8" sqref="M8"/>
    </sheetView>
  </sheetViews>
  <sheetFormatPr defaultColWidth="9.33333333333333" defaultRowHeight="15"/>
  <cols>
    <col min="1" max="1" width="4.55238095238095" style="3" customWidth="1"/>
    <col min="2" max="2" width="13" style="4" customWidth="1"/>
    <col min="3" max="3" width="7.66666666666667" style="4" customWidth="1"/>
    <col min="4" max="4" width="14.8857142857143" style="7" customWidth="1"/>
    <col min="5" max="5" width="10.3333333333333" style="7" customWidth="1"/>
    <col min="6" max="7" width="7.88571428571429" style="3" customWidth="1"/>
    <col min="8" max="8" width="14.4380952380952" style="3" customWidth="1"/>
    <col min="9" max="10" width="6.33333333333333" style="3" customWidth="1"/>
    <col min="11" max="11" width="14" style="3" customWidth="1"/>
    <col min="12" max="12" width="6.43809523809524" style="3" customWidth="1"/>
    <col min="13" max="13" width="5.55238095238095" style="3" customWidth="1"/>
    <col min="14" max="14" width="13.3333333333333" style="9" customWidth="1"/>
    <col min="15" max="24" width="7.33333333333333" style="10" customWidth="1"/>
    <col min="25" max="25" width="12.4380952380952" style="3" customWidth="1"/>
    <col min="26" max="26" width="10.3333333333333" style="1" customWidth="1"/>
    <col min="27" max="27" width="12.3333333333333" style="1" customWidth="1"/>
    <col min="28" max="28" width="9.33333333333333" style="1"/>
    <col min="29" max="16384" width="9.33333333333333" style="3"/>
  </cols>
  <sheetData>
    <row r="1" ht="20.25" customHeight="1" spans="1:27">
      <c r="A1" s="113" t="s">
        <v>0</v>
      </c>
      <c r="B1" s="114" t="s">
        <v>1</v>
      </c>
      <c r="C1" s="114" t="s">
        <v>2</v>
      </c>
      <c r="D1" s="115" t="s">
        <v>3</v>
      </c>
      <c r="E1" s="115" t="s">
        <v>4</v>
      </c>
      <c r="F1" s="116" t="s">
        <v>5</v>
      </c>
      <c r="G1" s="116" t="s">
        <v>6</v>
      </c>
      <c r="H1" s="116" t="s">
        <v>7</v>
      </c>
      <c r="I1" s="116" t="s">
        <v>8</v>
      </c>
      <c r="J1" s="113"/>
      <c r="K1" s="116" t="s">
        <v>9</v>
      </c>
      <c r="L1" s="116" t="s">
        <v>10</v>
      </c>
      <c r="M1" s="116" t="s">
        <v>11</v>
      </c>
      <c r="N1" s="139" t="s">
        <v>12</v>
      </c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71"/>
      <c r="Z1" s="163" t="s">
        <v>13</v>
      </c>
      <c r="AA1" s="163" t="s">
        <v>14</v>
      </c>
    </row>
    <row r="2" customHeight="1" spans="1:27">
      <c r="A2" s="117"/>
      <c r="B2" s="118"/>
      <c r="C2" s="118"/>
      <c r="D2" s="119"/>
      <c r="E2" s="119"/>
      <c r="F2" s="117"/>
      <c r="G2" s="117"/>
      <c r="H2" s="117"/>
      <c r="I2" s="117"/>
      <c r="J2" s="117"/>
      <c r="K2" s="117"/>
      <c r="L2" s="117"/>
      <c r="M2" s="117"/>
      <c r="N2" s="141"/>
      <c r="O2" s="142">
        <v>41810</v>
      </c>
      <c r="P2" s="142">
        <v>41811</v>
      </c>
      <c r="Q2" s="142">
        <v>41812</v>
      </c>
      <c r="R2" s="142">
        <v>41813</v>
      </c>
      <c r="S2" s="142">
        <v>41814</v>
      </c>
      <c r="T2" s="142">
        <v>41815</v>
      </c>
      <c r="U2" s="142">
        <v>41816</v>
      </c>
      <c r="V2" s="142">
        <v>41817</v>
      </c>
      <c r="W2" s="142">
        <v>41818</v>
      </c>
      <c r="X2" s="142">
        <v>41819</v>
      </c>
      <c r="Y2" s="172"/>
      <c r="Z2" s="173"/>
      <c r="AA2" s="173"/>
    </row>
    <row r="3" s="1" customFormat="1" ht="30.6" customHeight="1" spans="1:27">
      <c r="A3" s="120">
        <v>1</v>
      </c>
      <c r="B3" s="121"/>
      <c r="C3" s="121" t="s">
        <v>15</v>
      </c>
      <c r="D3" s="122" t="s">
        <v>16</v>
      </c>
      <c r="E3" s="123" t="s">
        <v>17</v>
      </c>
      <c r="F3" s="124">
        <v>41814</v>
      </c>
      <c r="G3" s="124">
        <v>41818</v>
      </c>
      <c r="H3" s="125" t="s">
        <v>18</v>
      </c>
      <c r="I3" s="125" t="s">
        <v>19</v>
      </c>
      <c r="J3" s="143" t="s">
        <v>20</v>
      </c>
      <c r="K3" s="144">
        <v>2080</v>
      </c>
      <c r="L3" s="145">
        <v>0</v>
      </c>
      <c r="M3" s="146">
        <v>1</v>
      </c>
      <c r="N3" s="146">
        <f>G3-F3</f>
        <v>4</v>
      </c>
      <c r="O3" s="147" t="str">
        <f t="shared" ref="O3:O23" si="0">IF(AND($G3&gt;O$2,O$2&gt;=$F3),$J3,"")</f>
        <v/>
      </c>
      <c r="P3" s="147" t="str">
        <f t="shared" ref="P3:X23" si="1">IF(AND($G3&gt;P$2,P$2&gt;=$F3),$J3,"")</f>
        <v/>
      </c>
      <c r="Q3" s="147" t="str">
        <f t="shared" si="1"/>
        <v/>
      </c>
      <c r="R3" s="147" t="str">
        <f t="shared" si="1"/>
        <v/>
      </c>
      <c r="S3" s="147" t="str">
        <f t="shared" si="1"/>
        <v>GV</v>
      </c>
      <c r="T3" s="147" t="str">
        <f t="shared" si="1"/>
        <v>GV</v>
      </c>
      <c r="U3" s="147" t="str">
        <f t="shared" si="1"/>
        <v>GV</v>
      </c>
      <c r="V3" s="147" t="str">
        <f t="shared" si="1"/>
        <v>GV</v>
      </c>
      <c r="W3" s="147" t="str">
        <f t="shared" si="1"/>
        <v/>
      </c>
      <c r="X3" s="147" t="str">
        <f t="shared" si="1"/>
        <v/>
      </c>
      <c r="Y3" s="174"/>
      <c r="Z3" s="175">
        <f t="shared" ref="Z3:Z25" si="2">K3*(1+L3)*N3</f>
        <v>8320</v>
      </c>
      <c r="AA3" s="175"/>
    </row>
    <row r="4" s="1" customFormat="1" ht="30.6" customHeight="1" spans="1:27">
      <c r="A4" s="120">
        <v>2</v>
      </c>
      <c r="B4" s="121"/>
      <c r="C4" s="121" t="s">
        <v>21</v>
      </c>
      <c r="D4" s="122" t="s">
        <v>22</v>
      </c>
      <c r="E4" s="123" t="s">
        <v>23</v>
      </c>
      <c r="F4" s="124">
        <v>41812</v>
      </c>
      <c r="G4" s="124">
        <v>41818</v>
      </c>
      <c r="H4" s="125" t="s">
        <v>18</v>
      </c>
      <c r="I4" s="125" t="s">
        <v>19</v>
      </c>
      <c r="J4" s="143" t="s">
        <v>20</v>
      </c>
      <c r="K4" s="144">
        <v>2080</v>
      </c>
      <c r="L4" s="145">
        <v>0</v>
      </c>
      <c r="M4" s="146">
        <v>1</v>
      </c>
      <c r="N4" s="146">
        <f t="shared" ref="N4:N17" si="3">G4-F4</f>
        <v>6</v>
      </c>
      <c r="O4" s="147" t="str">
        <f t="shared" si="0"/>
        <v/>
      </c>
      <c r="P4" s="147" t="str">
        <f t="shared" si="1"/>
        <v/>
      </c>
      <c r="Q4" s="147" t="str">
        <f t="shared" si="1"/>
        <v>GV</v>
      </c>
      <c r="R4" s="147" t="str">
        <f t="shared" si="1"/>
        <v>GV</v>
      </c>
      <c r="S4" s="147" t="str">
        <f t="shared" si="1"/>
        <v>GV</v>
      </c>
      <c r="T4" s="147" t="str">
        <f t="shared" si="1"/>
        <v>GV</v>
      </c>
      <c r="U4" s="147" t="str">
        <f t="shared" si="1"/>
        <v>GV</v>
      </c>
      <c r="V4" s="147" t="str">
        <f t="shared" si="1"/>
        <v>GV</v>
      </c>
      <c r="W4" s="147" t="str">
        <f t="shared" si="1"/>
        <v/>
      </c>
      <c r="X4" s="147" t="str">
        <f t="shared" si="1"/>
        <v/>
      </c>
      <c r="Y4" s="174"/>
      <c r="Z4" s="175">
        <f t="shared" si="2"/>
        <v>12480</v>
      </c>
      <c r="AA4" s="175"/>
    </row>
    <row r="5" s="1" customFormat="1" ht="30.6" customHeight="1" spans="1:27">
      <c r="A5" s="120">
        <v>3</v>
      </c>
      <c r="B5" s="121"/>
      <c r="C5" s="121" t="s">
        <v>15</v>
      </c>
      <c r="D5" s="122" t="s">
        <v>24</v>
      </c>
      <c r="E5" s="123" t="s">
        <v>25</v>
      </c>
      <c r="F5" s="124">
        <v>41813</v>
      </c>
      <c r="G5" s="124">
        <v>41818</v>
      </c>
      <c r="H5" s="125" t="s">
        <v>18</v>
      </c>
      <c r="I5" s="125"/>
      <c r="J5" s="143" t="s">
        <v>20</v>
      </c>
      <c r="K5" s="144">
        <v>2080</v>
      </c>
      <c r="L5" s="145">
        <v>0</v>
      </c>
      <c r="M5" s="146">
        <v>1</v>
      </c>
      <c r="N5" s="146">
        <f t="shared" si="3"/>
        <v>5</v>
      </c>
      <c r="O5" s="147" t="str">
        <f t="shared" si="0"/>
        <v/>
      </c>
      <c r="P5" s="147" t="str">
        <f t="shared" si="1"/>
        <v/>
      </c>
      <c r="Q5" s="147" t="str">
        <f t="shared" si="1"/>
        <v/>
      </c>
      <c r="R5" s="147" t="str">
        <f t="shared" si="1"/>
        <v>GV</v>
      </c>
      <c r="S5" s="147" t="str">
        <f t="shared" si="1"/>
        <v>GV</v>
      </c>
      <c r="T5" s="147" t="str">
        <f t="shared" si="1"/>
        <v>GV</v>
      </c>
      <c r="U5" s="147" t="str">
        <f t="shared" si="1"/>
        <v>GV</v>
      </c>
      <c r="V5" s="147" t="str">
        <f t="shared" si="1"/>
        <v>GV</v>
      </c>
      <c r="W5" s="147" t="str">
        <f t="shared" si="1"/>
        <v/>
      </c>
      <c r="X5" s="147" t="str">
        <f t="shared" si="1"/>
        <v/>
      </c>
      <c r="Y5" s="174"/>
      <c r="Z5" s="175">
        <f t="shared" si="2"/>
        <v>10400</v>
      </c>
      <c r="AA5" s="175"/>
    </row>
    <row r="6" s="1" customFormat="1" ht="30.6" customHeight="1" spans="1:27">
      <c r="A6" s="120">
        <v>4</v>
      </c>
      <c r="B6" s="121"/>
      <c r="C6" s="121" t="s">
        <v>21</v>
      </c>
      <c r="D6" s="122" t="s">
        <v>26</v>
      </c>
      <c r="E6" s="123" t="s">
        <v>27</v>
      </c>
      <c r="F6" s="124">
        <v>41813</v>
      </c>
      <c r="G6" s="124">
        <v>41819</v>
      </c>
      <c r="H6" s="125" t="s">
        <v>18</v>
      </c>
      <c r="I6" s="125"/>
      <c r="J6" s="143" t="s">
        <v>20</v>
      </c>
      <c r="K6" s="148">
        <v>2260</v>
      </c>
      <c r="L6" s="145">
        <v>0</v>
      </c>
      <c r="M6" s="146">
        <v>2</v>
      </c>
      <c r="N6" s="146">
        <f t="shared" si="3"/>
        <v>6</v>
      </c>
      <c r="O6" s="147" t="str">
        <f t="shared" si="0"/>
        <v/>
      </c>
      <c r="P6" s="147" t="str">
        <f t="shared" si="1"/>
        <v/>
      </c>
      <c r="Q6" s="147" t="str">
        <f t="shared" si="1"/>
        <v/>
      </c>
      <c r="R6" s="147" t="str">
        <f t="shared" si="1"/>
        <v>GV</v>
      </c>
      <c r="S6" s="147" t="str">
        <f t="shared" si="1"/>
        <v>GV</v>
      </c>
      <c r="T6" s="147" t="str">
        <f t="shared" si="1"/>
        <v>GV</v>
      </c>
      <c r="U6" s="147" t="str">
        <f t="shared" si="1"/>
        <v>GV</v>
      </c>
      <c r="V6" s="147" t="str">
        <f t="shared" si="1"/>
        <v>GV</v>
      </c>
      <c r="W6" s="147" t="str">
        <f t="shared" si="1"/>
        <v>GV</v>
      </c>
      <c r="X6" s="147" t="str">
        <f t="shared" si="1"/>
        <v/>
      </c>
      <c r="Y6" s="174"/>
      <c r="Z6" s="175">
        <f t="shared" si="2"/>
        <v>13560</v>
      </c>
      <c r="AA6" s="175"/>
    </row>
    <row r="7" s="1" customFormat="1" ht="30.6" customHeight="1" spans="1:27">
      <c r="A7" s="120">
        <v>5</v>
      </c>
      <c r="B7" s="121"/>
      <c r="C7" s="121" t="s">
        <v>15</v>
      </c>
      <c r="D7" s="122" t="s">
        <v>28</v>
      </c>
      <c r="E7" s="123" t="s">
        <v>29</v>
      </c>
      <c r="F7" s="124">
        <v>41812</v>
      </c>
      <c r="G7" s="124">
        <v>41818</v>
      </c>
      <c r="H7" s="125" t="s">
        <v>18</v>
      </c>
      <c r="I7" s="125"/>
      <c r="J7" s="143" t="s">
        <v>20</v>
      </c>
      <c r="K7" s="144">
        <v>2080</v>
      </c>
      <c r="L7" s="145">
        <v>0</v>
      </c>
      <c r="M7" s="146">
        <v>1</v>
      </c>
      <c r="N7" s="146">
        <f t="shared" si="3"/>
        <v>6</v>
      </c>
      <c r="O7" s="147" t="str">
        <f t="shared" si="0"/>
        <v/>
      </c>
      <c r="P7" s="147" t="str">
        <f t="shared" si="1"/>
        <v/>
      </c>
      <c r="Q7" s="147" t="str">
        <f t="shared" si="1"/>
        <v>GV</v>
      </c>
      <c r="R7" s="147" t="str">
        <f t="shared" si="1"/>
        <v>GV</v>
      </c>
      <c r="S7" s="147" t="str">
        <f t="shared" si="1"/>
        <v>GV</v>
      </c>
      <c r="T7" s="147" t="str">
        <f t="shared" si="1"/>
        <v>GV</v>
      </c>
      <c r="U7" s="147" t="str">
        <f t="shared" si="1"/>
        <v>GV</v>
      </c>
      <c r="V7" s="147" t="str">
        <f t="shared" si="1"/>
        <v>GV</v>
      </c>
      <c r="W7" s="147" t="str">
        <f t="shared" si="1"/>
        <v/>
      </c>
      <c r="X7" s="147" t="str">
        <f t="shared" si="1"/>
        <v/>
      </c>
      <c r="Y7" s="174"/>
      <c r="Z7" s="175">
        <f t="shared" si="2"/>
        <v>12480</v>
      </c>
      <c r="AA7" s="175"/>
    </row>
    <row r="8" s="1" customFormat="1" ht="30.6" customHeight="1" spans="1:27">
      <c r="A8" s="120">
        <v>6</v>
      </c>
      <c r="B8" s="121"/>
      <c r="C8" s="121" t="s">
        <v>15</v>
      </c>
      <c r="D8" s="122" t="s">
        <v>30</v>
      </c>
      <c r="E8" s="123" t="s">
        <v>31</v>
      </c>
      <c r="F8" s="124">
        <v>41812</v>
      </c>
      <c r="G8" s="124">
        <v>41817</v>
      </c>
      <c r="H8" s="125" t="s">
        <v>18</v>
      </c>
      <c r="I8" s="125"/>
      <c r="J8" s="143" t="s">
        <v>20</v>
      </c>
      <c r="K8" s="144">
        <v>2080</v>
      </c>
      <c r="L8" s="145">
        <v>0</v>
      </c>
      <c r="M8" s="146">
        <v>1</v>
      </c>
      <c r="N8" s="146">
        <f t="shared" si="3"/>
        <v>5</v>
      </c>
      <c r="O8" s="147" t="str">
        <f t="shared" si="0"/>
        <v/>
      </c>
      <c r="P8" s="147" t="str">
        <f t="shared" si="1"/>
        <v/>
      </c>
      <c r="Q8" s="147" t="str">
        <f t="shared" si="1"/>
        <v>GV</v>
      </c>
      <c r="R8" s="147" t="str">
        <f t="shared" si="1"/>
        <v>GV</v>
      </c>
      <c r="S8" s="147" t="str">
        <f t="shared" si="1"/>
        <v>GV</v>
      </c>
      <c r="T8" s="147" t="str">
        <f t="shared" si="1"/>
        <v>GV</v>
      </c>
      <c r="U8" s="147" t="str">
        <f t="shared" si="1"/>
        <v>GV</v>
      </c>
      <c r="V8" s="147" t="str">
        <f t="shared" si="1"/>
        <v/>
      </c>
      <c r="W8" s="147" t="str">
        <f t="shared" si="1"/>
        <v/>
      </c>
      <c r="X8" s="147" t="str">
        <f t="shared" si="1"/>
        <v/>
      </c>
      <c r="Y8" s="174"/>
      <c r="Z8" s="175">
        <f t="shared" si="2"/>
        <v>10400</v>
      </c>
      <c r="AA8" s="175"/>
    </row>
    <row r="9" s="1" customFormat="1" ht="30.6" customHeight="1" spans="1:27">
      <c r="A9" s="120">
        <v>7</v>
      </c>
      <c r="B9" s="121"/>
      <c r="C9" s="121" t="s">
        <v>32</v>
      </c>
      <c r="D9" s="122" t="s">
        <v>33</v>
      </c>
      <c r="E9" s="123" t="s">
        <v>34</v>
      </c>
      <c r="F9" s="124">
        <v>41810</v>
      </c>
      <c r="G9" s="124">
        <v>41818</v>
      </c>
      <c r="H9" s="125" t="s">
        <v>18</v>
      </c>
      <c r="I9" s="125" t="s">
        <v>19</v>
      </c>
      <c r="J9" s="143" t="s">
        <v>20</v>
      </c>
      <c r="K9" s="148">
        <v>2260</v>
      </c>
      <c r="L9" s="145">
        <v>0</v>
      </c>
      <c r="M9" s="146">
        <v>2</v>
      </c>
      <c r="N9" s="146">
        <f t="shared" si="3"/>
        <v>8</v>
      </c>
      <c r="O9" s="147" t="str">
        <f t="shared" si="0"/>
        <v>GV</v>
      </c>
      <c r="P9" s="147" t="str">
        <f t="shared" si="1"/>
        <v>GV</v>
      </c>
      <c r="Q9" s="147" t="str">
        <f t="shared" si="1"/>
        <v>GV</v>
      </c>
      <c r="R9" s="147" t="str">
        <f t="shared" si="1"/>
        <v>GV</v>
      </c>
      <c r="S9" s="147" t="str">
        <f t="shared" si="1"/>
        <v>GV</v>
      </c>
      <c r="T9" s="147" t="str">
        <f t="shared" si="1"/>
        <v>GV</v>
      </c>
      <c r="U9" s="147" t="str">
        <f t="shared" si="1"/>
        <v>GV</v>
      </c>
      <c r="V9" s="147" t="str">
        <f t="shared" si="1"/>
        <v>GV</v>
      </c>
      <c r="W9" s="147" t="str">
        <f t="shared" si="1"/>
        <v/>
      </c>
      <c r="X9" s="147" t="str">
        <f t="shared" si="1"/>
        <v/>
      </c>
      <c r="Y9" s="174"/>
      <c r="Z9" s="175">
        <f t="shared" si="2"/>
        <v>18080</v>
      </c>
      <c r="AA9" s="175"/>
    </row>
    <row r="10" s="1" customFormat="1" ht="30.6" customHeight="1" spans="1:27">
      <c r="A10" s="120">
        <v>8</v>
      </c>
      <c r="B10" s="121"/>
      <c r="C10" s="121" t="s">
        <v>15</v>
      </c>
      <c r="D10" s="122" t="s">
        <v>35</v>
      </c>
      <c r="E10" s="123" t="s">
        <v>36</v>
      </c>
      <c r="F10" s="124">
        <v>41813</v>
      </c>
      <c r="G10" s="124">
        <v>41816</v>
      </c>
      <c r="H10" s="125" t="s">
        <v>37</v>
      </c>
      <c r="I10" s="125" t="s">
        <v>38</v>
      </c>
      <c r="J10" s="143" t="s">
        <v>20</v>
      </c>
      <c r="K10" s="144">
        <v>2080</v>
      </c>
      <c r="L10" s="145">
        <v>0</v>
      </c>
      <c r="M10" s="146">
        <v>1</v>
      </c>
      <c r="N10" s="146">
        <f t="shared" si="3"/>
        <v>3</v>
      </c>
      <c r="O10" s="147" t="str">
        <f t="shared" si="0"/>
        <v/>
      </c>
      <c r="P10" s="147" t="str">
        <f t="shared" si="1"/>
        <v/>
      </c>
      <c r="Q10" s="147" t="str">
        <f t="shared" si="1"/>
        <v/>
      </c>
      <c r="R10" s="147" t="str">
        <f t="shared" si="1"/>
        <v>GV</v>
      </c>
      <c r="S10" s="147" t="str">
        <f t="shared" si="1"/>
        <v>GV</v>
      </c>
      <c r="T10" s="147" t="str">
        <f t="shared" si="1"/>
        <v>GV</v>
      </c>
      <c r="U10" s="147" t="str">
        <f t="shared" si="1"/>
        <v/>
      </c>
      <c r="V10" s="147" t="str">
        <f t="shared" si="1"/>
        <v/>
      </c>
      <c r="W10" s="147" t="str">
        <f t="shared" si="1"/>
        <v/>
      </c>
      <c r="X10" s="147" t="str">
        <f t="shared" si="1"/>
        <v/>
      </c>
      <c r="Y10" s="174"/>
      <c r="Z10" s="175">
        <f t="shared" si="2"/>
        <v>6240</v>
      </c>
      <c r="AA10" s="175"/>
    </row>
    <row r="11" s="1" customFormat="1" ht="30.6" customHeight="1" spans="1:27">
      <c r="A11" s="120">
        <v>9</v>
      </c>
      <c r="B11" s="121"/>
      <c r="C11" s="121" t="s">
        <v>15</v>
      </c>
      <c r="D11" s="122" t="s">
        <v>39</v>
      </c>
      <c r="E11" s="123" t="s">
        <v>40</v>
      </c>
      <c r="F11" s="124">
        <v>41814</v>
      </c>
      <c r="G11" s="124">
        <v>41819</v>
      </c>
      <c r="H11" s="125" t="s">
        <v>18</v>
      </c>
      <c r="I11" s="125"/>
      <c r="J11" s="143" t="s">
        <v>20</v>
      </c>
      <c r="K11" s="144">
        <v>2080</v>
      </c>
      <c r="L11" s="145">
        <v>0</v>
      </c>
      <c r="M11" s="146">
        <v>1</v>
      </c>
      <c r="N11" s="146">
        <f t="shared" si="3"/>
        <v>5</v>
      </c>
      <c r="O11" s="147" t="str">
        <f t="shared" si="0"/>
        <v/>
      </c>
      <c r="P11" s="147" t="str">
        <f t="shared" si="1"/>
        <v/>
      </c>
      <c r="Q11" s="147" t="str">
        <f t="shared" si="1"/>
        <v/>
      </c>
      <c r="R11" s="147" t="str">
        <f t="shared" si="1"/>
        <v/>
      </c>
      <c r="S11" s="147" t="str">
        <f t="shared" si="1"/>
        <v>GV</v>
      </c>
      <c r="T11" s="147" t="str">
        <f t="shared" si="1"/>
        <v>GV</v>
      </c>
      <c r="U11" s="147" t="str">
        <f t="shared" si="1"/>
        <v>GV</v>
      </c>
      <c r="V11" s="147" t="str">
        <f t="shared" si="1"/>
        <v>GV</v>
      </c>
      <c r="W11" s="147" t="str">
        <f t="shared" si="1"/>
        <v>GV</v>
      </c>
      <c r="X11" s="147" t="str">
        <f t="shared" si="1"/>
        <v/>
      </c>
      <c r="Y11" s="174"/>
      <c r="Z11" s="175">
        <f t="shared" si="2"/>
        <v>10400</v>
      </c>
      <c r="AA11" s="175"/>
    </row>
    <row r="12" s="1" customFormat="1" ht="30.6" customHeight="1" spans="1:27">
      <c r="A12" s="120">
        <v>10</v>
      </c>
      <c r="B12" s="121"/>
      <c r="C12" s="121" t="s">
        <v>21</v>
      </c>
      <c r="D12" s="122" t="s">
        <v>41</v>
      </c>
      <c r="E12" s="123" t="s">
        <v>42</v>
      </c>
      <c r="F12" s="124">
        <v>41816</v>
      </c>
      <c r="G12" s="124">
        <v>41819</v>
      </c>
      <c r="H12" s="126" t="s">
        <v>43</v>
      </c>
      <c r="I12" s="125" t="s">
        <v>19</v>
      </c>
      <c r="J12" s="143" t="s">
        <v>20</v>
      </c>
      <c r="K12" s="144">
        <v>2080</v>
      </c>
      <c r="L12" s="145">
        <v>0</v>
      </c>
      <c r="M12" s="146">
        <v>1</v>
      </c>
      <c r="N12" s="146">
        <f t="shared" si="3"/>
        <v>3</v>
      </c>
      <c r="O12" s="147" t="str">
        <f t="shared" si="0"/>
        <v/>
      </c>
      <c r="P12" s="147" t="str">
        <f t="shared" si="1"/>
        <v/>
      </c>
      <c r="Q12" s="147" t="str">
        <f t="shared" si="1"/>
        <v/>
      </c>
      <c r="R12" s="147" t="str">
        <f t="shared" si="1"/>
        <v/>
      </c>
      <c r="S12" s="147" t="str">
        <f t="shared" si="1"/>
        <v/>
      </c>
      <c r="T12" s="147" t="str">
        <f t="shared" si="1"/>
        <v/>
      </c>
      <c r="U12" s="147" t="str">
        <f t="shared" si="1"/>
        <v>GV</v>
      </c>
      <c r="V12" s="147" t="str">
        <f t="shared" si="1"/>
        <v>GV</v>
      </c>
      <c r="W12" s="147" t="str">
        <f t="shared" si="1"/>
        <v>GV</v>
      </c>
      <c r="X12" s="147" t="str">
        <f t="shared" si="1"/>
        <v/>
      </c>
      <c r="Y12" s="174"/>
      <c r="Z12" s="175">
        <f t="shared" ref="Z12:Z17" si="4">K12*(1+L12)*N12</f>
        <v>6240</v>
      </c>
      <c r="AA12" s="175"/>
    </row>
    <row r="13" s="1" customFormat="1" ht="30.6" customHeight="1" spans="1:27">
      <c r="A13" s="120">
        <v>11</v>
      </c>
      <c r="B13" s="121"/>
      <c r="C13" s="121" t="s">
        <v>15</v>
      </c>
      <c r="D13" s="122" t="s">
        <v>44</v>
      </c>
      <c r="E13" s="123" t="s">
        <v>45</v>
      </c>
      <c r="F13" s="124">
        <v>41812</v>
      </c>
      <c r="G13" s="124">
        <v>41818</v>
      </c>
      <c r="H13" s="125" t="s">
        <v>18</v>
      </c>
      <c r="I13" s="125"/>
      <c r="J13" s="143" t="s">
        <v>20</v>
      </c>
      <c r="K13" s="144">
        <v>2080</v>
      </c>
      <c r="L13" s="145">
        <v>0</v>
      </c>
      <c r="M13" s="146">
        <v>1</v>
      </c>
      <c r="N13" s="146">
        <f t="shared" si="3"/>
        <v>6</v>
      </c>
      <c r="O13" s="147" t="str">
        <f t="shared" si="0"/>
        <v/>
      </c>
      <c r="P13" s="147" t="str">
        <f t="shared" si="1"/>
        <v/>
      </c>
      <c r="Q13" s="147" t="str">
        <f t="shared" si="1"/>
        <v>GV</v>
      </c>
      <c r="R13" s="147" t="str">
        <f t="shared" si="1"/>
        <v>GV</v>
      </c>
      <c r="S13" s="147" t="str">
        <f t="shared" si="1"/>
        <v>GV</v>
      </c>
      <c r="T13" s="147" t="str">
        <f t="shared" si="1"/>
        <v>GV</v>
      </c>
      <c r="U13" s="147" t="str">
        <f t="shared" si="1"/>
        <v>GV</v>
      </c>
      <c r="V13" s="147" t="str">
        <f t="shared" si="1"/>
        <v>GV</v>
      </c>
      <c r="W13" s="147" t="str">
        <f t="shared" si="1"/>
        <v/>
      </c>
      <c r="X13" s="147" t="str">
        <f t="shared" si="1"/>
        <v/>
      </c>
      <c r="Y13" s="174"/>
      <c r="Z13" s="175">
        <f t="shared" si="4"/>
        <v>12480</v>
      </c>
      <c r="AA13" s="175"/>
    </row>
    <row r="14" s="1" customFormat="1" ht="30.6" customHeight="1" spans="1:27">
      <c r="A14" s="120">
        <v>12</v>
      </c>
      <c r="B14" s="121"/>
      <c r="C14" s="121" t="s">
        <v>15</v>
      </c>
      <c r="D14" s="122" t="s">
        <v>46</v>
      </c>
      <c r="E14" s="123" t="s">
        <v>47</v>
      </c>
      <c r="F14" s="124">
        <v>41813</v>
      </c>
      <c r="G14" s="124">
        <v>41818</v>
      </c>
      <c r="H14" s="125" t="s">
        <v>18</v>
      </c>
      <c r="I14" s="125"/>
      <c r="J14" s="143" t="s">
        <v>20</v>
      </c>
      <c r="K14" s="148">
        <v>2260</v>
      </c>
      <c r="L14" s="145">
        <v>0</v>
      </c>
      <c r="M14" s="146">
        <v>2</v>
      </c>
      <c r="N14" s="146">
        <f t="shared" si="3"/>
        <v>5</v>
      </c>
      <c r="O14" s="147" t="str">
        <f t="shared" si="0"/>
        <v/>
      </c>
      <c r="P14" s="147" t="str">
        <f t="shared" si="1"/>
        <v/>
      </c>
      <c r="Q14" s="147" t="str">
        <f t="shared" si="1"/>
        <v/>
      </c>
      <c r="R14" s="147" t="str">
        <f t="shared" si="1"/>
        <v>GV</v>
      </c>
      <c r="S14" s="147" t="str">
        <f t="shared" si="1"/>
        <v>GV</v>
      </c>
      <c r="T14" s="147" t="str">
        <f t="shared" si="1"/>
        <v>GV</v>
      </c>
      <c r="U14" s="147" t="str">
        <f t="shared" si="1"/>
        <v>GV</v>
      </c>
      <c r="V14" s="147" t="str">
        <f t="shared" si="1"/>
        <v>GV</v>
      </c>
      <c r="W14" s="147" t="str">
        <f t="shared" si="1"/>
        <v/>
      </c>
      <c r="X14" s="147" t="str">
        <f t="shared" si="1"/>
        <v/>
      </c>
      <c r="Y14" s="174"/>
      <c r="Z14" s="175">
        <f t="shared" si="4"/>
        <v>11300</v>
      </c>
      <c r="AA14" s="175"/>
    </row>
    <row r="15" s="1" customFormat="1" ht="30.6" customHeight="1" spans="1:27">
      <c r="A15" s="120">
        <v>13</v>
      </c>
      <c r="B15" s="121"/>
      <c r="C15" s="121" t="s">
        <v>21</v>
      </c>
      <c r="D15" s="122" t="s">
        <v>48</v>
      </c>
      <c r="E15" s="123" t="s">
        <v>49</v>
      </c>
      <c r="F15" s="124">
        <v>41812</v>
      </c>
      <c r="G15" s="124">
        <v>41818</v>
      </c>
      <c r="H15" s="125" t="s">
        <v>18</v>
      </c>
      <c r="I15" s="125"/>
      <c r="J15" s="149" t="s">
        <v>50</v>
      </c>
      <c r="K15" s="144">
        <v>2080</v>
      </c>
      <c r="L15" s="145">
        <v>0</v>
      </c>
      <c r="M15" s="146">
        <v>1</v>
      </c>
      <c r="N15" s="146">
        <f t="shared" si="3"/>
        <v>6</v>
      </c>
      <c r="O15" s="147" t="str">
        <f t="shared" si="0"/>
        <v/>
      </c>
      <c r="P15" s="147" t="str">
        <f t="shared" si="1"/>
        <v/>
      </c>
      <c r="Q15" s="147" t="str">
        <f t="shared" si="1"/>
        <v>HV</v>
      </c>
      <c r="R15" s="147" t="str">
        <f t="shared" si="1"/>
        <v>HV</v>
      </c>
      <c r="S15" s="147" t="str">
        <f t="shared" ref="P15:X17" si="5">IF(AND($G15&gt;S$2,S$2&gt;=$F15),$J15,"")</f>
        <v>HV</v>
      </c>
      <c r="T15" s="147" t="str">
        <f t="shared" si="5"/>
        <v>HV</v>
      </c>
      <c r="U15" s="147" t="str">
        <f t="shared" si="5"/>
        <v>HV</v>
      </c>
      <c r="V15" s="147" t="str">
        <f t="shared" si="5"/>
        <v>HV</v>
      </c>
      <c r="W15" s="147" t="str">
        <f t="shared" si="5"/>
        <v/>
      </c>
      <c r="X15" s="147" t="str">
        <f t="shared" si="5"/>
        <v/>
      </c>
      <c r="Y15" s="174"/>
      <c r="Z15" s="175">
        <f t="shared" si="4"/>
        <v>12480</v>
      </c>
      <c r="AA15" s="175"/>
    </row>
    <row r="16" s="1" customFormat="1" ht="30.6" customHeight="1" spans="1:27">
      <c r="A16" s="120">
        <v>14</v>
      </c>
      <c r="B16" s="121"/>
      <c r="C16" s="121" t="s">
        <v>15</v>
      </c>
      <c r="D16" s="122" t="s">
        <v>51</v>
      </c>
      <c r="E16" s="123" t="s">
        <v>52</v>
      </c>
      <c r="F16" s="124">
        <v>41812</v>
      </c>
      <c r="G16" s="124">
        <v>41817</v>
      </c>
      <c r="H16" s="125" t="s">
        <v>18</v>
      </c>
      <c r="I16" s="125"/>
      <c r="J16" s="143" t="s">
        <v>20</v>
      </c>
      <c r="K16" s="144">
        <v>2080</v>
      </c>
      <c r="L16" s="145">
        <v>0</v>
      </c>
      <c r="M16" s="146">
        <v>1</v>
      </c>
      <c r="N16" s="146">
        <f t="shared" si="3"/>
        <v>5</v>
      </c>
      <c r="O16" s="147" t="str">
        <f t="shared" si="0"/>
        <v/>
      </c>
      <c r="P16" s="147" t="str">
        <f t="shared" si="5"/>
        <v/>
      </c>
      <c r="Q16" s="147" t="str">
        <f t="shared" si="5"/>
        <v>GV</v>
      </c>
      <c r="R16" s="147" t="str">
        <f t="shared" si="5"/>
        <v>GV</v>
      </c>
      <c r="S16" s="147" t="str">
        <f t="shared" si="5"/>
        <v>GV</v>
      </c>
      <c r="T16" s="147" t="str">
        <f t="shared" si="5"/>
        <v>GV</v>
      </c>
      <c r="U16" s="147" t="str">
        <f t="shared" si="5"/>
        <v>GV</v>
      </c>
      <c r="V16" s="147" t="str">
        <f t="shared" si="5"/>
        <v/>
      </c>
      <c r="W16" s="147" t="str">
        <f t="shared" si="5"/>
        <v/>
      </c>
      <c r="X16" s="147" t="str">
        <f t="shared" si="5"/>
        <v/>
      </c>
      <c r="Y16" s="174"/>
      <c r="Z16" s="175">
        <f t="shared" si="4"/>
        <v>10400</v>
      </c>
      <c r="AA16" s="175"/>
    </row>
    <row r="17" s="1" customFormat="1" ht="30.6" customHeight="1" spans="1:27">
      <c r="A17" s="120">
        <v>15</v>
      </c>
      <c r="B17" s="121"/>
      <c r="C17" s="121" t="s">
        <v>15</v>
      </c>
      <c r="D17" s="122" t="s">
        <v>53</v>
      </c>
      <c r="E17" s="123" t="s">
        <v>54</v>
      </c>
      <c r="F17" s="124">
        <v>41813</v>
      </c>
      <c r="G17" s="124">
        <v>41818</v>
      </c>
      <c r="H17" s="125" t="s">
        <v>18</v>
      </c>
      <c r="I17" s="125" t="s">
        <v>19</v>
      </c>
      <c r="J17" s="143" t="s">
        <v>20</v>
      </c>
      <c r="K17" s="144">
        <v>2080</v>
      </c>
      <c r="L17" s="145">
        <v>0</v>
      </c>
      <c r="M17" s="146">
        <v>1</v>
      </c>
      <c r="N17" s="146">
        <f t="shared" si="3"/>
        <v>5</v>
      </c>
      <c r="O17" s="147" t="str">
        <f t="shared" si="0"/>
        <v/>
      </c>
      <c r="P17" s="147" t="str">
        <f t="shared" si="5"/>
        <v/>
      </c>
      <c r="Q17" s="147" t="str">
        <f t="shared" si="5"/>
        <v/>
      </c>
      <c r="R17" s="147" t="str">
        <f t="shared" si="5"/>
        <v>GV</v>
      </c>
      <c r="S17" s="147" t="str">
        <f t="shared" si="5"/>
        <v>GV</v>
      </c>
      <c r="T17" s="147" t="str">
        <f t="shared" si="5"/>
        <v>GV</v>
      </c>
      <c r="U17" s="147" t="str">
        <f t="shared" si="5"/>
        <v>GV</v>
      </c>
      <c r="V17" s="147" t="str">
        <f t="shared" si="5"/>
        <v>GV</v>
      </c>
      <c r="W17" s="147" t="str">
        <f t="shared" si="5"/>
        <v/>
      </c>
      <c r="X17" s="147" t="str">
        <f t="shared" si="5"/>
        <v/>
      </c>
      <c r="Y17" s="174"/>
      <c r="Z17" s="175">
        <f t="shared" si="4"/>
        <v>10400</v>
      </c>
      <c r="AA17" s="175"/>
    </row>
    <row r="18" s="1" customFormat="1" ht="30.6" customHeight="1" spans="1:27">
      <c r="A18" s="120">
        <v>16</v>
      </c>
      <c r="B18" s="121"/>
      <c r="C18" s="121" t="s">
        <v>15</v>
      </c>
      <c r="D18" s="122" t="s">
        <v>55</v>
      </c>
      <c r="E18" s="123" t="s">
        <v>56</v>
      </c>
      <c r="F18" s="124">
        <v>41812</v>
      </c>
      <c r="G18" s="124">
        <v>41819</v>
      </c>
      <c r="H18" s="125" t="s">
        <v>18</v>
      </c>
      <c r="I18" s="125" t="s">
        <v>19</v>
      </c>
      <c r="J18" s="143" t="s">
        <v>20</v>
      </c>
      <c r="K18" s="144">
        <v>2080</v>
      </c>
      <c r="L18" s="145">
        <v>0</v>
      </c>
      <c r="M18" s="146">
        <v>1</v>
      </c>
      <c r="N18" s="146">
        <f t="shared" ref="N18:N24" si="6">G18-F18</f>
        <v>7</v>
      </c>
      <c r="O18" s="147" t="str">
        <f t="shared" si="0"/>
        <v/>
      </c>
      <c r="P18" s="147" t="str">
        <f t="shared" si="1"/>
        <v/>
      </c>
      <c r="Q18" s="147" t="str">
        <f t="shared" si="1"/>
        <v>GV</v>
      </c>
      <c r="R18" s="147" t="str">
        <f t="shared" si="1"/>
        <v>GV</v>
      </c>
      <c r="S18" s="147" t="str">
        <f t="shared" si="1"/>
        <v>GV</v>
      </c>
      <c r="T18" s="147" t="str">
        <f t="shared" si="1"/>
        <v>GV</v>
      </c>
      <c r="U18" s="147" t="str">
        <f t="shared" si="1"/>
        <v>GV</v>
      </c>
      <c r="V18" s="147" t="str">
        <f t="shared" si="1"/>
        <v>GV</v>
      </c>
      <c r="W18" s="147" t="str">
        <f t="shared" si="1"/>
        <v>GV</v>
      </c>
      <c r="X18" s="147" t="str">
        <f t="shared" si="1"/>
        <v/>
      </c>
      <c r="Y18" s="174"/>
      <c r="Z18" s="175">
        <f t="shared" ref="Z18:Z23" si="7">K18*(1+L18)*N18</f>
        <v>14560</v>
      </c>
      <c r="AA18" s="175"/>
    </row>
    <row r="19" s="1" customFormat="1" ht="30.6" customHeight="1" spans="1:27">
      <c r="A19" s="120">
        <v>17</v>
      </c>
      <c r="B19" s="121"/>
      <c r="C19" s="121" t="s">
        <v>15</v>
      </c>
      <c r="D19" s="122" t="s">
        <v>57</v>
      </c>
      <c r="E19" s="123" t="s">
        <v>58</v>
      </c>
      <c r="F19" s="124">
        <v>41813</v>
      </c>
      <c r="G19" s="124">
        <v>41817</v>
      </c>
      <c r="H19" s="125" t="s">
        <v>18</v>
      </c>
      <c r="I19" s="125"/>
      <c r="J19" s="143" t="s">
        <v>20</v>
      </c>
      <c r="K19" s="144">
        <v>2080</v>
      </c>
      <c r="L19" s="145">
        <v>0</v>
      </c>
      <c r="M19" s="146">
        <v>1</v>
      </c>
      <c r="N19" s="146">
        <f t="shared" si="6"/>
        <v>4</v>
      </c>
      <c r="O19" s="147" t="str">
        <f t="shared" si="0"/>
        <v/>
      </c>
      <c r="P19" s="147" t="str">
        <f t="shared" si="1"/>
        <v/>
      </c>
      <c r="Q19" s="147" t="str">
        <f t="shared" si="1"/>
        <v/>
      </c>
      <c r="R19" s="147" t="str">
        <f t="shared" si="1"/>
        <v>GV</v>
      </c>
      <c r="S19" s="147" t="str">
        <f t="shared" si="1"/>
        <v>GV</v>
      </c>
      <c r="T19" s="147" t="str">
        <f t="shared" si="1"/>
        <v>GV</v>
      </c>
      <c r="U19" s="147" t="str">
        <f t="shared" si="1"/>
        <v>GV</v>
      </c>
      <c r="V19" s="147" t="str">
        <f t="shared" si="1"/>
        <v/>
      </c>
      <c r="W19" s="147" t="str">
        <f t="shared" si="1"/>
        <v/>
      </c>
      <c r="X19" s="147" t="str">
        <f t="shared" si="1"/>
        <v/>
      </c>
      <c r="Y19" s="174"/>
      <c r="Z19" s="175">
        <f t="shared" si="7"/>
        <v>8320</v>
      </c>
      <c r="AA19" s="175"/>
    </row>
    <row r="20" s="1" customFormat="1" ht="30.6" customHeight="1" spans="1:27">
      <c r="A20" s="120">
        <v>18</v>
      </c>
      <c r="B20" s="121"/>
      <c r="C20" s="121" t="s">
        <v>15</v>
      </c>
      <c r="D20" s="122" t="s">
        <v>59</v>
      </c>
      <c r="E20" s="123" t="s">
        <v>60</v>
      </c>
      <c r="F20" s="124">
        <v>41811</v>
      </c>
      <c r="G20" s="124">
        <v>41817</v>
      </c>
      <c r="H20" s="125" t="s">
        <v>18</v>
      </c>
      <c r="I20" s="125"/>
      <c r="J20" s="143" t="s">
        <v>20</v>
      </c>
      <c r="K20" s="144">
        <v>2080</v>
      </c>
      <c r="L20" s="145">
        <v>0</v>
      </c>
      <c r="M20" s="146">
        <v>1</v>
      </c>
      <c r="N20" s="146">
        <f t="shared" si="6"/>
        <v>6</v>
      </c>
      <c r="O20" s="147" t="str">
        <f t="shared" si="0"/>
        <v/>
      </c>
      <c r="P20" s="147" t="str">
        <f t="shared" si="1"/>
        <v>GV</v>
      </c>
      <c r="Q20" s="147" t="str">
        <f t="shared" si="1"/>
        <v>GV</v>
      </c>
      <c r="R20" s="147" t="str">
        <f t="shared" si="1"/>
        <v>GV</v>
      </c>
      <c r="S20" s="147" t="str">
        <f t="shared" si="1"/>
        <v>GV</v>
      </c>
      <c r="T20" s="147" t="str">
        <f t="shared" si="1"/>
        <v>GV</v>
      </c>
      <c r="U20" s="147" t="str">
        <f t="shared" si="1"/>
        <v>GV</v>
      </c>
      <c r="V20" s="147" t="str">
        <f t="shared" si="1"/>
        <v/>
      </c>
      <c r="W20" s="147" t="str">
        <f t="shared" si="1"/>
        <v/>
      </c>
      <c r="X20" s="147" t="str">
        <f t="shared" si="1"/>
        <v/>
      </c>
      <c r="Y20" s="174"/>
      <c r="Z20" s="175">
        <f t="shared" si="7"/>
        <v>12480</v>
      </c>
      <c r="AA20" s="175"/>
    </row>
    <row r="21" s="1" customFormat="1" ht="30.6" customHeight="1" spans="1:27">
      <c r="A21" s="120">
        <v>19</v>
      </c>
      <c r="B21" s="121"/>
      <c r="C21" s="121" t="s">
        <v>21</v>
      </c>
      <c r="D21" s="122" t="s">
        <v>61</v>
      </c>
      <c r="E21" s="123" t="s">
        <v>62</v>
      </c>
      <c r="F21" s="124">
        <v>41813</v>
      </c>
      <c r="G21" s="124">
        <v>41818</v>
      </c>
      <c r="H21" s="125" t="s">
        <v>18</v>
      </c>
      <c r="I21" s="125"/>
      <c r="J21" s="143" t="s">
        <v>20</v>
      </c>
      <c r="K21" s="148">
        <v>2260</v>
      </c>
      <c r="L21" s="145">
        <v>0</v>
      </c>
      <c r="M21" s="146">
        <v>2</v>
      </c>
      <c r="N21" s="146">
        <f t="shared" si="6"/>
        <v>5</v>
      </c>
      <c r="O21" s="147" t="str">
        <f t="shared" si="0"/>
        <v/>
      </c>
      <c r="P21" s="147" t="str">
        <f t="shared" si="1"/>
        <v/>
      </c>
      <c r="Q21" s="147" t="str">
        <f t="shared" si="1"/>
        <v/>
      </c>
      <c r="R21" s="147" t="str">
        <f t="shared" si="1"/>
        <v>GV</v>
      </c>
      <c r="S21" s="147" t="str">
        <f t="shared" si="1"/>
        <v>GV</v>
      </c>
      <c r="T21" s="147" t="str">
        <f t="shared" si="1"/>
        <v>GV</v>
      </c>
      <c r="U21" s="147" t="str">
        <f t="shared" si="1"/>
        <v>GV</v>
      </c>
      <c r="V21" s="147" t="str">
        <f t="shared" si="1"/>
        <v>GV</v>
      </c>
      <c r="W21" s="147" t="str">
        <f t="shared" si="1"/>
        <v/>
      </c>
      <c r="X21" s="147" t="str">
        <f t="shared" si="1"/>
        <v/>
      </c>
      <c r="Y21" s="174"/>
      <c r="Z21" s="175">
        <f t="shared" si="7"/>
        <v>11300</v>
      </c>
      <c r="AA21" s="175"/>
    </row>
    <row r="22" s="1" customFormat="1" ht="30.6" customHeight="1" spans="1:27">
      <c r="A22" s="120">
        <v>20</v>
      </c>
      <c r="B22" s="121"/>
      <c r="C22" s="121" t="s">
        <v>15</v>
      </c>
      <c r="D22" s="122" t="s">
        <v>63</v>
      </c>
      <c r="E22" s="123" t="s">
        <v>56</v>
      </c>
      <c r="F22" s="124">
        <v>41811</v>
      </c>
      <c r="G22" s="124">
        <v>41816</v>
      </c>
      <c r="H22" s="125" t="s">
        <v>18</v>
      </c>
      <c r="I22" s="125"/>
      <c r="J22" s="143" t="s">
        <v>20</v>
      </c>
      <c r="K22" s="148">
        <v>2260</v>
      </c>
      <c r="L22" s="145">
        <v>0</v>
      </c>
      <c r="M22" s="146">
        <v>2</v>
      </c>
      <c r="N22" s="146">
        <f t="shared" si="6"/>
        <v>5</v>
      </c>
      <c r="O22" s="147" t="str">
        <f t="shared" si="0"/>
        <v/>
      </c>
      <c r="P22" s="147" t="str">
        <f t="shared" si="1"/>
        <v>GV</v>
      </c>
      <c r="Q22" s="147" t="str">
        <f t="shared" si="1"/>
        <v>GV</v>
      </c>
      <c r="R22" s="147" t="str">
        <f t="shared" si="1"/>
        <v>GV</v>
      </c>
      <c r="S22" s="147" t="str">
        <f t="shared" si="1"/>
        <v>GV</v>
      </c>
      <c r="T22" s="147" t="str">
        <f t="shared" si="1"/>
        <v>GV</v>
      </c>
      <c r="U22" s="147" t="str">
        <f t="shared" si="1"/>
        <v/>
      </c>
      <c r="V22" s="147" t="str">
        <f t="shared" si="1"/>
        <v/>
      </c>
      <c r="W22" s="147" t="str">
        <f t="shared" si="1"/>
        <v/>
      </c>
      <c r="X22" s="147" t="str">
        <f t="shared" si="1"/>
        <v/>
      </c>
      <c r="Y22" s="174"/>
      <c r="Z22" s="175">
        <f t="shared" si="7"/>
        <v>11300</v>
      </c>
      <c r="AA22" s="175"/>
    </row>
    <row r="23" s="1" customFormat="1" ht="30.6" customHeight="1" spans="1:27">
      <c r="A23" s="120">
        <v>21</v>
      </c>
      <c r="B23" s="121"/>
      <c r="C23" s="121" t="s">
        <v>15</v>
      </c>
      <c r="D23" s="122" t="s">
        <v>64</v>
      </c>
      <c r="E23" s="123" t="s">
        <v>65</v>
      </c>
      <c r="F23" s="124">
        <v>41814</v>
      </c>
      <c r="G23" s="124">
        <v>41817</v>
      </c>
      <c r="H23" s="125" t="s">
        <v>18</v>
      </c>
      <c r="I23" s="125" t="s">
        <v>19</v>
      </c>
      <c r="J23" s="143" t="s">
        <v>20</v>
      </c>
      <c r="K23" s="144">
        <v>2080</v>
      </c>
      <c r="L23" s="145">
        <v>0</v>
      </c>
      <c r="M23" s="146">
        <v>1</v>
      </c>
      <c r="N23" s="146">
        <f t="shared" si="6"/>
        <v>3</v>
      </c>
      <c r="O23" s="147" t="str">
        <f t="shared" si="0"/>
        <v/>
      </c>
      <c r="P23" s="147" t="str">
        <f t="shared" si="1"/>
        <v/>
      </c>
      <c r="Q23" s="147" t="str">
        <f t="shared" si="1"/>
        <v/>
      </c>
      <c r="R23" s="147" t="str">
        <f t="shared" si="1"/>
        <v/>
      </c>
      <c r="S23" s="147" t="str">
        <f t="shared" si="1"/>
        <v>GV</v>
      </c>
      <c r="T23" s="147" t="str">
        <f t="shared" si="1"/>
        <v>GV</v>
      </c>
      <c r="U23" s="147" t="str">
        <f t="shared" si="1"/>
        <v>GV</v>
      </c>
      <c r="V23" s="147" t="str">
        <f t="shared" si="1"/>
        <v/>
      </c>
      <c r="W23" s="147" t="str">
        <f t="shared" si="1"/>
        <v/>
      </c>
      <c r="X23" s="147" t="str">
        <f t="shared" si="1"/>
        <v/>
      </c>
      <c r="Y23" s="174"/>
      <c r="Z23" s="175">
        <f t="shared" si="7"/>
        <v>6240</v>
      </c>
      <c r="AA23" s="175"/>
    </row>
    <row r="24" s="1" customFormat="1" ht="30" customHeight="1" spans="1:27">
      <c r="A24" s="120"/>
      <c r="B24" s="127"/>
      <c r="C24" s="127"/>
      <c r="D24" s="128"/>
      <c r="E24" s="128"/>
      <c r="F24" s="129"/>
      <c r="G24" s="129"/>
      <c r="H24" s="130"/>
      <c r="I24" s="130"/>
      <c r="J24" s="150"/>
      <c r="K24" s="151"/>
      <c r="L24" s="152"/>
      <c r="M24" s="153"/>
      <c r="N24" s="153">
        <f t="shared" si="6"/>
        <v>0</v>
      </c>
      <c r="O24" s="147" t="str">
        <f t="shared" ref="O24:X26" si="8">IF(AND($G24&gt;O$2,O$2&gt;=$F24),$J24,"")</f>
        <v/>
      </c>
      <c r="P24" s="147" t="str">
        <f t="shared" si="8"/>
        <v/>
      </c>
      <c r="Q24" s="147" t="str">
        <f t="shared" si="8"/>
        <v/>
      </c>
      <c r="R24" s="147" t="str">
        <f t="shared" si="8"/>
        <v/>
      </c>
      <c r="S24" s="147" t="str">
        <f t="shared" si="8"/>
        <v/>
      </c>
      <c r="T24" s="147" t="str">
        <f t="shared" si="8"/>
        <v/>
      </c>
      <c r="U24" s="147" t="str">
        <f t="shared" si="8"/>
        <v/>
      </c>
      <c r="V24" s="147" t="str">
        <f t="shared" si="8"/>
        <v/>
      </c>
      <c r="W24" s="147" t="str">
        <f t="shared" si="8"/>
        <v/>
      </c>
      <c r="X24" s="147" t="str">
        <f t="shared" si="8"/>
        <v/>
      </c>
      <c r="Y24" s="174"/>
      <c r="Z24" s="175">
        <f t="shared" si="2"/>
        <v>0</v>
      </c>
      <c r="AA24" s="175">
        <f>M24*N24*180</f>
        <v>0</v>
      </c>
    </row>
    <row r="25" s="1" customFormat="1" ht="21.75" customHeight="1" spans="1:27">
      <c r="A25" s="131"/>
      <c r="B25" s="132"/>
      <c r="C25" s="132"/>
      <c r="D25" s="133"/>
      <c r="E25" s="133"/>
      <c r="F25" s="134"/>
      <c r="G25" s="134"/>
      <c r="H25" s="135"/>
      <c r="I25" s="135"/>
      <c r="J25" s="154"/>
      <c r="K25" s="154"/>
      <c r="L25" s="155"/>
      <c r="M25" s="155"/>
      <c r="N25" s="156">
        <f>SUM(N3:N24)</f>
        <v>108</v>
      </c>
      <c r="O25" s="147" t="str">
        <f t="shared" si="8"/>
        <v/>
      </c>
      <c r="P25" s="147" t="str">
        <f t="shared" si="8"/>
        <v/>
      </c>
      <c r="Q25" s="147" t="str">
        <f t="shared" si="8"/>
        <v/>
      </c>
      <c r="R25" s="147" t="str">
        <f t="shared" si="8"/>
        <v/>
      </c>
      <c r="S25" s="147" t="str">
        <f t="shared" si="8"/>
        <v/>
      </c>
      <c r="T25" s="147" t="str">
        <f t="shared" si="8"/>
        <v/>
      </c>
      <c r="U25" s="147" t="str">
        <f t="shared" si="8"/>
        <v/>
      </c>
      <c r="V25" s="147" t="str">
        <f t="shared" si="8"/>
        <v/>
      </c>
      <c r="W25" s="147" t="str">
        <f t="shared" si="8"/>
        <v/>
      </c>
      <c r="X25" s="147" t="str">
        <f t="shared" si="8"/>
        <v/>
      </c>
      <c r="Y25" s="174"/>
      <c r="Z25" s="175">
        <f t="shared" si="2"/>
        <v>0</v>
      </c>
      <c r="AA25" s="175">
        <f>M25*N25*180</f>
        <v>0</v>
      </c>
    </row>
    <row r="26" s="1" customFormat="1" ht="18" customHeight="1" spans="1:27">
      <c r="A26" s="131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57"/>
      <c r="M26" s="157"/>
      <c r="N26" s="156"/>
      <c r="O26" s="147" t="str">
        <f>IF(AND($G26&gt;O$2,O$2&gt;=$F26),$J26,"")</f>
        <v/>
      </c>
      <c r="P26" s="147" t="str">
        <f t="shared" si="8"/>
        <v/>
      </c>
      <c r="Q26" s="147" t="str">
        <f t="shared" si="8"/>
        <v/>
      </c>
      <c r="R26" s="147" t="str">
        <f t="shared" si="8"/>
        <v/>
      </c>
      <c r="S26" s="147" t="str">
        <f t="shared" si="8"/>
        <v/>
      </c>
      <c r="T26" s="147" t="str">
        <f t="shared" si="8"/>
        <v/>
      </c>
      <c r="U26" s="147" t="str">
        <f t="shared" si="8"/>
        <v/>
      </c>
      <c r="V26" s="147" t="str">
        <f t="shared" si="8"/>
        <v/>
      </c>
      <c r="W26" s="147" t="str">
        <f t="shared" si="8"/>
        <v/>
      </c>
      <c r="X26" s="147" t="str">
        <f t="shared" si="8"/>
        <v/>
      </c>
      <c r="Y26" s="174"/>
      <c r="Z26" s="176"/>
      <c r="AA26" s="176"/>
    </row>
    <row r="27" s="1" customFormat="1" ht="18" customHeight="1" spans="1:27">
      <c r="A27" s="3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58"/>
      <c r="M27" s="158"/>
      <c r="N27" s="159" t="s">
        <v>66</v>
      </c>
      <c r="O27" s="160">
        <f t="shared" ref="O27:X27" si="9">O2</f>
        <v>41810</v>
      </c>
      <c r="P27" s="160">
        <f t="shared" si="9"/>
        <v>41811</v>
      </c>
      <c r="Q27" s="160">
        <f t="shared" si="9"/>
        <v>41812</v>
      </c>
      <c r="R27" s="160">
        <f t="shared" si="9"/>
        <v>41813</v>
      </c>
      <c r="S27" s="160">
        <f t="shared" si="9"/>
        <v>41814</v>
      </c>
      <c r="T27" s="160">
        <f t="shared" si="9"/>
        <v>41815</v>
      </c>
      <c r="U27" s="160">
        <f t="shared" si="9"/>
        <v>41816</v>
      </c>
      <c r="V27" s="160">
        <f t="shared" si="9"/>
        <v>41817</v>
      </c>
      <c r="W27" s="160">
        <f t="shared" si="9"/>
        <v>41818</v>
      </c>
      <c r="X27" s="160">
        <f t="shared" si="9"/>
        <v>41819</v>
      </c>
      <c r="Y27" s="177" t="s">
        <v>67</v>
      </c>
      <c r="Z27" s="176">
        <f>SUM(Z3:Z26)</f>
        <v>229860</v>
      </c>
      <c r="AA27" s="176">
        <f>SUM(AA3:AA26)</f>
        <v>0</v>
      </c>
    </row>
    <row r="28" s="1" customFormat="1" ht="18" customHeight="1" spans="1:27">
      <c r="A28" s="3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58"/>
      <c r="M28" s="158"/>
      <c r="N28" s="161" t="s">
        <v>50</v>
      </c>
      <c r="O28" s="162">
        <f t="shared" ref="O28:X29" si="10">COUNTIF(O$3:O$26,$N28)</f>
        <v>0</v>
      </c>
      <c r="P28" s="162">
        <f t="shared" si="10"/>
        <v>0</v>
      </c>
      <c r="Q28" s="162">
        <f t="shared" si="10"/>
        <v>1</v>
      </c>
      <c r="R28" s="162">
        <f t="shared" si="10"/>
        <v>1</v>
      </c>
      <c r="S28" s="162">
        <f t="shared" si="10"/>
        <v>1</v>
      </c>
      <c r="T28" s="162">
        <f t="shared" si="10"/>
        <v>1</v>
      </c>
      <c r="U28" s="162">
        <f t="shared" si="10"/>
        <v>1</v>
      </c>
      <c r="V28" s="162">
        <f t="shared" si="10"/>
        <v>1</v>
      </c>
      <c r="W28" s="162">
        <f t="shared" si="10"/>
        <v>0</v>
      </c>
      <c r="X28" s="162">
        <f t="shared" si="10"/>
        <v>0</v>
      </c>
      <c r="Y28" s="177"/>
      <c r="Z28" s="176"/>
      <c r="AA28" s="176"/>
    </row>
    <row r="29" s="2" customFormat="1" ht="15.75" spans="2:27">
      <c r="B29" s="137"/>
      <c r="C29" s="137"/>
      <c r="D29" s="82"/>
      <c r="E29" s="82"/>
      <c r="L29" s="163"/>
      <c r="M29" s="163"/>
      <c r="N29" s="161" t="s">
        <v>20</v>
      </c>
      <c r="O29" s="162">
        <f t="shared" si="10"/>
        <v>1</v>
      </c>
      <c r="P29" s="162">
        <f t="shared" si="10"/>
        <v>3</v>
      </c>
      <c r="Q29" s="162">
        <f t="shared" si="10"/>
        <v>9</v>
      </c>
      <c r="R29" s="162">
        <f t="shared" si="10"/>
        <v>16</v>
      </c>
      <c r="S29" s="162">
        <f t="shared" si="10"/>
        <v>19</v>
      </c>
      <c r="T29" s="162">
        <f t="shared" si="10"/>
        <v>19</v>
      </c>
      <c r="U29" s="162">
        <f t="shared" si="10"/>
        <v>18</v>
      </c>
      <c r="V29" s="162">
        <f t="shared" si="10"/>
        <v>13</v>
      </c>
      <c r="W29" s="162">
        <f t="shared" si="10"/>
        <v>4</v>
      </c>
      <c r="X29" s="162">
        <f t="shared" si="10"/>
        <v>0</v>
      </c>
      <c r="Y29" s="178">
        <f>SUM(O29:X29)</f>
        <v>102</v>
      </c>
      <c r="Z29" s="179"/>
      <c r="AA29" s="179"/>
    </row>
    <row r="30" s="2" customFormat="1" ht="18" customHeight="1" spans="2:27">
      <c r="B30" s="137"/>
      <c r="C30" s="137"/>
      <c r="D30" s="82"/>
      <c r="E30" s="82"/>
      <c r="N30" s="164" t="s">
        <v>68</v>
      </c>
      <c r="O30" s="165">
        <f>SUM(O28:O29)</f>
        <v>1</v>
      </c>
      <c r="P30" s="165">
        <f t="shared" ref="P30:X30" si="11">SUM(P28:P29)</f>
        <v>3</v>
      </c>
      <c r="Q30" s="165">
        <f t="shared" si="11"/>
        <v>10</v>
      </c>
      <c r="R30" s="165">
        <f t="shared" si="11"/>
        <v>17</v>
      </c>
      <c r="S30" s="165">
        <f t="shared" si="11"/>
        <v>20</v>
      </c>
      <c r="T30" s="165">
        <f t="shared" si="11"/>
        <v>20</v>
      </c>
      <c r="U30" s="165">
        <f t="shared" si="11"/>
        <v>19</v>
      </c>
      <c r="V30" s="165">
        <f t="shared" si="11"/>
        <v>14</v>
      </c>
      <c r="W30" s="165">
        <f t="shared" si="11"/>
        <v>4</v>
      </c>
      <c r="X30" s="165">
        <f t="shared" si="11"/>
        <v>0</v>
      </c>
      <c r="Y30" s="178">
        <f>SUM(O30:X30)</f>
        <v>108</v>
      </c>
      <c r="Z30" s="179"/>
      <c r="AA30" s="180"/>
    </row>
    <row r="31" s="1" customFormat="1" ht="19.2" customHeight="1" spans="1:27">
      <c r="A31" s="136"/>
      <c r="B31" s="138"/>
      <c r="C31" s="138"/>
      <c r="D31" s="138"/>
      <c r="E31" s="138"/>
      <c r="F31" s="138"/>
      <c r="G31" s="138"/>
      <c r="H31" s="138"/>
      <c r="I31" s="138"/>
      <c r="J31" s="138"/>
      <c r="K31" s="166"/>
      <c r="N31" s="105"/>
      <c r="O31" s="167">
        <f t="shared" ref="O31:X31" si="12">SUMIF(O3:O24,"??",$K3:$K24)</f>
        <v>2260</v>
      </c>
      <c r="P31" s="167">
        <f t="shared" si="12"/>
        <v>6600</v>
      </c>
      <c r="Q31" s="167">
        <f t="shared" si="12"/>
        <v>21160</v>
      </c>
      <c r="R31" s="167">
        <f t="shared" si="12"/>
        <v>36260</v>
      </c>
      <c r="S31" s="167">
        <f t="shared" si="12"/>
        <v>42500</v>
      </c>
      <c r="T31" s="167">
        <f t="shared" si="12"/>
        <v>42500</v>
      </c>
      <c r="U31" s="167">
        <f t="shared" si="12"/>
        <v>40240</v>
      </c>
      <c r="V31" s="167">
        <f t="shared" si="12"/>
        <v>29840</v>
      </c>
      <c r="W31" s="167">
        <f t="shared" si="12"/>
        <v>8500</v>
      </c>
      <c r="X31" s="167">
        <f t="shared" si="12"/>
        <v>0</v>
      </c>
      <c r="Y31" s="181">
        <f>SUM(O31:X31)</f>
        <v>229860</v>
      </c>
      <c r="Z31" s="182"/>
      <c r="AA31" s="183">
        <f>SUM(Z27:AA27)</f>
        <v>229860</v>
      </c>
    </row>
    <row r="32" s="1" customFormat="1" ht="19.2" customHeight="1" spans="1:27">
      <c r="A32" s="136"/>
      <c r="B32" s="138"/>
      <c r="C32" s="138"/>
      <c r="D32" s="138"/>
      <c r="E32" s="138"/>
      <c r="F32" s="138"/>
      <c r="G32" s="138"/>
      <c r="H32" s="138"/>
      <c r="I32" s="138"/>
      <c r="J32" s="138"/>
      <c r="K32" s="166"/>
      <c r="N32" s="105" t="s">
        <v>69</v>
      </c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81"/>
      <c r="Z32" s="182"/>
      <c r="AA32" s="184"/>
    </row>
    <row r="33" s="1" customFormat="1" ht="19.2" customHeight="1" spans="1:27">
      <c r="A33" s="136"/>
      <c r="B33" s="138"/>
      <c r="C33" s="138"/>
      <c r="D33" s="138"/>
      <c r="E33" s="138"/>
      <c r="F33" s="138"/>
      <c r="G33" s="138"/>
      <c r="H33" s="138"/>
      <c r="I33" s="138"/>
      <c r="J33" s="138"/>
      <c r="K33" s="166"/>
      <c r="N33" s="105" t="s">
        <v>69</v>
      </c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81"/>
      <c r="Z33" s="182"/>
      <c r="AA33" s="184"/>
    </row>
    <row r="34" s="1" customFormat="1" ht="18" spans="1:27">
      <c r="A34" s="136"/>
      <c r="B34" s="138"/>
      <c r="C34" s="138"/>
      <c r="D34" s="138"/>
      <c r="E34" s="138"/>
      <c r="F34" s="138"/>
      <c r="G34" s="138"/>
      <c r="H34" s="138"/>
      <c r="I34" s="138"/>
      <c r="J34" s="138"/>
      <c r="K34" s="166"/>
      <c r="N34" s="105" t="s">
        <v>70</v>
      </c>
      <c r="O34" s="167"/>
      <c r="P34" s="167"/>
      <c r="Q34" s="167"/>
      <c r="R34" s="167"/>
      <c r="S34" s="170"/>
      <c r="T34" s="167"/>
      <c r="U34" s="167"/>
      <c r="V34" s="170"/>
      <c r="W34" s="167"/>
      <c r="X34" s="167"/>
      <c r="Y34" s="181"/>
      <c r="Z34" s="182"/>
      <c r="AA34" s="184"/>
    </row>
    <row r="35" s="1" customFormat="1" ht="19.2" customHeight="1" spans="1:27">
      <c r="A35" s="136"/>
      <c r="B35" s="138"/>
      <c r="C35" s="138"/>
      <c r="D35" s="138"/>
      <c r="E35" s="138"/>
      <c r="F35" s="138"/>
      <c r="G35" s="138"/>
      <c r="H35" s="138"/>
      <c r="I35" s="138"/>
      <c r="J35" s="138"/>
      <c r="K35" s="166"/>
      <c r="N35" s="105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81"/>
      <c r="Z35" s="182"/>
      <c r="AA35" s="184"/>
    </row>
    <row r="36" s="1" customFormat="1" spans="2:26">
      <c r="B36" s="80"/>
      <c r="C36" s="80"/>
      <c r="D36" s="82"/>
      <c r="E36" s="82"/>
      <c r="N36" s="159" t="s">
        <v>11</v>
      </c>
      <c r="O36" s="169">
        <f t="shared" ref="O36:X36" si="13">SUMIF(O3:O24,"??",$M3:$M24)</f>
        <v>2</v>
      </c>
      <c r="P36" s="169">
        <f t="shared" si="13"/>
        <v>5</v>
      </c>
      <c r="Q36" s="169">
        <f t="shared" si="13"/>
        <v>12</v>
      </c>
      <c r="R36" s="169">
        <f t="shared" si="13"/>
        <v>22</v>
      </c>
      <c r="S36" s="169">
        <f t="shared" si="13"/>
        <v>25</v>
      </c>
      <c r="T36" s="169">
        <f t="shared" si="13"/>
        <v>25</v>
      </c>
      <c r="U36" s="169">
        <f t="shared" si="13"/>
        <v>23</v>
      </c>
      <c r="V36" s="169">
        <f t="shared" si="13"/>
        <v>18</v>
      </c>
      <c r="W36" s="169">
        <f t="shared" si="13"/>
        <v>5</v>
      </c>
      <c r="X36" s="169">
        <f t="shared" si="13"/>
        <v>0</v>
      </c>
      <c r="Y36" s="1">
        <f>SUM(O36:X36)</f>
        <v>137</v>
      </c>
      <c r="Z36" s="182"/>
    </row>
    <row r="37" s="1" customFormat="1" spans="2:24">
      <c r="B37" s="80"/>
      <c r="C37" s="80"/>
      <c r="D37" s="82"/>
      <c r="E37" s="82"/>
      <c r="N37" s="105"/>
      <c r="O37" s="106"/>
      <c r="P37" s="106"/>
      <c r="Q37" s="106"/>
      <c r="R37" s="106"/>
      <c r="S37" s="106"/>
      <c r="T37" s="106"/>
      <c r="U37" s="106"/>
      <c r="V37" s="106"/>
      <c r="W37" s="106"/>
      <c r="X37" s="106"/>
    </row>
    <row r="38" s="1" customFormat="1" spans="2:24">
      <c r="B38" s="80"/>
      <c r="C38" s="80"/>
      <c r="D38" s="82"/>
      <c r="E38" s="82"/>
      <c r="N38" s="105"/>
      <c r="O38" s="106"/>
      <c r="P38" s="106"/>
      <c r="Q38" s="106"/>
      <c r="R38" s="106"/>
      <c r="S38" s="106">
        <f>SUM(P32:S33)</f>
        <v>0</v>
      </c>
      <c r="T38" s="106"/>
      <c r="U38" s="106"/>
      <c r="V38" s="106"/>
      <c r="W38" s="106"/>
      <c r="X38" s="106"/>
    </row>
    <row r="39" s="1" customFormat="1" spans="2:24">
      <c r="B39" s="80"/>
      <c r="C39" s="80"/>
      <c r="D39" s="82"/>
      <c r="E39" s="82"/>
      <c r="N39" s="105"/>
      <c r="O39" s="106"/>
      <c r="P39" s="106"/>
      <c r="Q39" s="106"/>
      <c r="R39" s="106"/>
      <c r="S39" s="106"/>
      <c r="T39" s="106"/>
      <c r="U39" s="106"/>
      <c r="V39" s="106"/>
      <c r="W39" s="106"/>
      <c r="X39" s="106"/>
    </row>
    <row r="40" s="1" customFormat="1" spans="2:24">
      <c r="B40" s="80"/>
      <c r="C40" s="80"/>
      <c r="D40" s="82"/>
      <c r="E40" s="82"/>
      <c r="N40" s="105"/>
      <c r="O40" s="106"/>
      <c r="P40" s="106"/>
      <c r="Q40" s="106"/>
      <c r="R40" s="106"/>
      <c r="S40" s="106"/>
      <c r="T40" s="106"/>
      <c r="U40" s="106"/>
      <c r="V40" s="106"/>
      <c r="W40" s="106"/>
      <c r="X40" s="106"/>
    </row>
    <row r="41" s="1" customFormat="1" spans="2:24">
      <c r="B41" s="80"/>
      <c r="C41" s="80"/>
      <c r="D41" s="82"/>
      <c r="E41" s="82"/>
      <c r="N41" s="105"/>
      <c r="O41" s="106"/>
      <c r="P41" s="106"/>
      <c r="Q41" s="106"/>
      <c r="R41" s="106"/>
      <c r="S41" s="106"/>
      <c r="T41" s="106"/>
      <c r="U41" s="106"/>
      <c r="V41" s="106"/>
      <c r="W41" s="106"/>
      <c r="X41" s="106"/>
    </row>
    <row r="42" s="1" customFormat="1" spans="2:24">
      <c r="B42" s="80"/>
      <c r="C42" s="80"/>
      <c r="D42" s="82"/>
      <c r="E42" s="82"/>
      <c r="N42" s="105"/>
      <c r="O42" s="106"/>
      <c r="P42" s="106"/>
      <c r="Q42" s="106"/>
      <c r="R42" s="106"/>
      <c r="S42" s="106"/>
      <c r="T42" s="106"/>
      <c r="U42" s="106"/>
      <c r="V42" s="106"/>
      <c r="W42" s="106"/>
      <c r="X42" s="106"/>
    </row>
  </sheetData>
  <mergeCells count="19">
    <mergeCell ref="B26:K26"/>
    <mergeCell ref="B27:K27"/>
    <mergeCell ref="A31:J3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Z1:Z2"/>
    <mergeCell ref="AA1:AA2"/>
  </mergeCells>
  <printOptions gridLines="1"/>
  <pageMargins left="0.25" right="0.25" top="0.75" bottom="0.75" header="0.3" footer="0.3"/>
  <pageSetup paperSize="9" scale="60" fitToHeight="0" orientation="landscape"/>
  <headerFooter alignWithMargins="0">
    <oddHeader>&amp;C&amp;F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97"/>
  <sheetViews>
    <sheetView showZeros="0" tabSelected="1" workbookViewId="0">
      <selection activeCell="A86" sqref="A86:X86"/>
    </sheetView>
  </sheetViews>
  <sheetFormatPr defaultColWidth="9.33333333333333" defaultRowHeight="17.25"/>
  <cols>
    <col min="1" max="1" width="4.55238095238095" style="3" customWidth="1"/>
    <col min="2" max="2" width="9.33333333333333" style="4" customWidth="1"/>
    <col min="3" max="3" width="6" style="5" customWidth="1"/>
    <col min="4" max="4" width="17" style="6" customWidth="1"/>
    <col min="5" max="5" width="16.3333333333333" style="6" customWidth="1"/>
    <col min="6" max="6" width="5.66666666666667" style="7" hidden="1" customWidth="1"/>
    <col min="7" max="7" width="7.66666666666667" style="4" hidden="1" customWidth="1"/>
    <col min="8" max="8" width="11.1047619047619" style="4" customWidth="1"/>
    <col min="9" max="9" width="6" style="4" hidden="1" customWidth="1"/>
    <col min="10" max="10" width="16.3333333333333" style="7" hidden="1" customWidth="1"/>
    <col min="11" max="12" width="15.8857142857143" style="7" hidden="1" customWidth="1"/>
    <col min="13" max="13" width="11.552380952381" style="8" customWidth="1"/>
    <col min="14" max="14" width="10.8857142857143" style="8" customWidth="1"/>
    <col min="15" max="15" width="9.43809523809524" style="8" customWidth="1"/>
    <col min="16" max="16" width="17.2190476190476" style="3" customWidth="1"/>
    <col min="17" max="17" width="16.4380952380952" style="3" hidden="1" customWidth="1"/>
    <col min="18" max="18" width="18.8857142857143" style="3" hidden="1" customWidth="1"/>
    <col min="19" max="19" width="20.4380952380952" style="3" hidden="1" customWidth="1"/>
    <col min="20" max="20" width="6" style="3" customWidth="1"/>
    <col min="21" max="21" width="4.33333333333333" style="3" customWidth="1"/>
    <col min="22" max="22" width="8.78095238095238" style="3" customWidth="1"/>
    <col min="23" max="23" width="5.55238095238095" style="3" customWidth="1"/>
    <col min="24" max="24" width="4.66666666666667" style="3" customWidth="1"/>
    <col min="25" max="26" width="9.33333333333333" style="9" customWidth="1"/>
    <col min="27" max="29" width="7.88571428571429" style="9" customWidth="1"/>
    <col min="30" max="31" width="7.88571428571429" style="10" customWidth="1"/>
    <col min="32" max="32" width="7.88571428571429" style="10" hidden="1" customWidth="1"/>
    <col min="33" max="33" width="7.88571428571429" style="9" hidden="1" customWidth="1"/>
    <col min="34" max="34" width="12.8857142857143" style="1" customWidth="1"/>
    <col min="35" max="35" width="9.33333333333333" style="1"/>
    <col min="36" max="16384" width="9.33333333333333" style="3"/>
  </cols>
  <sheetData>
    <row r="1" ht="32.4" customHeight="1" spans="1:34">
      <c r="A1" s="11" t="s">
        <v>0</v>
      </c>
      <c r="B1" s="11" t="s">
        <v>1</v>
      </c>
      <c r="C1" s="11" t="s">
        <v>2</v>
      </c>
      <c r="D1" s="12" t="s">
        <v>3</v>
      </c>
      <c r="E1" s="12" t="s">
        <v>4</v>
      </c>
      <c r="F1" s="12" t="s">
        <v>71</v>
      </c>
      <c r="G1" s="11" t="s">
        <v>2</v>
      </c>
      <c r="H1" s="12" t="s">
        <v>72</v>
      </c>
      <c r="I1" s="11" t="s">
        <v>2</v>
      </c>
      <c r="J1" s="12" t="s">
        <v>73</v>
      </c>
      <c r="K1" s="12" t="s">
        <v>74</v>
      </c>
      <c r="L1" s="12" t="s">
        <v>75</v>
      </c>
      <c r="M1" s="12" t="s">
        <v>5</v>
      </c>
      <c r="N1" s="12" t="s">
        <v>6</v>
      </c>
      <c r="O1" s="12" t="s">
        <v>76</v>
      </c>
      <c r="P1" s="12" t="s">
        <v>77</v>
      </c>
      <c r="Q1" s="12" t="s">
        <v>78</v>
      </c>
      <c r="R1" s="12" t="s">
        <v>79</v>
      </c>
      <c r="S1" s="12" t="s">
        <v>80</v>
      </c>
      <c r="T1" s="12" t="s">
        <v>8</v>
      </c>
      <c r="U1" s="11"/>
      <c r="V1" s="12" t="s">
        <v>81</v>
      </c>
      <c r="W1" s="12" t="s">
        <v>10</v>
      </c>
      <c r="X1" s="12" t="s">
        <v>11</v>
      </c>
      <c r="Y1" s="64" t="s">
        <v>12</v>
      </c>
      <c r="Z1" s="65">
        <v>43347</v>
      </c>
      <c r="AA1" s="65">
        <v>43348</v>
      </c>
      <c r="AB1" s="65">
        <v>43349</v>
      </c>
      <c r="AC1" s="65">
        <v>43350</v>
      </c>
      <c r="AD1" s="65">
        <v>43351</v>
      </c>
      <c r="AE1" s="65">
        <v>43352</v>
      </c>
      <c r="AF1" s="65">
        <v>43353</v>
      </c>
      <c r="AG1" s="65">
        <v>43354</v>
      </c>
      <c r="AH1" s="69" t="s">
        <v>68</v>
      </c>
    </row>
    <row r="2" s="1" customFormat="1" ht="14.25" customHeight="1" spans="1:34">
      <c r="A2" s="13">
        <v>1</v>
      </c>
      <c r="B2" s="14"/>
      <c r="C2" s="15"/>
      <c r="D2" s="16" t="s">
        <v>82</v>
      </c>
      <c r="E2" s="16" t="s">
        <v>83</v>
      </c>
      <c r="F2" s="13"/>
      <c r="G2" s="13"/>
      <c r="H2" s="17" t="s">
        <v>84</v>
      </c>
      <c r="I2" s="21"/>
      <c r="J2" s="13"/>
      <c r="K2" s="13"/>
      <c r="L2" s="13"/>
      <c r="M2" s="35">
        <v>43348</v>
      </c>
      <c r="N2" s="36">
        <v>43349</v>
      </c>
      <c r="O2" s="37" t="s">
        <v>85</v>
      </c>
      <c r="P2" s="38"/>
      <c r="Q2" s="48"/>
      <c r="R2" s="48"/>
      <c r="S2" s="49"/>
      <c r="T2" s="22"/>
      <c r="U2" s="50" t="s">
        <v>20</v>
      </c>
      <c r="V2" s="51">
        <v>3400</v>
      </c>
      <c r="W2" s="52"/>
      <c r="X2" s="53">
        <v>1</v>
      </c>
      <c r="Y2" s="66">
        <f t="shared" ref="Y2:Y33" si="0">N2-M2</f>
        <v>1</v>
      </c>
      <c r="Z2" s="67" t="str">
        <f>IF(AND($N2&gt;Z$1,Z$1&gt;=$M2),$U2,"")</f>
        <v/>
      </c>
      <c r="AA2" s="68" t="str">
        <f>IF(AND($N2&gt;AA$1,AA$1&gt;=$M2),$U2,"")</f>
        <v>GV</v>
      </c>
      <c r="AB2" s="68" t="str">
        <f t="shared" ref="AA2:AG17" si="1">IF(AND($N2&gt;AB$1,AB$1&gt;=$M2),$U2,"")</f>
        <v/>
      </c>
      <c r="AC2" s="68" t="str">
        <f t="shared" si="1"/>
        <v/>
      </c>
      <c r="AD2" s="68" t="str">
        <f t="shared" si="1"/>
        <v/>
      </c>
      <c r="AE2" s="68" t="str">
        <f t="shared" si="1"/>
        <v/>
      </c>
      <c r="AF2" s="68" t="str">
        <f t="shared" si="1"/>
        <v/>
      </c>
      <c r="AG2" s="68" t="str">
        <f t="shared" si="1"/>
        <v/>
      </c>
      <c r="AH2" s="70">
        <f t="shared" ref="AH2:AH16" si="2">V2*(1+W2)*Y2</f>
        <v>3400</v>
      </c>
    </row>
    <row r="3" s="1" customFormat="1" ht="14.25" customHeight="1" spans="1:34">
      <c r="A3" s="13">
        <v>2</v>
      </c>
      <c r="B3" s="14"/>
      <c r="C3" s="15"/>
      <c r="D3" s="18"/>
      <c r="E3" s="18"/>
      <c r="F3" s="13"/>
      <c r="G3" s="13"/>
      <c r="H3" s="19"/>
      <c r="I3" s="21"/>
      <c r="J3" s="13"/>
      <c r="K3" s="13"/>
      <c r="L3" s="13"/>
      <c r="M3" s="39">
        <v>43349</v>
      </c>
      <c r="N3" s="40">
        <v>43352</v>
      </c>
      <c r="O3" s="37" t="s">
        <v>85</v>
      </c>
      <c r="P3" s="38"/>
      <c r="Q3" s="48"/>
      <c r="R3" s="48"/>
      <c r="S3" s="49"/>
      <c r="T3" s="22"/>
      <c r="U3" s="50" t="s">
        <v>20</v>
      </c>
      <c r="V3" s="54">
        <v>1900</v>
      </c>
      <c r="W3" s="52"/>
      <c r="X3" s="53">
        <v>1</v>
      </c>
      <c r="Y3" s="66">
        <f t="shared" si="0"/>
        <v>3</v>
      </c>
      <c r="Z3" s="67" t="str">
        <f t="shared" ref="Z3:Z66" si="3">IF(AND($N3&gt;Z$1,Z$1&gt;=$M3),$U3,"")</f>
        <v/>
      </c>
      <c r="AA3" s="68" t="str">
        <f t="shared" si="1"/>
        <v/>
      </c>
      <c r="AB3" s="68" t="str">
        <f t="shared" si="1"/>
        <v>GV</v>
      </c>
      <c r="AC3" s="68" t="str">
        <f t="shared" si="1"/>
        <v>GV</v>
      </c>
      <c r="AD3" s="68" t="str">
        <f t="shared" si="1"/>
        <v>GV</v>
      </c>
      <c r="AE3" s="68" t="str">
        <f t="shared" si="1"/>
        <v/>
      </c>
      <c r="AF3" s="68" t="str">
        <f t="shared" si="1"/>
        <v/>
      </c>
      <c r="AG3" s="68" t="str">
        <f t="shared" si="1"/>
        <v/>
      </c>
      <c r="AH3" s="70">
        <f t="shared" si="2"/>
        <v>5700</v>
      </c>
    </row>
    <row r="4" s="1" customFormat="1" ht="14.25" spans="1:34">
      <c r="A4" s="13">
        <v>3</v>
      </c>
      <c r="B4" s="14"/>
      <c r="C4" s="15"/>
      <c r="D4" s="15" t="s">
        <v>86</v>
      </c>
      <c r="E4" s="15" t="s">
        <v>87</v>
      </c>
      <c r="F4" s="13"/>
      <c r="G4" s="20"/>
      <c r="H4" s="13" t="s">
        <v>88</v>
      </c>
      <c r="I4" s="21"/>
      <c r="J4" s="13"/>
      <c r="K4" s="13"/>
      <c r="L4" s="13"/>
      <c r="M4" s="41">
        <v>43350</v>
      </c>
      <c r="N4" s="40">
        <v>43352</v>
      </c>
      <c r="O4" s="37" t="s">
        <v>85</v>
      </c>
      <c r="P4" s="38"/>
      <c r="Q4" s="48"/>
      <c r="R4" s="48"/>
      <c r="S4" s="49"/>
      <c r="T4" s="22"/>
      <c r="U4" s="50" t="s">
        <v>20</v>
      </c>
      <c r="V4" s="54">
        <v>1900</v>
      </c>
      <c r="W4" s="52"/>
      <c r="X4" s="53">
        <v>1</v>
      </c>
      <c r="Y4" s="66">
        <f t="shared" si="0"/>
        <v>2</v>
      </c>
      <c r="Z4" s="67" t="str">
        <f t="shared" si="3"/>
        <v/>
      </c>
      <c r="AA4" s="68" t="str">
        <f t="shared" si="1"/>
        <v/>
      </c>
      <c r="AB4" s="68" t="str">
        <f t="shared" si="1"/>
        <v/>
      </c>
      <c r="AC4" s="68" t="str">
        <f t="shared" si="1"/>
        <v>GV</v>
      </c>
      <c r="AD4" s="68" t="str">
        <f t="shared" si="1"/>
        <v>GV</v>
      </c>
      <c r="AE4" s="68" t="str">
        <f t="shared" si="1"/>
        <v/>
      </c>
      <c r="AF4" s="68" t="str">
        <f t="shared" si="1"/>
        <v/>
      </c>
      <c r="AG4" s="68" t="str">
        <f t="shared" si="1"/>
        <v/>
      </c>
      <c r="AH4" s="70">
        <f t="shared" si="2"/>
        <v>3800</v>
      </c>
    </row>
    <row r="5" s="1" customFormat="1" ht="14.4" customHeight="1" spans="1:34">
      <c r="A5" s="13">
        <v>4</v>
      </c>
      <c r="B5" s="14"/>
      <c r="C5" s="15"/>
      <c r="D5" s="15" t="s">
        <v>89</v>
      </c>
      <c r="E5" s="15" t="s">
        <v>90</v>
      </c>
      <c r="F5" s="13"/>
      <c r="G5" s="20"/>
      <c r="H5" s="13" t="s">
        <v>91</v>
      </c>
      <c r="I5" s="21"/>
      <c r="J5" s="13"/>
      <c r="K5" s="13"/>
      <c r="L5" s="13"/>
      <c r="M5" s="41">
        <v>43350</v>
      </c>
      <c r="N5" s="40">
        <v>43352</v>
      </c>
      <c r="O5" s="37" t="s">
        <v>85</v>
      </c>
      <c r="P5" s="42"/>
      <c r="Q5" s="48"/>
      <c r="R5" s="48"/>
      <c r="S5" s="49"/>
      <c r="T5" s="22"/>
      <c r="U5" s="50" t="s">
        <v>20</v>
      </c>
      <c r="V5" s="54">
        <v>1900</v>
      </c>
      <c r="W5" s="52"/>
      <c r="X5" s="53">
        <v>1</v>
      </c>
      <c r="Y5" s="66">
        <f t="shared" si="0"/>
        <v>2</v>
      </c>
      <c r="Z5" s="67" t="str">
        <f t="shared" si="3"/>
        <v/>
      </c>
      <c r="AA5" s="68" t="str">
        <f t="shared" si="1"/>
        <v/>
      </c>
      <c r="AB5" s="68" t="str">
        <f t="shared" si="1"/>
        <v/>
      </c>
      <c r="AC5" s="68" t="str">
        <f t="shared" si="1"/>
        <v>GV</v>
      </c>
      <c r="AD5" s="68" t="str">
        <f t="shared" si="1"/>
        <v>GV</v>
      </c>
      <c r="AE5" s="68" t="str">
        <f t="shared" si="1"/>
        <v/>
      </c>
      <c r="AF5" s="68" t="str">
        <f t="shared" si="1"/>
        <v/>
      </c>
      <c r="AG5" s="68" t="str">
        <f t="shared" si="1"/>
        <v/>
      </c>
      <c r="AH5" s="70">
        <f t="shared" si="2"/>
        <v>3800</v>
      </c>
    </row>
    <row r="6" s="1" customFormat="1" ht="14.4" customHeight="1" spans="1:34">
      <c r="A6" s="13">
        <v>5</v>
      </c>
      <c r="B6" s="14"/>
      <c r="C6" s="21"/>
      <c r="D6" s="13" t="s">
        <v>92</v>
      </c>
      <c r="E6" s="13" t="s">
        <v>93</v>
      </c>
      <c r="F6" s="22"/>
      <c r="G6" s="20"/>
      <c r="H6" s="22" t="s">
        <v>94</v>
      </c>
      <c r="I6" s="21"/>
      <c r="J6" s="13"/>
      <c r="K6" s="13"/>
      <c r="L6" s="13"/>
      <c r="M6" s="41">
        <v>43351</v>
      </c>
      <c r="N6" s="40">
        <v>43352</v>
      </c>
      <c r="O6" s="37" t="s">
        <v>85</v>
      </c>
      <c r="P6" s="38"/>
      <c r="Q6" s="48"/>
      <c r="R6" s="48"/>
      <c r="S6" s="49"/>
      <c r="T6" s="22"/>
      <c r="U6" s="50" t="s">
        <v>20</v>
      </c>
      <c r="V6" s="54">
        <v>1900</v>
      </c>
      <c r="W6" s="52"/>
      <c r="X6" s="53">
        <v>1</v>
      </c>
      <c r="Y6" s="66">
        <f t="shared" si="0"/>
        <v>1</v>
      </c>
      <c r="Z6" s="67" t="str">
        <f t="shared" si="3"/>
        <v/>
      </c>
      <c r="AA6" s="68" t="str">
        <f t="shared" si="1"/>
        <v/>
      </c>
      <c r="AB6" s="68" t="str">
        <f t="shared" si="1"/>
        <v/>
      </c>
      <c r="AC6" s="68" t="str">
        <f t="shared" si="1"/>
        <v/>
      </c>
      <c r="AD6" s="68" t="str">
        <f t="shared" si="1"/>
        <v>GV</v>
      </c>
      <c r="AE6" s="68" t="str">
        <f t="shared" si="1"/>
        <v/>
      </c>
      <c r="AF6" s="68" t="str">
        <f t="shared" si="1"/>
        <v/>
      </c>
      <c r="AG6" s="68" t="str">
        <f t="shared" si="1"/>
        <v/>
      </c>
      <c r="AH6" s="70">
        <f t="shared" si="2"/>
        <v>1900</v>
      </c>
    </row>
    <row r="7" s="1" customFormat="1" ht="14.25" spans="1:34">
      <c r="A7" s="13">
        <v>6</v>
      </c>
      <c r="B7" s="14"/>
      <c r="C7" s="15"/>
      <c r="D7" s="15" t="s">
        <v>95</v>
      </c>
      <c r="E7" s="15" t="s">
        <v>96</v>
      </c>
      <c r="F7" s="13"/>
      <c r="G7" s="20"/>
      <c r="H7" s="13" t="s">
        <v>97</v>
      </c>
      <c r="I7" s="21"/>
      <c r="J7" s="13"/>
      <c r="K7" s="13"/>
      <c r="L7" s="22"/>
      <c r="M7" s="41">
        <v>43350</v>
      </c>
      <c r="N7" s="40">
        <v>43352</v>
      </c>
      <c r="O7" s="37" t="s">
        <v>85</v>
      </c>
      <c r="P7" s="38"/>
      <c r="Q7" s="48"/>
      <c r="R7" s="48"/>
      <c r="S7" s="48"/>
      <c r="T7" s="22"/>
      <c r="U7" s="50" t="s">
        <v>20</v>
      </c>
      <c r="V7" s="54">
        <v>1900</v>
      </c>
      <c r="W7" s="52"/>
      <c r="X7" s="53">
        <v>1</v>
      </c>
      <c r="Y7" s="66">
        <f t="shared" si="0"/>
        <v>2</v>
      </c>
      <c r="Z7" s="67" t="str">
        <f t="shared" si="3"/>
        <v/>
      </c>
      <c r="AA7" s="68" t="str">
        <f t="shared" si="1"/>
        <v/>
      </c>
      <c r="AB7" s="68" t="str">
        <f t="shared" si="1"/>
        <v/>
      </c>
      <c r="AC7" s="68" t="str">
        <f t="shared" si="1"/>
        <v>GV</v>
      </c>
      <c r="AD7" s="68" t="str">
        <f t="shared" si="1"/>
        <v>GV</v>
      </c>
      <c r="AE7" s="68" t="str">
        <f t="shared" si="1"/>
        <v/>
      </c>
      <c r="AF7" s="68" t="str">
        <f t="shared" si="1"/>
        <v/>
      </c>
      <c r="AG7" s="68" t="str">
        <f t="shared" si="1"/>
        <v/>
      </c>
      <c r="AH7" s="70">
        <f t="shared" si="2"/>
        <v>3800</v>
      </c>
    </row>
    <row r="8" s="1" customFormat="1" ht="14.25" spans="1:34">
      <c r="A8" s="13">
        <v>7</v>
      </c>
      <c r="B8" s="14"/>
      <c r="C8" s="15"/>
      <c r="D8" s="13" t="s">
        <v>98</v>
      </c>
      <c r="E8" s="13" t="s">
        <v>99</v>
      </c>
      <c r="F8" s="13"/>
      <c r="G8" s="20"/>
      <c r="H8" s="13" t="s">
        <v>100</v>
      </c>
      <c r="I8" s="21"/>
      <c r="J8" s="15"/>
      <c r="K8" s="15"/>
      <c r="L8" s="13"/>
      <c r="M8" s="41">
        <v>43350</v>
      </c>
      <c r="N8" s="40">
        <v>43352</v>
      </c>
      <c r="O8" s="37" t="s">
        <v>85</v>
      </c>
      <c r="P8" s="42"/>
      <c r="Q8" s="48"/>
      <c r="R8" s="48"/>
      <c r="S8" s="48"/>
      <c r="T8" s="22"/>
      <c r="U8" s="50" t="s">
        <v>20</v>
      </c>
      <c r="V8" s="54">
        <v>1900</v>
      </c>
      <c r="W8" s="52"/>
      <c r="X8" s="53">
        <v>1</v>
      </c>
      <c r="Y8" s="66">
        <f t="shared" si="0"/>
        <v>2</v>
      </c>
      <c r="Z8" s="67" t="str">
        <f t="shared" si="3"/>
        <v/>
      </c>
      <c r="AA8" s="68" t="str">
        <f t="shared" si="1"/>
        <v/>
      </c>
      <c r="AB8" s="68" t="str">
        <f t="shared" si="1"/>
        <v/>
      </c>
      <c r="AC8" s="68" t="str">
        <f t="shared" si="1"/>
        <v>GV</v>
      </c>
      <c r="AD8" s="68" t="str">
        <f t="shared" si="1"/>
        <v>GV</v>
      </c>
      <c r="AE8" s="68" t="str">
        <f t="shared" si="1"/>
        <v/>
      </c>
      <c r="AF8" s="68" t="str">
        <f t="shared" si="1"/>
        <v/>
      </c>
      <c r="AG8" s="68" t="str">
        <f t="shared" si="1"/>
        <v/>
      </c>
      <c r="AH8" s="70">
        <f t="shared" si="2"/>
        <v>3800</v>
      </c>
    </row>
    <row r="9" s="1" customFormat="1" ht="14.25" spans="1:34">
      <c r="A9" s="13">
        <v>8</v>
      </c>
      <c r="B9" s="14"/>
      <c r="C9" s="15"/>
      <c r="D9" s="15" t="s">
        <v>101</v>
      </c>
      <c r="E9" s="15" t="s">
        <v>102</v>
      </c>
      <c r="F9" s="13"/>
      <c r="G9" s="20"/>
      <c r="H9" s="22"/>
      <c r="I9" s="21"/>
      <c r="J9" s="13"/>
      <c r="K9" s="13"/>
      <c r="L9" s="13"/>
      <c r="M9" s="41">
        <v>43350</v>
      </c>
      <c r="N9" s="40">
        <v>43352</v>
      </c>
      <c r="O9" s="37" t="s">
        <v>85</v>
      </c>
      <c r="P9" s="38"/>
      <c r="Q9" s="48"/>
      <c r="R9" s="55"/>
      <c r="S9" s="55"/>
      <c r="T9" s="22"/>
      <c r="U9" s="50" t="s">
        <v>20</v>
      </c>
      <c r="V9" s="54">
        <v>1900</v>
      </c>
      <c r="W9" s="52"/>
      <c r="X9" s="53">
        <v>1</v>
      </c>
      <c r="Y9" s="66">
        <f t="shared" si="0"/>
        <v>2</v>
      </c>
      <c r="Z9" s="67" t="str">
        <f t="shared" si="3"/>
        <v/>
      </c>
      <c r="AA9" s="68" t="str">
        <f t="shared" si="1"/>
        <v/>
      </c>
      <c r="AB9" s="68" t="str">
        <f t="shared" si="1"/>
        <v/>
      </c>
      <c r="AC9" s="68" t="str">
        <f t="shared" si="1"/>
        <v>GV</v>
      </c>
      <c r="AD9" s="68" t="str">
        <f t="shared" si="1"/>
        <v>GV</v>
      </c>
      <c r="AE9" s="68" t="str">
        <f t="shared" si="1"/>
        <v/>
      </c>
      <c r="AF9" s="68" t="str">
        <f t="shared" si="1"/>
        <v/>
      </c>
      <c r="AG9" s="68" t="str">
        <f t="shared" si="1"/>
        <v/>
      </c>
      <c r="AH9" s="70">
        <f t="shared" si="2"/>
        <v>3800</v>
      </c>
    </row>
    <row r="10" s="2" customFormat="1" ht="14.25" spans="1:34">
      <c r="A10" s="13">
        <v>9</v>
      </c>
      <c r="B10" s="14"/>
      <c r="C10" s="15"/>
      <c r="D10" s="15" t="s">
        <v>103</v>
      </c>
      <c r="E10" s="15" t="s">
        <v>104</v>
      </c>
      <c r="F10" s="13"/>
      <c r="G10" s="20"/>
      <c r="H10" s="13" t="s">
        <v>105</v>
      </c>
      <c r="I10" s="13"/>
      <c r="J10" s="13"/>
      <c r="K10" s="13"/>
      <c r="L10" s="13"/>
      <c r="M10" s="41">
        <v>43350</v>
      </c>
      <c r="N10" s="40">
        <v>43352</v>
      </c>
      <c r="O10" s="37" t="s">
        <v>85</v>
      </c>
      <c r="P10" s="38"/>
      <c r="Q10" s="48"/>
      <c r="R10" s="56"/>
      <c r="S10" s="56"/>
      <c r="T10" s="22"/>
      <c r="U10" s="50" t="s">
        <v>20</v>
      </c>
      <c r="V10" s="54">
        <v>1900</v>
      </c>
      <c r="W10" s="52"/>
      <c r="X10" s="53">
        <v>1</v>
      </c>
      <c r="Y10" s="66">
        <f t="shared" si="0"/>
        <v>2</v>
      </c>
      <c r="Z10" s="67" t="str">
        <f t="shared" si="3"/>
        <v/>
      </c>
      <c r="AA10" s="68" t="str">
        <f t="shared" si="1"/>
        <v/>
      </c>
      <c r="AB10" s="68" t="str">
        <f t="shared" si="1"/>
        <v/>
      </c>
      <c r="AC10" s="68" t="str">
        <f t="shared" si="1"/>
        <v>GV</v>
      </c>
      <c r="AD10" s="68" t="str">
        <f t="shared" si="1"/>
        <v>GV</v>
      </c>
      <c r="AE10" s="68" t="str">
        <f t="shared" si="1"/>
        <v/>
      </c>
      <c r="AF10" s="68" t="str">
        <f t="shared" si="1"/>
        <v/>
      </c>
      <c r="AG10" s="68" t="str">
        <f t="shared" si="1"/>
        <v/>
      </c>
      <c r="AH10" s="70">
        <f t="shared" si="2"/>
        <v>3800</v>
      </c>
    </row>
    <row r="11" s="1" customFormat="1" ht="14.25" spans="1:34">
      <c r="A11" s="13">
        <v>10</v>
      </c>
      <c r="B11" s="14"/>
      <c r="C11" s="15"/>
      <c r="D11" s="15" t="s">
        <v>106</v>
      </c>
      <c r="E11" s="15" t="s">
        <v>106</v>
      </c>
      <c r="F11" s="13"/>
      <c r="G11" s="20"/>
      <c r="H11" s="22" t="s">
        <v>107</v>
      </c>
      <c r="I11" s="21"/>
      <c r="J11" s="13"/>
      <c r="K11" s="13"/>
      <c r="L11" s="13"/>
      <c r="M11" s="41">
        <v>43351</v>
      </c>
      <c r="N11" s="40">
        <v>43352</v>
      </c>
      <c r="O11" s="37" t="s">
        <v>85</v>
      </c>
      <c r="P11" s="38"/>
      <c r="Q11" s="48"/>
      <c r="R11" s="55"/>
      <c r="S11" s="55"/>
      <c r="T11" s="22"/>
      <c r="U11" s="50" t="s">
        <v>20</v>
      </c>
      <c r="V11" s="54">
        <v>1900</v>
      </c>
      <c r="W11" s="52"/>
      <c r="X11" s="53">
        <v>1</v>
      </c>
      <c r="Y11" s="66">
        <f t="shared" si="0"/>
        <v>1</v>
      </c>
      <c r="Z11" s="67" t="str">
        <f t="shared" si="3"/>
        <v/>
      </c>
      <c r="AA11" s="68" t="str">
        <f t="shared" si="1"/>
        <v/>
      </c>
      <c r="AB11" s="68" t="str">
        <f t="shared" si="1"/>
        <v/>
      </c>
      <c r="AC11" s="68" t="str">
        <f t="shared" si="1"/>
        <v/>
      </c>
      <c r="AD11" s="68" t="str">
        <f t="shared" si="1"/>
        <v>GV</v>
      </c>
      <c r="AE11" s="68" t="str">
        <f t="shared" si="1"/>
        <v/>
      </c>
      <c r="AF11" s="68" t="str">
        <f t="shared" si="1"/>
        <v/>
      </c>
      <c r="AG11" s="68" t="str">
        <f t="shared" si="1"/>
        <v/>
      </c>
      <c r="AH11" s="70">
        <f t="shared" si="2"/>
        <v>1900</v>
      </c>
    </row>
    <row r="12" s="1" customFormat="1" ht="14.25" spans="1:34">
      <c r="A12" s="13">
        <v>11</v>
      </c>
      <c r="B12" s="23"/>
      <c r="C12" s="15"/>
      <c r="D12" s="15" t="s">
        <v>89</v>
      </c>
      <c r="E12" s="24" t="s">
        <v>108</v>
      </c>
      <c r="F12" s="13"/>
      <c r="G12" s="20"/>
      <c r="H12" s="22" t="s">
        <v>109</v>
      </c>
      <c r="I12" s="43"/>
      <c r="J12" s="17"/>
      <c r="K12" s="17"/>
      <c r="L12" s="17"/>
      <c r="M12" s="44">
        <v>43351</v>
      </c>
      <c r="N12" s="40">
        <v>43352</v>
      </c>
      <c r="O12" s="37" t="s">
        <v>85</v>
      </c>
      <c r="P12" s="42"/>
      <c r="Q12" s="48"/>
      <c r="R12" s="56"/>
      <c r="S12" s="56"/>
      <c r="T12" s="22"/>
      <c r="U12" s="50" t="s">
        <v>20</v>
      </c>
      <c r="V12" s="54">
        <v>1900</v>
      </c>
      <c r="W12" s="52"/>
      <c r="X12" s="53">
        <v>1</v>
      </c>
      <c r="Y12" s="66">
        <f t="shared" si="0"/>
        <v>1</v>
      </c>
      <c r="Z12" s="67" t="str">
        <f t="shared" si="3"/>
        <v/>
      </c>
      <c r="AA12" s="68" t="str">
        <f t="shared" ref="AA12:AG27" si="4">IF(AND($N12&gt;AA$1,AA$1&gt;=$M12),$U12,"")</f>
        <v/>
      </c>
      <c r="AB12" s="68" t="str">
        <f t="shared" si="4"/>
        <v/>
      </c>
      <c r="AC12" s="68" t="str">
        <f t="shared" si="4"/>
        <v/>
      </c>
      <c r="AD12" s="68" t="str">
        <f t="shared" si="4"/>
        <v>GV</v>
      </c>
      <c r="AE12" s="68" t="str">
        <f t="shared" si="1"/>
        <v/>
      </c>
      <c r="AF12" s="68" t="str">
        <f t="shared" si="1"/>
        <v/>
      </c>
      <c r="AG12" s="68" t="str">
        <f t="shared" si="4"/>
        <v/>
      </c>
      <c r="AH12" s="70">
        <f t="shared" si="2"/>
        <v>1900</v>
      </c>
    </row>
    <row r="13" s="1" customFormat="1" ht="14.25" spans="1:34">
      <c r="A13" s="13">
        <v>12</v>
      </c>
      <c r="B13" s="25"/>
      <c r="C13" s="15"/>
      <c r="D13" s="15" t="s">
        <v>106</v>
      </c>
      <c r="E13" s="15" t="s">
        <v>110</v>
      </c>
      <c r="F13" s="13"/>
      <c r="G13" s="20"/>
      <c r="H13" s="13" t="s">
        <v>111</v>
      </c>
      <c r="I13" s="43"/>
      <c r="J13" s="17"/>
      <c r="K13" s="17"/>
      <c r="L13" s="13"/>
      <c r="M13" s="44">
        <v>43350</v>
      </c>
      <c r="N13" s="37">
        <v>43352</v>
      </c>
      <c r="O13" s="37" t="s">
        <v>85</v>
      </c>
      <c r="P13" s="38"/>
      <c r="Q13" s="48"/>
      <c r="R13" s="56"/>
      <c r="S13" s="56"/>
      <c r="T13" s="22" t="s">
        <v>19</v>
      </c>
      <c r="U13" s="50" t="s">
        <v>20</v>
      </c>
      <c r="V13" s="57">
        <v>2390</v>
      </c>
      <c r="W13" s="52"/>
      <c r="X13" s="53">
        <v>2</v>
      </c>
      <c r="Y13" s="66">
        <f t="shared" si="0"/>
        <v>2</v>
      </c>
      <c r="Z13" s="67" t="str">
        <f t="shared" si="3"/>
        <v/>
      </c>
      <c r="AA13" s="68" t="str">
        <f t="shared" si="4"/>
        <v/>
      </c>
      <c r="AB13" s="68" t="str">
        <f t="shared" si="4"/>
        <v/>
      </c>
      <c r="AC13" s="68" t="str">
        <f t="shared" si="4"/>
        <v>GV</v>
      </c>
      <c r="AD13" s="68" t="str">
        <f t="shared" si="4"/>
        <v>GV</v>
      </c>
      <c r="AE13" s="68" t="str">
        <f t="shared" si="1"/>
        <v/>
      </c>
      <c r="AF13" s="68" t="str">
        <f t="shared" si="1"/>
        <v/>
      </c>
      <c r="AG13" s="68" t="str">
        <f t="shared" si="4"/>
        <v/>
      </c>
      <c r="AH13" s="70">
        <f t="shared" si="2"/>
        <v>4780</v>
      </c>
    </row>
    <row r="14" s="1" customFormat="1" ht="14.25" spans="1:34">
      <c r="A14" s="13">
        <v>12</v>
      </c>
      <c r="B14" s="26"/>
      <c r="C14" s="15"/>
      <c r="D14" s="15" t="s">
        <v>112</v>
      </c>
      <c r="E14" s="15" t="s">
        <v>113</v>
      </c>
      <c r="F14" s="13"/>
      <c r="G14" s="20"/>
      <c r="H14" s="27" t="s">
        <v>114</v>
      </c>
      <c r="I14" s="21"/>
      <c r="J14" s="13"/>
      <c r="K14" s="13"/>
      <c r="L14" s="13"/>
      <c r="M14" s="44">
        <v>43351</v>
      </c>
      <c r="N14" s="37">
        <v>43352</v>
      </c>
      <c r="O14" s="37" t="s">
        <v>85</v>
      </c>
      <c r="P14" s="38"/>
      <c r="Q14" s="48"/>
      <c r="R14" s="56"/>
      <c r="S14" s="56"/>
      <c r="T14" s="22" t="s">
        <v>19</v>
      </c>
      <c r="U14" s="50" t="s">
        <v>20</v>
      </c>
      <c r="V14" s="57">
        <v>2390</v>
      </c>
      <c r="W14" s="52"/>
      <c r="X14" s="53">
        <v>2</v>
      </c>
      <c r="Y14" s="66">
        <f t="shared" si="0"/>
        <v>1</v>
      </c>
      <c r="Z14" s="67" t="str">
        <f t="shared" si="3"/>
        <v/>
      </c>
      <c r="AA14" s="68" t="str">
        <f t="shared" si="4"/>
        <v/>
      </c>
      <c r="AB14" s="68" t="str">
        <f t="shared" si="4"/>
        <v/>
      </c>
      <c r="AC14" s="68" t="str">
        <f t="shared" si="4"/>
        <v/>
      </c>
      <c r="AD14" s="68" t="str">
        <f t="shared" si="4"/>
        <v>GV</v>
      </c>
      <c r="AE14" s="68" t="str">
        <f t="shared" si="1"/>
        <v/>
      </c>
      <c r="AF14" s="68" t="str">
        <f t="shared" si="1"/>
        <v/>
      </c>
      <c r="AG14" s="68" t="str">
        <f t="shared" si="4"/>
        <v/>
      </c>
      <c r="AH14" s="70">
        <f t="shared" si="2"/>
        <v>2390</v>
      </c>
    </row>
    <row r="15" s="1" customFormat="1" ht="14.25" hidden="1" spans="1:34">
      <c r="A15" s="13">
        <v>13</v>
      </c>
      <c r="B15" s="28"/>
      <c r="C15" s="15"/>
      <c r="D15" s="15"/>
      <c r="E15" s="15"/>
      <c r="F15" s="13"/>
      <c r="G15" s="20"/>
      <c r="H15" s="22"/>
      <c r="I15" s="43"/>
      <c r="J15" s="17"/>
      <c r="K15" s="17"/>
      <c r="L15" s="17"/>
      <c r="M15" s="44"/>
      <c r="N15" s="37"/>
      <c r="O15" s="37"/>
      <c r="P15" s="42"/>
      <c r="Q15" s="48"/>
      <c r="R15" s="56"/>
      <c r="S15" s="56"/>
      <c r="T15" s="22"/>
      <c r="U15" s="50"/>
      <c r="V15" s="54"/>
      <c r="W15" s="52"/>
      <c r="X15" s="53"/>
      <c r="Y15" s="66">
        <f t="shared" si="0"/>
        <v>0</v>
      </c>
      <c r="Z15" s="67" t="str">
        <f t="shared" si="3"/>
        <v/>
      </c>
      <c r="AA15" s="68" t="str">
        <f t="shared" si="4"/>
        <v/>
      </c>
      <c r="AB15" s="68" t="str">
        <f t="shared" si="4"/>
        <v/>
      </c>
      <c r="AC15" s="68" t="str">
        <f t="shared" si="4"/>
        <v/>
      </c>
      <c r="AD15" s="68" t="str">
        <f t="shared" si="4"/>
        <v/>
      </c>
      <c r="AE15" s="68" t="str">
        <f t="shared" si="1"/>
        <v/>
      </c>
      <c r="AF15" s="68" t="str">
        <f t="shared" si="1"/>
        <v/>
      </c>
      <c r="AG15" s="68" t="str">
        <f t="shared" si="4"/>
        <v/>
      </c>
      <c r="AH15" s="70">
        <f t="shared" si="2"/>
        <v>0</v>
      </c>
    </row>
    <row r="16" s="1" customFormat="1" ht="14.25" hidden="1" spans="1:34">
      <c r="A16" s="13">
        <v>14</v>
      </c>
      <c r="B16" s="28"/>
      <c r="C16" s="15"/>
      <c r="D16" s="15"/>
      <c r="E16" s="15"/>
      <c r="F16" s="13"/>
      <c r="G16" s="20"/>
      <c r="H16" s="13"/>
      <c r="I16" s="43"/>
      <c r="J16" s="17"/>
      <c r="K16" s="17"/>
      <c r="L16" s="13"/>
      <c r="M16" s="44"/>
      <c r="N16" s="37"/>
      <c r="O16" s="37"/>
      <c r="P16" s="38"/>
      <c r="Q16" s="48"/>
      <c r="R16" s="56"/>
      <c r="S16" s="56"/>
      <c r="T16" s="22"/>
      <c r="U16" s="50"/>
      <c r="V16" s="54"/>
      <c r="W16" s="52"/>
      <c r="X16" s="53"/>
      <c r="Y16" s="66">
        <f t="shared" si="0"/>
        <v>0</v>
      </c>
      <c r="Z16" s="67" t="str">
        <f t="shared" si="3"/>
        <v/>
      </c>
      <c r="AA16" s="68" t="str">
        <f t="shared" si="4"/>
        <v/>
      </c>
      <c r="AB16" s="68" t="str">
        <f t="shared" si="4"/>
        <v/>
      </c>
      <c r="AC16" s="68" t="str">
        <f t="shared" si="4"/>
        <v/>
      </c>
      <c r="AD16" s="68" t="str">
        <f t="shared" si="4"/>
        <v/>
      </c>
      <c r="AE16" s="68" t="str">
        <f t="shared" si="1"/>
        <v/>
      </c>
      <c r="AF16" s="68" t="str">
        <f t="shared" si="1"/>
        <v/>
      </c>
      <c r="AG16" s="68" t="str">
        <f t="shared" si="4"/>
        <v/>
      </c>
      <c r="AH16" s="70">
        <f t="shared" si="2"/>
        <v>0</v>
      </c>
    </row>
    <row r="17" s="2" customFormat="1" ht="14.25" hidden="1" spans="1:34">
      <c r="A17" s="13">
        <v>15</v>
      </c>
      <c r="B17" s="26"/>
      <c r="C17" s="15"/>
      <c r="D17" s="29"/>
      <c r="E17" s="29"/>
      <c r="F17" s="13"/>
      <c r="G17" s="20"/>
      <c r="H17" s="13"/>
      <c r="I17" s="13"/>
      <c r="J17" s="13"/>
      <c r="K17" s="13"/>
      <c r="L17" s="13"/>
      <c r="M17" s="44"/>
      <c r="N17" s="37"/>
      <c r="O17" s="37"/>
      <c r="P17" s="38"/>
      <c r="Q17" s="48"/>
      <c r="R17" s="56"/>
      <c r="S17" s="56"/>
      <c r="T17" s="22"/>
      <c r="U17" s="50"/>
      <c r="V17" s="54"/>
      <c r="W17" s="52"/>
      <c r="X17" s="53"/>
      <c r="Y17" s="66">
        <f t="shared" si="0"/>
        <v>0</v>
      </c>
      <c r="Z17" s="67" t="str">
        <f t="shared" si="3"/>
        <v/>
      </c>
      <c r="AA17" s="68" t="str">
        <f t="shared" si="4"/>
        <v/>
      </c>
      <c r="AB17" s="68" t="str">
        <f t="shared" si="4"/>
        <v/>
      </c>
      <c r="AC17" s="68" t="str">
        <f t="shared" si="4"/>
        <v/>
      </c>
      <c r="AD17" s="68" t="str">
        <f t="shared" si="4"/>
        <v/>
      </c>
      <c r="AE17" s="68" t="str">
        <f t="shared" si="1"/>
        <v/>
      </c>
      <c r="AF17" s="68" t="str">
        <f t="shared" si="1"/>
        <v/>
      </c>
      <c r="AG17" s="68" t="str">
        <f t="shared" si="4"/>
        <v/>
      </c>
      <c r="AH17" s="70">
        <f t="shared" ref="AH17:AH30" si="5">V17*(1+W17)*Y17</f>
        <v>0</v>
      </c>
    </row>
    <row r="18" s="1" customFormat="1" ht="14.25" hidden="1" spans="1:34">
      <c r="A18" s="13">
        <v>16</v>
      </c>
      <c r="B18" s="26"/>
      <c r="C18" s="15"/>
      <c r="D18" s="29"/>
      <c r="E18" s="29"/>
      <c r="F18" s="13"/>
      <c r="G18" s="20"/>
      <c r="H18" s="22"/>
      <c r="I18" s="21"/>
      <c r="J18" s="13"/>
      <c r="K18" s="13"/>
      <c r="L18" s="13"/>
      <c r="M18" s="44"/>
      <c r="N18" s="37"/>
      <c r="O18" s="37"/>
      <c r="P18" s="38"/>
      <c r="Q18" s="48"/>
      <c r="R18" s="55"/>
      <c r="S18" s="55"/>
      <c r="T18" s="22"/>
      <c r="U18" s="50"/>
      <c r="V18" s="54"/>
      <c r="W18" s="52"/>
      <c r="X18" s="53"/>
      <c r="Y18" s="66">
        <f t="shared" si="0"/>
        <v>0</v>
      </c>
      <c r="Z18" s="67" t="str">
        <f t="shared" si="3"/>
        <v/>
      </c>
      <c r="AA18" s="68" t="str">
        <f t="shared" si="4"/>
        <v/>
      </c>
      <c r="AB18" s="68" t="str">
        <f t="shared" si="4"/>
        <v/>
      </c>
      <c r="AC18" s="68" t="str">
        <f t="shared" si="4"/>
        <v/>
      </c>
      <c r="AD18" s="68" t="str">
        <f t="shared" si="4"/>
        <v/>
      </c>
      <c r="AE18" s="68" t="str">
        <f t="shared" si="4"/>
        <v/>
      </c>
      <c r="AF18" s="68" t="str">
        <f t="shared" si="4"/>
        <v/>
      </c>
      <c r="AG18" s="68" t="str">
        <f t="shared" si="4"/>
        <v/>
      </c>
      <c r="AH18" s="70">
        <f t="shared" si="5"/>
        <v>0</v>
      </c>
    </row>
    <row r="19" s="1" customFormat="1" ht="14.25" hidden="1" spans="1:34">
      <c r="A19" s="13">
        <v>17</v>
      </c>
      <c r="B19" s="28"/>
      <c r="C19" s="15"/>
      <c r="D19" s="29"/>
      <c r="E19" s="29"/>
      <c r="F19" s="13"/>
      <c r="G19" s="20"/>
      <c r="H19" s="22"/>
      <c r="I19" s="43"/>
      <c r="J19" s="17"/>
      <c r="K19" s="17"/>
      <c r="L19" s="17"/>
      <c r="M19" s="44"/>
      <c r="N19" s="37"/>
      <c r="O19" s="37"/>
      <c r="P19" s="42"/>
      <c r="Q19" s="48"/>
      <c r="R19" s="56"/>
      <c r="S19" s="56"/>
      <c r="T19" s="22"/>
      <c r="U19" s="50"/>
      <c r="V19" s="54"/>
      <c r="W19" s="52"/>
      <c r="X19" s="53"/>
      <c r="Y19" s="66">
        <f t="shared" si="0"/>
        <v>0</v>
      </c>
      <c r="Z19" s="67" t="str">
        <f t="shared" si="3"/>
        <v/>
      </c>
      <c r="AA19" s="68" t="str">
        <f t="shared" si="4"/>
        <v/>
      </c>
      <c r="AB19" s="68" t="str">
        <f t="shared" si="4"/>
        <v/>
      </c>
      <c r="AC19" s="68" t="str">
        <f t="shared" si="4"/>
        <v/>
      </c>
      <c r="AD19" s="68" t="str">
        <f t="shared" si="4"/>
        <v/>
      </c>
      <c r="AE19" s="68" t="str">
        <f t="shared" si="4"/>
        <v/>
      </c>
      <c r="AF19" s="68" t="str">
        <f t="shared" si="4"/>
        <v/>
      </c>
      <c r="AG19" s="68" t="str">
        <f t="shared" si="4"/>
        <v/>
      </c>
      <c r="AH19" s="70">
        <f t="shared" si="5"/>
        <v>0</v>
      </c>
    </row>
    <row r="20" s="1" customFormat="1" ht="14.25" hidden="1" spans="1:34">
      <c r="A20" s="13">
        <v>18</v>
      </c>
      <c r="B20" s="28"/>
      <c r="C20" s="15"/>
      <c r="D20" s="29"/>
      <c r="E20" s="29"/>
      <c r="F20" s="13"/>
      <c r="G20" s="20"/>
      <c r="H20" s="13"/>
      <c r="I20" s="43"/>
      <c r="J20" s="17"/>
      <c r="K20" s="17"/>
      <c r="L20" s="13"/>
      <c r="M20" s="44"/>
      <c r="N20" s="37"/>
      <c r="O20" s="37"/>
      <c r="P20" s="38"/>
      <c r="Q20" s="48"/>
      <c r="R20" s="56"/>
      <c r="S20" s="56"/>
      <c r="T20" s="22"/>
      <c r="U20" s="50"/>
      <c r="V20" s="54"/>
      <c r="W20" s="52"/>
      <c r="X20" s="53"/>
      <c r="Y20" s="66">
        <f t="shared" si="0"/>
        <v>0</v>
      </c>
      <c r="Z20" s="67" t="str">
        <f t="shared" si="3"/>
        <v/>
      </c>
      <c r="AA20" s="68" t="str">
        <f t="shared" si="4"/>
        <v/>
      </c>
      <c r="AB20" s="68" t="str">
        <f t="shared" si="4"/>
        <v/>
      </c>
      <c r="AC20" s="68" t="str">
        <f t="shared" si="4"/>
        <v/>
      </c>
      <c r="AD20" s="68" t="str">
        <f t="shared" si="4"/>
        <v/>
      </c>
      <c r="AE20" s="68" t="str">
        <f t="shared" si="4"/>
        <v/>
      </c>
      <c r="AF20" s="68" t="str">
        <f t="shared" si="4"/>
        <v/>
      </c>
      <c r="AG20" s="68" t="str">
        <f t="shared" si="4"/>
        <v/>
      </c>
      <c r="AH20" s="70">
        <f t="shared" si="5"/>
        <v>0</v>
      </c>
    </row>
    <row r="21" s="1" customFormat="1" ht="14.25" hidden="1" spans="1:34">
      <c r="A21" s="13">
        <v>19</v>
      </c>
      <c r="B21" s="26"/>
      <c r="C21" s="15"/>
      <c r="D21" s="29"/>
      <c r="E21" s="29"/>
      <c r="F21" s="13"/>
      <c r="G21" s="20"/>
      <c r="H21" s="22"/>
      <c r="I21" s="21"/>
      <c r="J21" s="13"/>
      <c r="K21" s="13"/>
      <c r="L21" s="13"/>
      <c r="M21" s="44"/>
      <c r="N21" s="37"/>
      <c r="O21" s="37"/>
      <c r="P21" s="38"/>
      <c r="Q21" s="48"/>
      <c r="R21" s="55"/>
      <c r="S21" s="55"/>
      <c r="T21" s="22"/>
      <c r="U21" s="50"/>
      <c r="V21" s="54"/>
      <c r="W21" s="52"/>
      <c r="X21" s="53"/>
      <c r="Y21" s="66">
        <f t="shared" si="0"/>
        <v>0</v>
      </c>
      <c r="Z21" s="67" t="str">
        <f t="shared" si="3"/>
        <v/>
      </c>
      <c r="AA21" s="68" t="str">
        <f t="shared" si="4"/>
        <v/>
      </c>
      <c r="AB21" s="68" t="str">
        <f t="shared" si="4"/>
        <v/>
      </c>
      <c r="AC21" s="68" t="str">
        <f t="shared" si="4"/>
        <v/>
      </c>
      <c r="AD21" s="68" t="str">
        <f t="shared" si="4"/>
        <v/>
      </c>
      <c r="AE21" s="68" t="str">
        <f t="shared" si="4"/>
        <v/>
      </c>
      <c r="AF21" s="68" t="str">
        <f t="shared" si="4"/>
        <v/>
      </c>
      <c r="AG21" s="68" t="str">
        <f t="shared" si="4"/>
        <v/>
      </c>
      <c r="AH21" s="70">
        <f t="shared" si="5"/>
        <v>0</v>
      </c>
    </row>
    <row r="22" s="1" customFormat="1" ht="14.25" hidden="1" spans="1:34">
      <c r="A22" s="13">
        <v>20</v>
      </c>
      <c r="B22" s="28"/>
      <c r="C22" s="15"/>
      <c r="D22" s="29"/>
      <c r="E22" s="29"/>
      <c r="F22" s="13"/>
      <c r="G22" s="20"/>
      <c r="H22" s="22"/>
      <c r="I22" s="43"/>
      <c r="J22" s="17"/>
      <c r="K22" s="17"/>
      <c r="L22" s="17"/>
      <c r="M22" s="44"/>
      <c r="N22" s="44"/>
      <c r="O22" s="37"/>
      <c r="P22" s="42"/>
      <c r="Q22" s="48"/>
      <c r="R22" s="56"/>
      <c r="S22" s="56"/>
      <c r="T22" s="22"/>
      <c r="U22" s="50"/>
      <c r="V22" s="54"/>
      <c r="W22" s="52"/>
      <c r="X22" s="53"/>
      <c r="Y22" s="66">
        <f t="shared" si="0"/>
        <v>0</v>
      </c>
      <c r="Z22" s="67" t="str">
        <f t="shared" si="3"/>
        <v/>
      </c>
      <c r="AA22" s="68" t="str">
        <f t="shared" ref="AA22:AG37" si="6">IF(AND($N22&gt;AA$1,AA$1&gt;=$M22),$U22,"")</f>
        <v/>
      </c>
      <c r="AB22" s="68" t="str">
        <f t="shared" si="6"/>
        <v/>
      </c>
      <c r="AC22" s="68" t="str">
        <f t="shared" si="6"/>
        <v/>
      </c>
      <c r="AD22" s="68" t="str">
        <f t="shared" si="6"/>
        <v/>
      </c>
      <c r="AE22" s="68" t="str">
        <f t="shared" si="4"/>
        <v/>
      </c>
      <c r="AF22" s="68" t="str">
        <f t="shared" si="4"/>
        <v/>
      </c>
      <c r="AG22" s="68" t="str">
        <f t="shared" si="6"/>
        <v/>
      </c>
      <c r="AH22" s="70">
        <f t="shared" si="5"/>
        <v>0</v>
      </c>
    </row>
    <row r="23" s="1" customFormat="1" ht="14.25" hidden="1" spans="1:34">
      <c r="A23" s="13">
        <v>21</v>
      </c>
      <c r="B23" s="28"/>
      <c r="C23" s="15"/>
      <c r="D23" s="29"/>
      <c r="E23" s="29"/>
      <c r="F23" s="13"/>
      <c r="G23" s="20"/>
      <c r="H23" s="13"/>
      <c r="I23" s="43"/>
      <c r="J23" s="17"/>
      <c r="K23" s="17"/>
      <c r="L23" s="13"/>
      <c r="M23" s="44"/>
      <c r="N23" s="37"/>
      <c r="O23" s="37"/>
      <c r="P23" s="38"/>
      <c r="Q23" s="48"/>
      <c r="R23" s="56"/>
      <c r="S23" s="56"/>
      <c r="T23" s="22"/>
      <c r="U23" s="50"/>
      <c r="V23" s="54"/>
      <c r="W23" s="52"/>
      <c r="X23" s="53"/>
      <c r="Y23" s="66">
        <f t="shared" si="0"/>
        <v>0</v>
      </c>
      <c r="Z23" s="67" t="str">
        <f t="shared" si="3"/>
        <v/>
      </c>
      <c r="AA23" s="68" t="str">
        <f t="shared" si="6"/>
        <v/>
      </c>
      <c r="AB23" s="68" t="str">
        <f t="shared" si="6"/>
        <v/>
      </c>
      <c r="AC23" s="68" t="str">
        <f t="shared" si="6"/>
        <v/>
      </c>
      <c r="AD23" s="68" t="str">
        <f t="shared" si="6"/>
        <v/>
      </c>
      <c r="AE23" s="68" t="str">
        <f t="shared" si="4"/>
        <v/>
      </c>
      <c r="AF23" s="68" t="str">
        <f t="shared" si="4"/>
        <v/>
      </c>
      <c r="AG23" s="68" t="str">
        <f t="shared" si="6"/>
        <v/>
      </c>
      <c r="AH23" s="70">
        <f t="shared" si="5"/>
        <v>0</v>
      </c>
    </row>
    <row r="24" s="2" customFormat="1" ht="14.25" hidden="1" spans="1:34">
      <c r="A24" s="13">
        <v>22</v>
      </c>
      <c r="B24" s="26"/>
      <c r="C24" s="16"/>
      <c r="D24" s="30"/>
      <c r="E24" s="30"/>
      <c r="F24" s="13"/>
      <c r="G24" s="20"/>
      <c r="H24" s="17"/>
      <c r="I24" s="13"/>
      <c r="J24" s="13"/>
      <c r="K24" s="13"/>
      <c r="L24" s="13"/>
      <c r="M24" s="44"/>
      <c r="N24" s="44"/>
      <c r="O24" s="37"/>
      <c r="P24" s="38"/>
      <c r="Q24" s="48"/>
      <c r="R24" s="56"/>
      <c r="S24" s="56"/>
      <c r="T24" s="22"/>
      <c r="U24" s="50"/>
      <c r="V24" s="54"/>
      <c r="W24" s="52"/>
      <c r="X24" s="53"/>
      <c r="Y24" s="66">
        <f t="shared" si="0"/>
        <v>0</v>
      </c>
      <c r="Z24" s="67" t="str">
        <f t="shared" si="3"/>
        <v/>
      </c>
      <c r="AA24" s="68" t="str">
        <f t="shared" si="6"/>
        <v/>
      </c>
      <c r="AB24" s="68" t="str">
        <f t="shared" si="6"/>
        <v/>
      </c>
      <c r="AC24" s="68" t="str">
        <f t="shared" si="6"/>
        <v/>
      </c>
      <c r="AD24" s="68" t="str">
        <f t="shared" si="6"/>
        <v/>
      </c>
      <c r="AE24" s="68" t="str">
        <f t="shared" si="4"/>
        <v/>
      </c>
      <c r="AF24" s="68" t="str">
        <f t="shared" si="4"/>
        <v/>
      </c>
      <c r="AG24" s="68" t="str">
        <f t="shared" si="6"/>
        <v/>
      </c>
      <c r="AH24" s="70">
        <f t="shared" si="5"/>
        <v>0</v>
      </c>
    </row>
    <row r="25" s="1" customFormat="1" ht="14.25" hidden="1" spans="1:34">
      <c r="A25" s="13">
        <v>23</v>
      </c>
      <c r="B25" s="26"/>
      <c r="C25" s="15"/>
      <c r="D25" s="29"/>
      <c r="E25" s="29"/>
      <c r="F25" s="13"/>
      <c r="G25" s="20"/>
      <c r="H25" s="22"/>
      <c r="I25" s="21"/>
      <c r="J25" s="29"/>
      <c r="K25" s="13"/>
      <c r="L25" s="22"/>
      <c r="M25" s="44"/>
      <c r="N25" s="37"/>
      <c r="O25" s="37"/>
      <c r="P25" s="38"/>
      <c r="Q25" s="48"/>
      <c r="R25" s="55"/>
      <c r="S25" s="55"/>
      <c r="T25" s="22"/>
      <c r="U25" s="50"/>
      <c r="V25" s="54"/>
      <c r="W25" s="52"/>
      <c r="X25" s="53"/>
      <c r="Y25" s="66">
        <f t="shared" si="0"/>
        <v>0</v>
      </c>
      <c r="Z25" s="67" t="str">
        <f t="shared" si="3"/>
        <v/>
      </c>
      <c r="AA25" s="68" t="str">
        <f t="shared" si="6"/>
        <v/>
      </c>
      <c r="AB25" s="68" t="str">
        <f t="shared" si="6"/>
        <v/>
      </c>
      <c r="AC25" s="68" t="str">
        <f t="shared" si="6"/>
        <v/>
      </c>
      <c r="AD25" s="68" t="str">
        <f t="shared" si="6"/>
        <v/>
      </c>
      <c r="AE25" s="68" t="str">
        <f t="shared" si="4"/>
        <v/>
      </c>
      <c r="AF25" s="68" t="str">
        <f t="shared" si="4"/>
        <v/>
      </c>
      <c r="AG25" s="68" t="str">
        <f t="shared" si="6"/>
        <v/>
      </c>
      <c r="AH25" s="70">
        <f t="shared" si="5"/>
        <v>0</v>
      </c>
    </row>
    <row r="26" s="1" customFormat="1" ht="14.25" hidden="1" spans="1:34">
      <c r="A26" s="13">
        <v>24</v>
      </c>
      <c r="B26" s="20"/>
      <c r="C26" s="31"/>
      <c r="D26" s="32"/>
      <c r="E26" s="33"/>
      <c r="F26" s="13"/>
      <c r="G26" s="20"/>
      <c r="H26" s="34"/>
      <c r="I26" s="21"/>
      <c r="J26" s="13"/>
      <c r="K26" s="13"/>
      <c r="L26" s="13"/>
      <c r="M26" s="44"/>
      <c r="N26" s="37"/>
      <c r="O26" s="37"/>
      <c r="P26" s="38"/>
      <c r="Q26" s="48"/>
      <c r="R26" s="56"/>
      <c r="S26" s="56"/>
      <c r="T26" s="22"/>
      <c r="U26" s="50"/>
      <c r="V26" s="54"/>
      <c r="W26" s="52"/>
      <c r="X26" s="53"/>
      <c r="Y26" s="66">
        <f t="shared" si="0"/>
        <v>0</v>
      </c>
      <c r="Z26" s="67" t="str">
        <f t="shared" si="3"/>
        <v/>
      </c>
      <c r="AA26" s="68" t="str">
        <f t="shared" si="6"/>
        <v/>
      </c>
      <c r="AB26" s="68" t="str">
        <f t="shared" si="6"/>
        <v/>
      </c>
      <c r="AC26" s="68" t="str">
        <f t="shared" si="6"/>
        <v/>
      </c>
      <c r="AD26" s="68" t="str">
        <f t="shared" si="6"/>
        <v/>
      </c>
      <c r="AE26" s="68" t="str">
        <f t="shared" si="4"/>
        <v/>
      </c>
      <c r="AF26" s="68" t="str">
        <f t="shared" si="4"/>
        <v/>
      </c>
      <c r="AG26" s="68" t="str">
        <f t="shared" si="6"/>
        <v/>
      </c>
      <c r="AH26" s="70">
        <f t="shared" si="5"/>
        <v>0</v>
      </c>
    </row>
    <row r="27" s="1" customFormat="1" ht="14.25" hidden="1" spans="1:34">
      <c r="A27" s="13">
        <v>25</v>
      </c>
      <c r="B27" s="20"/>
      <c r="C27" s="31"/>
      <c r="D27" s="32"/>
      <c r="E27" s="33"/>
      <c r="F27" s="13"/>
      <c r="G27" s="20"/>
      <c r="H27" s="34"/>
      <c r="I27" s="21"/>
      <c r="J27" s="13"/>
      <c r="K27" s="13"/>
      <c r="L27" s="13"/>
      <c r="M27" s="44"/>
      <c r="N27" s="37"/>
      <c r="O27" s="37"/>
      <c r="P27" s="38"/>
      <c r="Q27" s="48"/>
      <c r="R27" s="56"/>
      <c r="S27" s="56"/>
      <c r="T27" s="22"/>
      <c r="U27" s="50"/>
      <c r="V27" s="54"/>
      <c r="W27" s="52"/>
      <c r="X27" s="53"/>
      <c r="Y27" s="66">
        <f t="shared" si="0"/>
        <v>0</v>
      </c>
      <c r="Z27" s="67" t="str">
        <f t="shared" si="3"/>
        <v/>
      </c>
      <c r="AA27" s="68" t="str">
        <f t="shared" si="6"/>
        <v/>
      </c>
      <c r="AB27" s="68" t="str">
        <f t="shared" si="6"/>
        <v/>
      </c>
      <c r="AC27" s="68" t="str">
        <f t="shared" si="6"/>
        <v/>
      </c>
      <c r="AD27" s="68" t="str">
        <f t="shared" si="6"/>
        <v/>
      </c>
      <c r="AE27" s="68" t="str">
        <f t="shared" si="4"/>
        <v/>
      </c>
      <c r="AF27" s="68" t="str">
        <f t="shared" si="4"/>
        <v/>
      </c>
      <c r="AG27" s="68" t="str">
        <f t="shared" si="6"/>
        <v/>
      </c>
      <c r="AH27" s="70">
        <f t="shared" si="5"/>
        <v>0</v>
      </c>
    </row>
    <row r="28" s="1" customFormat="1" ht="14.25" hidden="1" spans="1:34">
      <c r="A28" s="13"/>
      <c r="B28" s="26"/>
      <c r="C28" s="15"/>
      <c r="D28" s="29"/>
      <c r="E28" s="29"/>
      <c r="F28" s="13"/>
      <c r="G28" s="20"/>
      <c r="H28" s="22"/>
      <c r="I28" s="21"/>
      <c r="J28" s="13"/>
      <c r="K28" s="13"/>
      <c r="L28" s="13"/>
      <c r="M28" s="44"/>
      <c r="N28" s="37"/>
      <c r="O28" s="37"/>
      <c r="P28" s="45"/>
      <c r="Q28" s="58"/>
      <c r="R28" s="55"/>
      <c r="S28" s="55"/>
      <c r="T28" s="22"/>
      <c r="U28" s="59"/>
      <c r="V28" s="60"/>
      <c r="W28" s="61"/>
      <c r="X28" s="53"/>
      <c r="Y28" s="66">
        <f t="shared" si="0"/>
        <v>0</v>
      </c>
      <c r="Z28" s="67" t="str">
        <f t="shared" si="3"/>
        <v/>
      </c>
      <c r="AA28" s="68" t="str">
        <f t="shared" si="6"/>
        <v/>
      </c>
      <c r="AB28" s="68" t="str">
        <f t="shared" si="6"/>
        <v/>
      </c>
      <c r="AC28" s="68" t="str">
        <f t="shared" si="6"/>
        <v/>
      </c>
      <c r="AD28" s="68" t="str">
        <f t="shared" si="6"/>
        <v/>
      </c>
      <c r="AE28" s="68" t="str">
        <f t="shared" si="6"/>
        <v/>
      </c>
      <c r="AF28" s="68" t="str">
        <f t="shared" si="6"/>
        <v/>
      </c>
      <c r="AG28" s="68" t="str">
        <f t="shared" si="6"/>
        <v/>
      </c>
      <c r="AH28" s="70">
        <f t="shared" si="5"/>
        <v>0</v>
      </c>
    </row>
    <row r="29" s="1" customFormat="1" ht="14.25" hidden="1" spans="1:34">
      <c r="A29" s="13"/>
      <c r="B29" s="28"/>
      <c r="C29" s="15"/>
      <c r="D29" s="15"/>
      <c r="E29" s="15"/>
      <c r="F29" s="13"/>
      <c r="G29" s="20"/>
      <c r="H29" s="22"/>
      <c r="I29" s="43"/>
      <c r="J29" s="17"/>
      <c r="K29" s="17"/>
      <c r="L29" s="17"/>
      <c r="M29" s="46"/>
      <c r="N29" s="46"/>
      <c r="O29" s="46"/>
      <c r="P29" s="47"/>
      <c r="Q29" s="58"/>
      <c r="R29" s="56"/>
      <c r="S29" s="62"/>
      <c r="T29" s="22"/>
      <c r="U29" s="59"/>
      <c r="V29" s="60"/>
      <c r="W29" s="61"/>
      <c r="X29" s="53"/>
      <c r="Y29" s="66">
        <f t="shared" si="0"/>
        <v>0</v>
      </c>
      <c r="Z29" s="67" t="str">
        <f t="shared" si="3"/>
        <v/>
      </c>
      <c r="AA29" s="68" t="str">
        <f t="shared" si="6"/>
        <v/>
      </c>
      <c r="AB29" s="68" t="str">
        <f t="shared" si="6"/>
        <v/>
      </c>
      <c r="AC29" s="68" t="str">
        <f t="shared" si="6"/>
        <v/>
      </c>
      <c r="AD29" s="68" t="str">
        <f t="shared" si="6"/>
        <v/>
      </c>
      <c r="AE29" s="68" t="str">
        <f t="shared" si="6"/>
        <v/>
      </c>
      <c r="AF29" s="68" t="str">
        <f t="shared" si="6"/>
        <v/>
      </c>
      <c r="AG29" s="68" t="str">
        <f t="shared" si="6"/>
        <v/>
      </c>
      <c r="AH29" s="70">
        <f t="shared" si="5"/>
        <v>0</v>
      </c>
    </row>
    <row r="30" s="1" customFormat="1" ht="14.25" hidden="1" spans="1:34">
      <c r="A30" s="13"/>
      <c r="B30" s="28"/>
      <c r="C30" s="15"/>
      <c r="D30" s="15"/>
      <c r="E30" s="15"/>
      <c r="F30" s="13"/>
      <c r="G30" s="20"/>
      <c r="H30" s="13"/>
      <c r="I30" s="43"/>
      <c r="J30" s="17"/>
      <c r="K30" s="17"/>
      <c r="L30" s="13"/>
      <c r="M30" s="46"/>
      <c r="N30" s="46"/>
      <c r="O30" s="46"/>
      <c r="P30" s="45"/>
      <c r="Q30" s="58"/>
      <c r="R30" s="56"/>
      <c r="S30" s="62"/>
      <c r="T30" s="22"/>
      <c r="U30" s="59"/>
      <c r="V30" s="60"/>
      <c r="W30" s="61"/>
      <c r="X30" s="53"/>
      <c r="Y30" s="66">
        <f t="shared" si="0"/>
        <v>0</v>
      </c>
      <c r="Z30" s="67" t="str">
        <f t="shared" si="3"/>
        <v/>
      </c>
      <c r="AA30" s="68" t="str">
        <f t="shared" si="6"/>
        <v/>
      </c>
      <c r="AB30" s="68" t="str">
        <f t="shared" si="6"/>
        <v/>
      </c>
      <c r="AC30" s="68" t="str">
        <f t="shared" si="6"/>
        <v/>
      </c>
      <c r="AD30" s="68" t="str">
        <f t="shared" si="6"/>
        <v/>
      </c>
      <c r="AE30" s="68" t="str">
        <f t="shared" si="6"/>
        <v/>
      </c>
      <c r="AF30" s="68" t="str">
        <f t="shared" si="6"/>
        <v/>
      </c>
      <c r="AG30" s="68" t="str">
        <f t="shared" si="6"/>
        <v/>
      </c>
      <c r="AH30" s="70">
        <f t="shared" si="5"/>
        <v>0</v>
      </c>
    </row>
    <row r="31" s="2" customFormat="1" ht="14.25" hidden="1" spans="1:34">
      <c r="A31" s="13"/>
      <c r="B31" s="26"/>
      <c r="C31" s="15"/>
      <c r="D31" s="15"/>
      <c r="E31" s="15"/>
      <c r="F31" s="13"/>
      <c r="G31" s="20"/>
      <c r="H31" s="13"/>
      <c r="I31" s="13"/>
      <c r="J31" s="13"/>
      <c r="K31" s="13"/>
      <c r="L31" s="13"/>
      <c r="M31" s="46"/>
      <c r="N31" s="46"/>
      <c r="O31" s="46"/>
      <c r="P31" s="45"/>
      <c r="Q31" s="58"/>
      <c r="R31" s="63"/>
      <c r="S31" s="63"/>
      <c r="T31" s="53"/>
      <c r="U31" s="59"/>
      <c r="V31" s="60"/>
      <c r="W31" s="61"/>
      <c r="X31" s="53"/>
      <c r="Y31" s="66">
        <f t="shared" si="0"/>
        <v>0</v>
      </c>
      <c r="Z31" s="67" t="str">
        <f t="shared" si="3"/>
        <v/>
      </c>
      <c r="AA31" s="68" t="str">
        <f t="shared" si="6"/>
        <v/>
      </c>
      <c r="AB31" s="68" t="str">
        <f t="shared" si="6"/>
        <v/>
      </c>
      <c r="AC31" s="68" t="str">
        <f t="shared" si="6"/>
        <v/>
      </c>
      <c r="AD31" s="68" t="str">
        <f t="shared" si="6"/>
        <v/>
      </c>
      <c r="AE31" s="68" t="str">
        <f t="shared" si="6"/>
        <v/>
      </c>
      <c r="AF31" s="68" t="str">
        <f t="shared" si="6"/>
        <v/>
      </c>
      <c r="AG31" s="68" t="str">
        <f t="shared" si="6"/>
        <v/>
      </c>
      <c r="AH31" s="70">
        <f t="shared" ref="AH31:AH37" si="7">V31*(1+W31)*Y31</f>
        <v>0</v>
      </c>
    </row>
    <row r="32" s="1" customFormat="1" ht="14.25" hidden="1" spans="1:34">
      <c r="A32" s="13"/>
      <c r="B32" s="26"/>
      <c r="C32" s="15"/>
      <c r="D32" s="15"/>
      <c r="E32" s="15"/>
      <c r="F32" s="13"/>
      <c r="G32" s="20"/>
      <c r="H32" s="22"/>
      <c r="I32" s="21"/>
      <c r="J32" s="13"/>
      <c r="K32" s="13"/>
      <c r="L32" s="13"/>
      <c r="M32" s="46"/>
      <c r="N32" s="46"/>
      <c r="O32" s="46"/>
      <c r="P32" s="45"/>
      <c r="Q32" s="58"/>
      <c r="R32" s="55"/>
      <c r="S32" s="55"/>
      <c r="T32" s="22"/>
      <c r="U32" s="59"/>
      <c r="V32" s="60"/>
      <c r="W32" s="61"/>
      <c r="X32" s="53"/>
      <c r="Y32" s="66">
        <f t="shared" si="0"/>
        <v>0</v>
      </c>
      <c r="Z32" s="67" t="str">
        <f t="shared" si="3"/>
        <v/>
      </c>
      <c r="AA32" s="68" t="str">
        <f t="shared" ref="AA32:AG47" si="8">IF(AND($N32&gt;AA$1,AA$1&gt;=$M32),$U32,"")</f>
        <v/>
      </c>
      <c r="AB32" s="68" t="str">
        <f t="shared" si="8"/>
        <v/>
      </c>
      <c r="AC32" s="68" t="str">
        <f t="shared" si="8"/>
        <v/>
      </c>
      <c r="AD32" s="68" t="str">
        <f t="shared" si="8"/>
        <v/>
      </c>
      <c r="AE32" s="68" t="str">
        <f t="shared" si="6"/>
        <v/>
      </c>
      <c r="AF32" s="68" t="str">
        <f t="shared" si="6"/>
        <v/>
      </c>
      <c r="AG32" s="68" t="str">
        <f t="shared" si="8"/>
        <v/>
      </c>
      <c r="AH32" s="70">
        <f t="shared" si="7"/>
        <v>0</v>
      </c>
    </row>
    <row r="33" s="1" customFormat="1" ht="14.25" hidden="1" spans="1:34">
      <c r="A33" s="13"/>
      <c r="B33" s="28"/>
      <c r="C33" s="15"/>
      <c r="D33" s="15"/>
      <c r="E33" s="15"/>
      <c r="F33" s="13"/>
      <c r="G33" s="20"/>
      <c r="H33" s="22"/>
      <c r="I33" s="43"/>
      <c r="J33" s="17"/>
      <c r="K33" s="17"/>
      <c r="L33" s="17"/>
      <c r="M33" s="46"/>
      <c r="N33" s="46"/>
      <c r="O33" s="46"/>
      <c r="P33" s="47"/>
      <c r="Q33" s="58"/>
      <c r="R33" s="56"/>
      <c r="S33" s="62"/>
      <c r="T33" s="22"/>
      <c r="U33" s="59"/>
      <c r="V33" s="60"/>
      <c r="W33" s="61"/>
      <c r="X33" s="53"/>
      <c r="Y33" s="66">
        <f t="shared" si="0"/>
        <v>0</v>
      </c>
      <c r="Z33" s="67" t="str">
        <f t="shared" si="3"/>
        <v/>
      </c>
      <c r="AA33" s="68" t="str">
        <f t="shared" si="8"/>
        <v/>
      </c>
      <c r="AB33" s="68" t="str">
        <f t="shared" si="8"/>
        <v/>
      </c>
      <c r="AC33" s="68" t="str">
        <f t="shared" si="8"/>
        <v/>
      </c>
      <c r="AD33" s="68" t="str">
        <f t="shared" si="8"/>
        <v/>
      </c>
      <c r="AE33" s="68" t="str">
        <f t="shared" si="6"/>
        <v/>
      </c>
      <c r="AF33" s="68" t="str">
        <f t="shared" si="6"/>
        <v/>
      </c>
      <c r="AG33" s="68" t="str">
        <f t="shared" si="8"/>
        <v/>
      </c>
      <c r="AH33" s="70">
        <f t="shared" si="7"/>
        <v>0</v>
      </c>
    </row>
    <row r="34" s="1" customFormat="1" ht="14.25" hidden="1" spans="1:34">
      <c r="A34" s="13"/>
      <c r="B34" s="28"/>
      <c r="C34" s="15"/>
      <c r="D34" s="15"/>
      <c r="E34" s="15"/>
      <c r="F34" s="13"/>
      <c r="G34" s="20"/>
      <c r="H34" s="13"/>
      <c r="I34" s="43"/>
      <c r="J34" s="17"/>
      <c r="K34" s="17"/>
      <c r="L34" s="13"/>
      <c r="M34" s="46"/>
      <c r="N34" s="46"/>
      <c r="O34" s="46"/>
      <c r="P34" s="45"/>
      <c r="Q34" s="58"/>
      <c r="R34" s="56"/>
      <c r="S34" s="62"/>
      <c r="T34" s="22"/>
      <c r="U34" s="59"/>
      <c r="V34" s="60"/>
      <c r="W34" s="61"/>
      <c r="X34" s="53"/>
      <c r="Y34" s="66">
        <f t="shared" ref="Y34:Y65" si="9">N34-M34</f>
        <v>0</v>
      </c>
      <c r="Z34" s="67" t="str">
        <f t="shared" si="3"/>
        <v/>
      </c>
      <c r="AA34" s="68" t="str">
        <f t="shared" si="8"/>
        <v/>
      </c>
      <c r="AB34" s="68" t="str">
        <f t="shared" si="8"/>
        <v/>
      </c>
      <c r="AC34" s="68" t="str">
        <f t="shared" si="8"/>
        <v/>
      </c>
      <c r="AD34" s="68" t="str">
        <f t="shared" si="8"/>
        <v/>
      </c>
      <c r="AE34" s="68" t="str">
        <f t="shared" si="6"/>
        <v/>
      </c>
      <c r="AF34" s="68" t="str">
        <f t="shared" si="6"/>
        <v/>
      </c>
      <c r="AG34" s="68" t="str">
        <f t="shared" si="8"/>
        <v/>
      </c>
      <c r="AH34" s="70">
        <f t="shared" si="7"/>
        <v>0</v>
      </c>
    </row>
    <row r="35" s="1" customFormat="1" ht="14.25" hidden="1" spans="1:34">
      <c r="A35" s="13"/>
      <c r="B35" s="26"/>
      <c r="C35" s="15"/>
      <c r="D35" s="15"/>
      <c r="E35" s="15"/>
      <c r="F35" s="13"/>
      <c r="G35" s="20"/>
      <c r="H35" s="22"/>
      <c r="I35" s="21"/>
      <c r="J35" s="13"/>
      <c r="K35" s="13"/>
      <c r="L35" s="13"/>
      <c r="M35" s="44"/>
      <c r="N35" s="37"/>
      <c r="O35" s="37"/>
      <c r="P35" s="45"/>
      <c r="Q35" s="58"/>
      <c r="R35" s="55"/>
      <c r="S35" s="55"/>
      <c r="T35" s="22"/>
      <c r="U35" s="59"/>
      <c r="V35" s="60"/>
      <c r="W35" s="61"/>
      <c r="X35" s="53"/>
      <c r="Y35" s="66">
        <f t="shared" si="9"/>
        <v>0</v>
      </c>
      <c r="Z35" s="67" t="str">
        <f t="shared" si="3"/>
        <v/>
      </c>
      <c r="AA35" s="68" t="str">
        <f t="shared" si="8"/>
        <v/>
      </c>
      <c r="AB35" s="68" t="str">
        <f t="shared" si="8"/>
        <v/>
      </c>
      <c r="AC35" s="68" t="str">
        <f t="shared" si="8"/>
        <v/>
      </c>
      <c r="AD35" s="68" t="str">
        <f t="shared" si="8"/>
        <v/>
      </c>
      <c r="AE35" s="68" t="str">
        <f t="shared" si="6"/>
        <v/>
      </c>
      <c r="AF35" s="68" t="str">
        <f t="shared" si="6"/>
        <v/>
      </c>
      <c r="AG35" s="68" t="str">
        <f t="shared" si="8"/>
        <v/>
      </c>
      <c r="AH35" s="70">
        <f t="shared" si="7"/>
        <v>0</v>
      </c>
    </row>
    <row r="36" s="1" customFormat="1" ht="14.25" hidden="1" spans="1:34">
      <c r="A36" s="13"/>
      <c r="B36" s="28"/>
      <c r="C36" s="15"/>
      <c r="D36" s="15"/>
      <c r="E36" s="15"/>
      <c r="F36" s="13"/>
      <c r="G36" s="20"/>
      <c r="H36" s="22"/>
      <c r="I36" s="43"/>
      <c r="J36" s="17"/>
      <c r="K36" s="17"/>
      <c r="L36" s="17"/>
      <c r="M36" s="44"/>
      <c r="N36" s="37"/>
      <c r="O36" s="37"/>
      <c r="P36" s="47"/>
      <c r="Q36" s="58"/>
      <c r="R36" s="56"/>
      <c r="S36" s="62"/>
      <c r="T36" s="22"/>
      <c r="U36" s="59"/>
      <c r="V36" s="60"/>
      <c r="W36" s="61"/>
      <c r="X36" s="53"/>
      <c r="Y36" s="66">
        <f t="shared" si="9"/>
        <v>0</v>
      </c>
      <c r="Z36" s="67" t="str">
        <f t="shared" si="3"/>
        <v/>
      </c>
      <c r="AA36" s="68" t="str">
        <f t="shared" si="8"/>
        <v/>
      </c>
      <c r="AB36" s="68" t="str">
        <f t="shared" si="8"/>
        <v/>
      </c>
      <c r="AC36" s="68" t="str">
        <f t="shared" si="8"/>
        <v/>
      </c>
      <c r="AD36" s="68" t="str">
        <f t="shared" si="8"/>
        <v/>
      </c>
      <c r="AE36" s="68" t="str">
        <f t="shared" si="6"/>
        <v/>
      </c>
      <c r="AF36" s="68" t="str">
        <f t="shared" si="6"/>
        <v/>
      </c>
      <c r="AG36" s="68" t="str">
        <f t="shared" si="8"/>
        <v/>
      </c>
      <c r="AH36" s="70">
        <f t="shared" si="7"/>
        <v>0</v>
      </c>
    </row>
    <row r="37" s="1" customFormat="1" ht="14.25" hidden="1" spans="1:34">
      <c r="A37" s="13"/>
      <c r="B37" s="28"/>
      <c r="C37" s="15"/>
      <c r="D37" s="15"/>
      <c r="E37" s="15"/>
      <c r="F37" s="13"/>
      <c r="G37" s="20"/>
      <c r="H37" s="13"/>
      <c r="I37" s="43"/>
      <c r="J37" s="17"/>
      <c r="K37" s="17"/>
      <c r="L37" s="13"/>
      <c r="M37" s="44"/>
      <c r="N37" s="37"/>
      <c r="O37" s="37"/>
      <c r="P37" s="45"/>
      <c r="Q37" s="58"/>
      <c r="R37" s="56"/>
      <c r="S37" s="62"/>
      <c r="T37" s="22"/>
      <c r="U37" s="59"/>
      <c r="V37" s="60"/>
      <c r="W37" s="61"/>
      <c r="X37" s="53"/>
      <c r="Y37" s="66">
        <f t="shared" si="9"/>
        <v>0</v>
      </c>
      <c r="Z37" s="67" t="str">
        <f t="shared" si="3"/>
        <v/>
      </c>
      <c r="AA37" s="68" t="str">
        <f t="shared" si="8"/>
        <v/>
      </c>
      <c r="AB37" s="68" t="str">
        <f t="shared" si="8"/>
        <v/>
      </c>
      <c r="AC37" s="68" t="str">
        <f t="shared" si="8"/>
        <v/>
      </c>
      <c r="AD37" s="68" t="str">
        <f t="shared" si="8"/>
        <v/>
      </c>
      <c r="AE37" s="68" t="str">
        <f t="shared" si="6"/>
        <v/>
      </c>
      <c r="AF37" s="68" t="str">
        <f t="shared" si="6"/>
        <v/>
      </c>
      <c r="AG37" s="68" t="str">
        <f t="shared" si="8"/>
        <v/>
      </c>
      <c r="AH37" s="70">
        <f t="shared" si="7"/>
        <v>0</v>
      </c>
    </row>
    <row r="38" s="2" customFormat="1" ht="14.25" hidden="1" spans="1:34">
      <c r="A38" s="13"/>
      <c r="B38" s="26"/>
      <c r="C38" s="15"/>
      <c r="D38" s="15"/>
      <c r="E38" s="15"/>
      <c r="F38" s="13"/>
      <c r="G38" s="20"/>
      <c r="H38" s="13"/>
      <c r="I38" s="13"/>
      <c r="J38" s="13"/>
      <c r="K38" s="13"/>
      <c r="L38" s="13"/>
      <c r="M38" s="44"/>
      <c r="N38" s="37"/>
      <c r="O38" s="37"/>
      <c r="P38" s="45"/>
      <c r="Q38" s="58"/>
      <c r="R38" s="63"/>
      <c r="S38" s="63"/>
      <c r="T38" s="53"/>
      <c r="U38" s="59"/>
      <c r="V38" s="60"/>
      <c r="W38" s="61"/>
      <c r="X38" s="53"/>
      <c r="Y38" s="66">
        <f t="shared" si="9"/>
        <v>0</v>
      </c>
      <c r="Z38" s="67" t="str">
        <f t="shared" si="3"/>
        <v/>
      </c>
      <c r="AA38" s="68" t="str">
        <f t="shared" si="8"/>
        <v/>
      </c>
      <c r="AB38" s="68" t="str">
        <f t="shared" si="8"/>
        <v/>
      </c>
      <c r="AC38" s="68" t="str">
        <f t="shared" si="8"/>
        <v/>
      </c>
      <c r="AD38" s="68" t="str">
        <f t="shared" si="8"/>
        <v/>
      </c>
      <c r="AE38" s="68" t="str">
        <f t="shared" si="8"/>
        <v/>
      </c>
      <c r="AF38" s="68" t="str">
        <f t="shared" si="8"/>
        <v/>
      </c>
      <c r="AG38" s="68" t="str">
        <f t="shared" si="8"/>
        <v/>
      </c>
      <c r="AH38" s="70">
        <f t="shared" ref="AH38:AH63" si="10">V38*(1+W38)*Y38</f>
        <v>0</v>
      </c>
    </row>
    <row r="39" s="1" customFormat="1" ht="14.25" hidden="1" spans="1:34">
      <c r="A39" s="13"/>
      <c r="B39" s="26"/>
      <c r="C39" s="15"/>
      <c r="D39" s="15"/>
      <c r="E39" s="15"/>
      <c r="F39" s="13"/>
      <c r="G39" s="20"/>
      <c r="H39" s="22"/>
      <c r="I39" s="21"/>
      <c r="J39" s="13"/>
      <c r="K39" s="13"/>
      <c r="L39" s="13"/>
      <c r="M39" s="44"/>
      <c r="N39" s="37"/>
      <c r="O39" s="37"/>
      <c r="P39" s="45"/>
      <c r="Q39" s="58"/>
      <c r="R39" s="55"/>
      <c r="S39" s="55"/>
      <c r="T39" s="22"/>
      <c r="U39" s="59"/>
      <c r="V39" s="60"/>
      <c r="W39" s="61"/>
      <c r="X39" s="53"/>
      <c r="Y39" s="66">
        <f t="shared" si="9"/>
        <v>0</v>
      </c>
      <c r="Z39" s="67" t="str">
        <f t="shared" si="3"/>
        <v/>
      </c>
      <c r="AA39" s="68" t="str">
        <f t="shared" si="8"/>
        <v/>
      </c>
      <c r="AB39" s="68" t="str">
        <f t="shared" si="8"/>
        <v/>
      </c>
      <c r="AC39" s="68" t="str">
        <f t="shared" si="8"/>
        <v/>
      </c>
      <c r="AD39" s="68" t="str">
        <f t="shared" si="8"/>
        <v/>
      </c>
      <c r="AE39" s="68" t="str">
        <f t="shared" si="8"/>
        <v/>
      </c>
      <c r="AF39" s="68" t="str">
        <f t="shared" si="8"/>
        <v/>
      </c>
      <c r="AG39" s="68" t="str">
        <f t="shared" si="8"/>
        <v/>
      </c>
      <c r="AH39" s="70">
        <f t="shared" si="10"/>
        <v>0</v>
      </c>
    </row>
    <row r="40" s="1" customFormat="1" ht="14.25" hidden="1" spans="1:34">
      <c r="A40" s="13"/>
      <c r="B40" s="28"/>
      <c r="C40" s="15"/>
      <c r="D40" s="29"/>
      <c r="E40" s="29"/>
      <c r="F40" s="13"/>
      <c r="G40" s="20"/>
      <c r="H40" s="22"/>
      <c r="I40" s="43"/>
      <c r="J40" s="17"/>
      <c r="K40" s="17"/>
      <c r="L40" s="17"/>
      <c r="M40" s="44"/>
      <c r="N40" s="37"/>
      <c r="O40" s="37"/>
      <c r="P40" s="47"/>
      <c r="Q40" s="58"/>
      <c r="R40" s="56"/>
      <c r="S40" s="62"/>
      <c r="T40" s="22"/>
      <c r="U40" s="59"/>
      <c r="V40" s="60"/>
      <c r="W40" s="61"/>
      <c r="X40" s="53"/>
      <c r="Y40" s="66">
        <f t="shared" si="9"/>
        <v>0</v>
      </c>
      <c r="Z40" s="67" t="str">
        <f t="shared" si="3"/>
        <v/>
      </c>
      <c r="AA40" s="68" t="str">
        <f t="shared" si="8"/>
        <v/>
      </c>
      <c r="AB40" s="68" t="str">
        <f t="shared" si="8"/>
        <v/>
      </c>
      <c r="AC40" s="68" t="str">
        <f t="shared" si="8"/>
        <v/>
      </c>
      <c r="AD40" s="68" t="str">
        <f t="shared" si="8"/>
        <v/>
      </c>
      <c r="AE40" s="68" t="str">
        <f t="shared" si="8"/>
        <v/>
      </c>
      <c r="AF40" s="68" t="str">
        <f t="shared" si="8"/>
        <v/>
      </c>
      <c r="AG40" s="68" t="str">
        <f t="shared" si="8"/>
        <v/>
      </c>
      <c r="AH40" s="70">
        <f t="shared" si="10"/>
        <v>0</v>
      </c>
    </row>
    <row r="41" s="1" customFormat="1" ht="14.25" hidden="1" spans="1:34">
      <c r="A41" s="13"/>
      <c r="B41" s="28"/>
      <c r="C41" s="15"/>
      <c r="D41" s="29"/>
      <c r="E41" s="29"/>
      <c r="F41" s="13"/>
      <c r="G41" s="20"/>
      <c r="H41" s="13"/>
      <c r="I41" s="43"/>
      <c r="J41" s="17"/>
      <c r="K41" s="17"/>
      <c r="L41" s="13"/>
      <c r="M41" s="44"/>
      <c r="N41" s="37"/>
      <c r="O41" s="37"/>
      <c r="P41" s="45"/>
      <c r="Q41" s="58"/>
      <c r="R41" s="56"/>
      <c r="S41" s="62"/>
      <c r="T41" s="22"/>
      <c r="U41" s="59"/>
      <c r="V41" s="60"/>
      <c r="W41" s="61"/>
      <c r="X41" s="53"/>
      <c r="Y41" s="66">
        <f t="shared" si="9"/>
        <v>0</v>
      </c>
      <c r="Z41" s="67" t="str">
        <f t="shared" si="3"/>
        <v/>
      </c>
      <c r="AA41" s="68" t="str">
        <f t="shared" si="8"/>
        <v/>
      </c>
      <c r="AB41" s="68" t="str">
        <f t="shared" si="8"/>
        <v/>
      </c>
      <c r="AC41" s="68" t="str">
        <f t="shared" si="8"/>
        <v/>
      </c>
      <c r="AD41" s="68" t="str">
        <f t="shared" si="8"/>
        <v/>
      </c>
      <c r="AE41" s="68" t="str">
        <f t="shared" si="8"/>
        <v/>
      </c>
      <c r="AF41" s="68" t="str">
        <f t="shared" si="8"/>
        <v/>
      </c>
      <c r="AG41" s="68" t="str">
        <f t="shared" si="8"/>
        <v/>
      </c>
      <c r="AH41" s="70">
        <f t="shared" si="10"/>
        <v>0</v>
      </c>
    </row>
    <row r="42" s="1" customFormat="1" ht="14.25" hidden="1" spans="1:34">
      <c r="A42" s="13"/>
      <c r="B42" s="26"/>
      <c r="C42" s="15"/>
      <c r="D42" s="29"/>
      <c r="E42" s="29"/>
      <c r="F42" s="13"/>
      <c r="G42" s="20"/>
      <c r="H42" s="22"/>
      <c r="I42" s="21"/>
      <c r="J42" s="13"/>
      <c r="K42" s="13"/>
      <c r="L42" s="13"/>
      <c r="M42" s="44"/>
      <c r="N42" s="37"/>
      <c r="O42" s="37"/>
      <c r="P42" s="45"/>
      <c r="Q42" s="58"/>
      <c r="R42" s="55"/>
      <c r="S42" s="55"/>
      <c r="T42" s="22"/>
      <c r="U42" s="59"/>
      <c r="V42" s="60"/>
      <c r="W42" s="61"/>
      <c r="X42" s="53"/>
      <c r="Y42" s="66">
        <f t="shared" si="9"/>
        <v>0</v>
      </c>
      <c r="Z42" s="67" t="str">
        <f t="shared" si="3"/>
        <v/>
      </c>
      <c r="AA42" s="68" t="str">
        <f t="shared" ref="AA42:AG57" si="11">IF(AND($N42&gt;AA$1,AA$1&gt;=$M42),$U42,"")</f>
        <v/>
      </c>
      <c r="AB42" s="68" t="str">
        <f t="shared" si="11"/>
        <v/>
      </c>
      <c r="AC42" s="68" t="str">
        <f t="shared" si="11"/>
        <v/>
      </c>
      <c r="AD42" s="68" t="str">
        <f t="shared" si="11"/>
        <v/>
      </c>
      <c r="AE42" s="68" t="str">
        <f t="shared" si="8"/>
        <v/>
      </c>
      <c r="AF42" s="68" t="str">
        <f t="shared" si="8"/>
        <v/>
      </c>
      <c r="AG42" s="68" t="str">
        <f t="shared" si="11"/>
        <v/>
      </c>
      <c r="AH42" s="70">
        <f t="shared" si="10"/>
        <v>0</v>
      </c>
    </row>
    <row r="43" s="1" customFormat="1" ht="14.25" hidden="1" spans="1:34">
      <c r="A43" s="13"/>
      <c r="B43" s="28"/>
      <c r="C43" s="15"/>
      <c r="D43" s="29"/>
      <c r="E43" s="29"/>
      <c r="F43" s="13"/>
      <c r="G43" s="20"/>
      <c r="H43" s="22"/>
      <c r="I43" s="43"/>
      <c r="J43" s="17"/>
      <c r="K43" s="17"/>
      <c r="L43" s="17"/>
      <c r="M43" s="44"/>
      <c r="N43" s="37"/>
      <c r="O43" s="37"/>
      <c r="P43" s="47"/>
      <c r="Q43" s="58"/>
      <c r="R43" s="56"/>
      <c r="S43" s="62"/>
      <c r="T43" s="22"/>
      <c r="U43" s="59"/>
      <c r="V43" s="60"/>
      <c r="W43" s="61"/>
      <c r="X43" s="53"/>
      <c r="Y43" s="66">
        <f t="shared" si="9"/>
        <v>0</v>
      </c>
      <c r="Z43" s="67" t="str">
        <f t="shared" si="3"/>
        <v/>
      </c>
      <c r="AA43" s="68" t="str">
        <f t="shared" si="11"/>
        <v/>
      </c>
      <c r="AB43" s="68" t="str">
        <f t="shared" si="11"/>
        <v/>
      </c>
      <c r="AC43" s="68" t="str">
        <f t="shared" si="11"/>
        <v/>
      </c>
      <c r="AD43" s="68" t="str">
        <f t="shared" si="11"/>
        <v/>
      </c>
      <c r="AE43" s="68" t="str">
        <f t="shared" si="8"/>
        <v/>
      </c>
      <c r="AF43" s="68" t="str">
        <f t="shared" si="8"/>
        <v/>
      </c>
      <c r="AG43" s="68" t="str">
        <f t="shared" si="11"/>
        <v/>
      </c>
      <c r="AH43" s="70">
        <f t="shared" si="10"/>
        <v>0</v>
      </c>
    </row>
    <row r="44" s="1" customFormat="1" ht="14.25" hidden="1" spans="1:34">
      <c r="A44" s="13"/>
      <c r="B44" s="28"/>
      <c r="C44" s="15"/>
      <c r="D44" s="29"/>
      <c r="E44" s="29"/>
      <c r="F44" s="13"/>
      <c r="G44" s="20"/>
      <c r="H44" s="13"/>
      <c r="I44" s="43"/>
      <c r="J44" s="17"/>
      <c r="K44" s="17"/>
      <c r="L44" s="13"/>
      <c r="M44" s="44"/>
      <c r="N44" s="37"/>
      <c r="O44" s="37"/>
      <c r="P44" s="45"/>
      <c r="Q44" s="58"/>
      <c r="R44" s="56"/>
      <c r="S44" s="62"/>
      <c r="T44" s="22"/>
      <c r="U44" s="59"/>
      <c r="V44" s="60"/>
      <c r="W44" s="61"/>
      <c r="X44" s="53"/>
      <c r="Y44" s="66">
        <f t="shared" si="9"/>
        <v>0</v>
      </c>
      <c r="Z44" s="67" t="str">
        <f t="shared" si="3"/>
        <v/>
      </c>
      <c r="AA44" s="68" t="str">
        <f t="shared" si="11"/>
        <v/>
      </c>
      <c r="AB44" s="68" t="str">
        <f t="shared" si="11"/>
        <v/>
      </c>
      <c r="AC44" s="68" t="str">
        <f t="shared" si="11"/>
        <v/>
      </c>
      <c r="AD44" s="68" t="str">
        <f t="shared" si="11"/>
        <v/>
      </c>
      <c r="AE44" s="68" t="str">
        <f t="shared" si="8"/>
        <v/>
      </c>
      <c r="AF44" s="68" t="str">
        <f t="shared" si="8"/>
        <v/>
      </c>
      <c r="AG44" s="68" t="str">
        <f t="shared" si="11"/>
        <v/>
      </c>
      <c r="AH44" s="70">
        <f t="shared" si="10"/>
        <v>0</v>
      </c>
    </row>
    <row r="45" s="1" customFormat="1" ht="14.25" hidden="1" spans="1:34">
      <c r="A45" s="13"/>
      <c r="B45" s="26"/>
      <c r="C45" s="15"/>
      <c r="D45" s="29"/>
      <c r="E45" s="29"/>
      <c r="F45" s="13"/>
      <c r="G45" s="20"/>
      <c r="H45" s="22"/>
      <c r="I45" s="21"/>
      <c r="J45" s="13"/>
      <c r="K45" s="13"/>
      <c r="L45" s="13"/>
      <c r="M45" s="44"/>
      <c r="N45" s="37"/>
      <c r="O45" s="37"/>
      <c r="P45" s="45"/>
      <c r="Q45" s="58"/>
      <c r="R45" s="55"/>
      <c r="S45" s="55"/>
      <c r="T45" s="22"/>
      <c r="U45" s="59"/>
      <c r="V45" s="60"/>
      <c r="W45" s="61"/>
      <c r="X45" s="53"/>
      <c r="Y45" s="66">
        <f t="shared" si="9"/>
        <v>0</v>
      </c>
      <c r="Z45" s="67" t="str">
        <f t="shared" si="3"/>
        <v/>
      </c>
      <c r="AA45" s="68" t="str">
        <f t="shared" si="11"/>
        <v/>
      </c>
      <c r="AB45" s="68" t="str">
        <f t="shared" si="11"/>
        <v/>
      </c>
      <c r="AC45" s="68" t="str">
        <f t="shared" si="11"/>
        <v/>
      </c>
      <c r="AD45" s="68" t="str">
        <f t="shared" si="11"/>
        <v/>
      </c>
      <c r="AE45" s="68" t="str">
        <f t="shared" si="8"/>
        <v/>
      </c>
      <c r="AF45" s="68" t="str">
        <f t="shared" si="8"/>
        <v/>
      </c>
      <c r="AG45" s="68" t="str">
        <f t="shared" si="11"/>
        <v/>
      </c>
      <c r="AH45" s="70">
        <f t="shared" ref="AH45:AH57" si="12">V45*(1+W45)*Y45</f>
        <v>0</v>
      </c>
    </row>
    <row r="46" s="1" customFormat="1" ht="14.25" hidden="1" spans="1:34">
      <c r="A46" s="13"/>
      <c r="B46" s="28"/>
      <c r="C46" s="15"/>
      <c r="D46" s="29"/>
      <c r="E46" s="29"/>
      <c r="F46" s="13"/>
      <c r="G46" s="20"/>
      <c r="H46" s="22"/>
      <c r="I46" s="43"/>
      <c r="J46" s="17"/>
      <c r="K46" s="17"/>
      <c r="L46" s="17"/>
      <c r="M46" s="44"/>
      <c r="N46" s="37"/>
      <c r="O46" s="37"/>
      <c r="P46" s="47"/>
      <c r="Q46" s="58"/>
      <c r="R46" s="56"/>
      <c r="S46" s="62"/>
      <c r="T46" s="22"/>
      <c r="U46" s="59"/>
      <c r="V46" s="60"/>
      <c r="W46" s="61"/>
      <c r="X46" s="53"/>
      <c r="Y46" s="66">
        <f t="shared" si="9"/>
        <v>0</v>
      </c>
      <c r="Z46" s="67" t="str">
        <f t="shared" si="3"/>
        <v/>
      </c>
      <c r="AA46" s="68" t="str">
        <f t="shared" si="11"/>
        <v/>
      </c>
      <c r="AB46" s="68" t="str">
        <f t="shared" si="11"/>
        <v/>
      </c>
      <c r="AC46" s="68" t="str">
        <f t="shared" si="11"/>
        <v/>
      </c>
      <c r="AD46" s="68" t="str">
        <f t="shared" si="11"/>
        <v/>
      </c>
      <c r="AE46" s="68" t="str">
        <f t="shared" si="8"/>
        <v/>
      </c>
      <c r="AF46" s="68" t="str">
        <f t="shared" si="8"/>
        <v/>
      </c>
      <c r="AG46" s="68" t="str">
        <f t="shared" si="11"/>
        <v/>
      </c>
      <c r="AH46" s="70">
        <f t="shared" si="12"/>
        <v>0</v>
      </c>
    </row>
    <row r="47" s="1" customFormat="1" ht="14.25" hidden="1" spans="1:34">
      <c r="A47" s="13"/>
      <c r="B47" s="28"/>
      <c r="C47" s="15"/>
      <c r="D47" s="29"/>
      <c r="E47" s="29"/>
      <c r="F47" s="13"/>
      <c r="G47" s="20"/>
      <c r="H47" s="13"/>
      <c r="I47" s="43"/>
      <c r="J47" s="17"/>
      <c r="K47" s="17"/>
      <c r="L47" s="13"/>
      <c r="M47" s="44"/>
      <c r="N47" s="37"/>
      <c r="O47" s="37"/>
      <c r="P47" s="45"/>
      <c r="Q47" s="58"/>
      <c r="R47" s="56"/>
      <c r="S47" s="62"/>
      <c r="T47" s="22"/>
      <c r="U47" s="59"/>
      <c r="V47" s="60"/>
      <c r="W47" s="61"/>
      <c r="X47" s="53"/>
      <c r="Y47" s="66">
        <f t="shared" si="9"/>
        <v>0</v>
      </c>
      <c r="Z47" s="67" t="str">
        <f t="shared" si="3"/>
        <v/>
      </c>
      <c r="AA47" s="68" t="str">
        <f t="shared" si="11"/>
        <v/>
      </c>
      <c r="AB47" s="68" t="str">
        <f t="shared" si="11"/>
        <v/>
      </c>
      <c r="AC47" s="68" t="str">
        <f t="shared" si="11"/>
        <v/>
      </c>
      <c r="AD47" s="68" t="str">
        <f t="shared" si="11"/>
        <v/>
      </c>
      <c r="AE47" s="68" t="str">
        <f t="shared" si="8"/>
        <v/>
      </c>
      <c r="AF47" s="68" t="str">
        <f t="shared" si="8"/>
        <v/>
      </c>
      <c r="AG47" s="68" t="str">
        <f t="shared" si="11"/>
        <v/>
      </c>
      <c r="AH47" s="70">
        <f t="shared" si="12"/>
        <v>0</v>
      </c>
    </row>
    <row r="48" s="1" customFormat="1" ht="14.25" hidden="1" spans="1:34">
      <c r="A48" s="13"/>
      <c r="B48" s="26"/>
      <c r="C48" s="15"/>
      <c r="D48" s="29"/>
      <c r="E48" s="29"/>
      <c r="F48" s="13"/>
      <c r="G48" s="20"/>
      <c r="H48" s="22"/>
      <c r="I48" s="21"/>
      <c r="J48" s="13"/>
      <c r="K48" s="13"/>
      <c r="L48" s="13"/>
      <c r="M48" s="44"/>
      <c r="N48" s="37"/>
      <c r="O48" s="37"/>
      <c r="P48" s="45"/>
      <c r="Q48" s="58"/>
      <c r="R48" s="55"/>
      <c r="S48" s="55"/>
      <c r="T48" s="22"/>
      <c r="U48" s="59"/>
      <c r="V48" s="60"/>
      <c r="W48" s="61"/>
      <c r="X48" s="53"/>
      <c r="Y48" s="66">
        <f t="shared" si="9"/>
        <v>0</v>
      </c>
      <c r="Z48" s="67" t="str">
        <f t="shared" si="3"/>
        <v/>
      </c>
      <c r="AA48" s="68" t="str">
        <f t="shared" si="11"/>
        <v/>
      </c>
      <c r="AB48" s="68" t="str">
        <f t="shared" si="11"/>
        <v/>
      </c>
      <c r="AC48" s="68" t="str">
        <f t="shared" si="11"/>
        <v/>
      </c>
      <c r="AD48" s="68" t="str">
        <f t="shared" si="11"/>
        <v/>
      </c>
      <c r="AE48" s="68" t="str">
        <f t="shared" si="11"/>
        <v/>
      </c>
      <c r="AF48" s="68" t="str">
        <f t="shared" si="11"/>
        <v/>
      </c>
      <c r="AG48" s="68" t="str">
        <f t="shared" si="11"/>
        <v/>
      </c>
      <c r="AH48" s="70">
        <f t="shared" si="12"/>
        <v>0</v>
      </c>
    </row>
    <row r="49" s="1" customFormat="1" ht="14.25" hidden="1" spans="1:34">
      <c r="A49" s="13"/>
      <c r="B49" s="28"/>
      <c r="C49" s="15"/>
      <c r="D49" s="29"/>
      <c r="E49" s="29"/>
      <c r="F49" s="13"/>
      <c r="G49" s="20"/>
      <c r="H49" s="22"/>
      <c r="I49" s="43"/>
      <c r="J49" s="17"/>
      <c r="K49" s="17"/>
      <c r="L49" s="17"/>
      <c r="M49" s="44"/>
      <c r="N49" s="37"/>
      <c r="O49" s="37"/>
      <c r="P49" s="47"/>
      <c r="Q49" s="58"/>
      <c r="R49" s="56"/>
      <c r="S49" s="62"/>
      <c r="T49" s="22"/>
      <c r="U49" s="59"/>
      <c r="V49" s="60"/>
      <c r="W49" s="61"/>
      <c r="X49" s="53"/>
      <c r="Y49" s="66">
        <f t="shared" si="9"/>
        <v>0</v>
      </c>
      <c r="Z49" s="67" t="str">
        <f t="shared" si="3"/>
        <v/>
      </c>
      <c r="AA49" s="68" t="str">
        <f t="shared" si="11"/>
        <v/>
      </c>
      <c r="AB49" s="68" t="str">
        <f t="shared" si="11"/>
        <v/>
      </c>
      <c r="AC49" s="68" t="str">
        <f t="shared" si="11"/>
        <v/>
      </c>
      <c r="AD49" s="68" t="str">
        <f t="shared" si="11"/>
        <v/>
      </c>
      <c r="AE49" s="68" t="str">
        <f t="shared" si="11"/>
        <v/>
      </c>
      <c r="AF49" s="68" t="str">
        <f t="shared" si="11"/>
        <v/>
      </c>
      <c r="AG49" s="68" t="str">
        <f t="shared" si="11"/>
        <v/>
      </c>
      <c r="AH49" s="70">
        <f t="shared" si="12"/>
        <v>0</v>
      </c>
    </row>
    <row r="50" s="1" customFormat="1" ht="14.25" hidden="1" spans="1:34">
      <c r="A50" s="13"/>
      <c r="B50" s="28"/>
      <c r="C50" s="15"/>
      <c r="D50" s="29"/>
      <c r="E50" s="29"/>
      <c r="F50" s="13"/>
      <c r="G50" s="20"/>
      <c r="H50" s="13"/>
      <c r="I50" s="43"/>
      <c r="J50" s="17"/>
      <c r="K50" s="17"/>
      <c r="L50" s="13"/>
      <c r="M50" s="44"/>
      <c r="N50" s="37"/>
      <c r="O50" s="37"/>
      <c r="P50" s="45"/>
      <c r="Q50" s="58"/>
      <c r="R50" s="56"/>
      <c r="S50" s="62"/>
      <c r="T50" s="22"/>
      <c r="U50" s="59"/>
      <c r="V50" s="60"/>
      <c r="W50" s="61"/>
      <c r="X50" s="53"/>
      <c r="Y50" s="66">
        <f t="shared" si="9"/>
        <v>0</v>
      </c>
      <c r="Z50" s="67" t="str">
        <f t="shared" si="3"/>
        <v/>
      </c>
      <c r="AA50" s="68" t="str">
        <f t="shared" si="11"/>
        <v/>
      </c>
      <c r="AB50" s="68" t="str">
        <f t="shared" si="11"/>
        <v/>
      </c>
      <c r="AC50" s="68" t="str">
        <f t="shared" si="11"/>
        <v/>
      </c>
      <c r="AD50" s="68" t="str">
        <f t="shared" si="11"/>
        <v/>
      </c>
      <c r="AE50" s="68" t="str">
        <f t="shared" si="11"/>
        <v/>
      </c>
      <c r="AF50" s="68" t="str">
        <f t="shared" si="11"/>
        <v/>
      </c>
      <c r="AG50" s="68" t="str">
        <f t="shared" si="11"/>
        <v/>
      </c>
      <c r="AH50" s="70">
        <f t="shared" si="12"/>
        <v>0</v>
      </c>
    </row>
    <row r="51" s="2" customFormat="1" ht="14.25" hidden="1" spans="1:34">
      <c r="A51" s="13"/>
      <c r="B51" s="26"/>
      <c r="C51" s="15"/>
      <c r="D51" s="29"/>
      <c r="E51" s="29"/>
      <c r="F51" s="13"/>
      <c r="G51" s="20"/>
      <c r="H51" s="13"/>
      <c r="I51" s="13"/>
      <c r="J51" s="13"/>
      <c r="K51" s="13"/>
      <c r="L51" s="13"/>
      <c r="M51" s="44"/>
      <c r="N51" s="37"/>
      <c r="O51" s="37"/>
      <c r="P51" s="45"/>
      <c r="Q51" s="58"/>
      <c r="R51" s="63"/>
      <c r="S51" s="63"/>
      <c r="T51" s="53"/>
      <c r="U51" s="59"/>
      <c r="V51" s="60"/>
      <c r="W51" s="61"/>
      <c r="X51" s="53"/>
      <c r="Y51" s="66">
        <f t="shared" si="9"/>
        <v>0</v>
      </c>
      <c r="Z51" s="67" t="str">
        <f t="shared" si="3"/>
        <v/>
      </c>
      <c r="AA51" s="68" t="str">
        <f t="shared" si="11"/>
        <v/>
      </c>
      <c r="AB51" s="68" t="str">
        <f t="shared" si="11"/>
        <v/>
      </c>
      <c r="AC51" s="68" t="str">
        <f t="shared" si="11"/>
        <v/>
      </c>
      <c r="AD51" s="68" t="str">
        <f t="shared" si="11"/>
        <v/>
      </c>
      <c r="AE51" s="68" t="str">
        <f t="shared" si="11"/>
        <v/>
      </c>
      <c r="AF51" s="68" t="str">
        <f t="shared" si="11"/>
        <v/>
      </c>
      <c r="AG51" s="68" t="str">
        <f t="shared" si="11"/>
        <v/>
      </c>
      <c r="AH51" s="70">
        <f t="shared" si="12"/>
        <v>0</v>
      </c>
    </row>
    <row r="52" s="1" customFormat="1" ht="14.25" hidden="1" spans="1:34">
      <c r="A52" s="13"/>
      <c r="B52" s="26"/>
      <c r="C52" s="15"/>
      <c r="D52" s="29"/>
      <c r="E52" s="29"/>
      <c r="F52" s="13"/>
      <c r="G52" s="20"/>
      <c r="H52" s="22"/>
      <c r="I52" s="21"/>
      <c r="J52" s="13"/>
      <c r="K52" s="13"/>
      <c r="L52" s="13"/>
      <c r="M52" s="44"/>
      <c r="N52" s="37"/>
      <c r="O52" s="37"/>
      <c r="P52" s="45"/>
      <c r="Q52" s="58"/>
      <c r="R52" s="55"/>
      <c r="S52" s="55"/>
      <c r="T52" s="22"/>
      <c r="U52" s="59"/>
      <c r="V52" s="60"/>
      <c r="W52" s="61"/>
      <c r="X52" s="53"/>
      <c r="Y52" s="66">
        <f t="shared" si="9"/>
        <v>0</v>
      </c>
      <c r="Z52" s="67" t="str">
        <f t="shared" si="3"/>
        <v/>
      </c>
      <c r="AA52" s="68" t="str">
        <f t="shared" ref="AA52:AG67" si="13">IF(AND($N52&gt;AA$1,AA$1&gt;=$M52),$U52,"")</f>
        <v/>
      </c>
      <c r="AB52" s="68" t="str">
        <f t="shared" si="13"/>
        <v/>
      </c>
      <c r="AC52" s="68" t="str">
        <f t="shared" si="13"/>
        <v/>
      </c>
      <c r="AD52" s="68" t="str">
        <f t="shared" si="13"/>
        <v/>
      </c>
      <c r="AE52" s="68" t="str">
        <f t="shared" si="11"/>
        <v/>
      </c>
      <c r="AF52" s="68" t="str">
        <f t="shared" si="11"/>
        <v/>
      </c>
      <c r="AG52" s="68" t="str">
        <f t="shared" si="13"/>
        <v/>
      </c>
      <c r="AH52" s="70">
        <f t="shared" si="12"/>
        <v>0</v>
      </c>
    </row>
    <row r="53" s="1" customFormat="1" ht="14.25" hidden="1" spans="1:34">
      <c r="A53" s="13"/>
      <c r="B53" s="28"/>
      <c r="C53" s="15"/>
      <c r="D53" s="29"/>
      <c r="E53" s="29"/>
      <c r="F53" s="13"/>
      <c r="G53" s="20"/>
      <c r="H53" s="22"/>
      <c r="I53" s="43"/>
      <c r="J53" s="17"/>
      <c r="K53" s="17"/>
      <c r="L53" s="17"/>
      <c r="M53" s="44"/>
      <c r="N53" s="37"/>
      <c r="O53" s="37"/>
      <c r="P53" s="47"/>
      <c r="Q53" s="58"/>
      <c r="R53" s="56"/>
      <c r="S53" s="62"/>
      <c r="T53" s="22"/>
      <c r="U53" s="59"/>
      <c r="V53" s="60"/>
      <c r="W53" s="61"/>
      <c r="X53" s="53"/>
      <c r="Y53" s="66">
        <f t="shared" si="9"/>
        <v>0</v>
      </c>
      <c r="Z53" s="67" t="str">
        <f t="shared" si="3"/>
        <v/>
      </c>
      <c r="AA53" s="68" t="str">
        <f t="shared" si="13"/>
        <v/>
      </c>
      <c r="AB53" s="68" t="str">
        <f t="shared" si="13"/>
        <v/>
      </c>
      <c r="AC53" s="68" t="str">
        <f t="shared" si="13"/>
        <v/>
      </c>
      <c r="AD53" s="68" t="str">
        <f t="shared" si="13"/>
        <v/>
      </c>
      <c r="AE53" s="68" t="str">
        <f t="shared" si="11"/>
        <v/>
      </c>
      <c r="AF53" s="68" t="str">
        <f t="shared" si="11"/>
        <v/>
      </c>
      <c r="AG53" s="68" t="str">
        <f t="shared" si="13"/>
        <v/>
      </c>
      <c r="AH53" s="70">
        <f t="shared" si="12"/>
        <v>0</v>
      </c>
    </row>
    <row r="54" s="1" customFormat="1" ht="14.25" hidden="1" spans="1:34">
      <c r="A54" s="13"/>
      <c r="B54" s="28"/>
      <c r="C54" s="15"/>
      <c r="D54" s="29"/>
      <c r="E54" s="29"/>
      <c r="F54" s="13"/>
      <c r="G54" s="20"/>
      <c r="H54" s="13"/>
      <c r="I54" s="43"/>
      <c r="J54" s="17"/>
      <c r="K54" s="17"/>
      <c r="L54" s="13"/>
      <c r="M54" s="44"/>
      <c r="N54" s="37"/>
      <c r="O54" s="37"/>
      <c r="P54" s="45"/>
      <c r="Q54" s="58"/>
      <c r="R54" s="56"/>
      <c r="S54" s="62"/>
      <c r="T54" s="22"/>
      <c r="U54" s="59"/>
      <c r="V54" s="60"/>
      <c r="W54" s="61"/>
      <c r="X54" s="53"/>
      <c r="Y54" s="66">
        <f t="shared" si="9"/>
        <v>0</v>
      </c>
      <c r="Z54" s="67" t="str">
        <f t="shared" si="3"/>
        <v/>
      </c>
      <c r="AA54" s="68" t="str">
        <f t="shared" si="13"/>
        <v/>
      </c>
      <c r="AB54" s="68" t="str">
        <f t="shared" si="13"/>
        <v/>
      </c>
      <c r="AC54" s="68" t="str">
        <f t="shared" si="13"/>
        <v/>
      </c>
      <c r="AD54" s="68" t="str">
        <f t="shared" si="13"/>
        <v/>
      </c>
      <c r="AE54" s="68" t="str">
        <f t="shared" si="11"/>
        <v/>
      </c>
      <c r="AF54" s="68" t="str">
        <f t="shared" si="11"/>
        <v/>
      </c>
      <c r="AG54" s="68" t="str">
        <f t="shared" si="13"/>
        <v/>
      </c>
      <c r="AH54" s="70">
        <f t="shared" si="12"/>
        <v>0</v>
      </c>
    </row>
    <row r="55" s="1" customFormat="1" ht="14.25" hidden="1" spans="1:34">
      <c r="A55" s="13"/>
      <c r="B55" s="26"/>
      <c r="C55" s="15"/>
      <c r="D55" s="29"/>
      <c r="E55" s="29"/>
      <c r="F55" s="13"/>
      <c r="G55" s="20"/>
      <c r="H55" s="22"/>
      <c r="I55" s="21"/>
      <c r="J55" s="13"/>
      <c r="K55" s="13"/>
      <c r="L55" s="13"/>
      <c r="M55" s="44"/>
      <c r="N55" s="37"/>
      <c r="O55" s="37"/>
      <c r="P55" s="45"/>
      <c r="Q55" s="58"/>
      <c r="R55" s="55"/>
      <c r="S55" s="55"/>
      <c r="T55" s="22"/>
      <c r="U55" s="59"/>
      <c r="V55" s="60"/>
      <c r="W55" s="61"/>
      <c r="X55" s="53"/>
      <c r="Y55" s="66">
        <f t="shared" si="9"/>
        <v>0</v>
      </c>
      <c r="Z55" s="67" t="str">
        <f t="shared" si="3"/>
        <v/>
      </c>
      <c r="AA55" s="68" t="str">
        <f t="shared" si="13"/>
        <v/>
      </c>
      <c r="AB55" s="68" t="str">
        <f t="shared" si="13"/>
        <v/>
      </c>
      <c r="AC55" s="68" t="str">
        <f t="shared" si="13"/>
        <v/>
      </c>
      <c r="AD55" s="68" t="str">
        <f t="shared" si="13"/>
        <v/>
      </c>
      <c r="AE55" s="68" t="str">
        <f t="shared" si="11"/>
        <v/>
      </c>
      <c r="AF55" s="68" t="str">
        <f t="shared" si="11"/>
        <v/>
      </c>
      <c r="AG55" s="68" t="str">
        <f t="shared" si="13"/>
        <v/>
      </c>
      <c r="AH55" s="70">
        <f t="shared" si="12"/>
        <v>0</v>
      </c>
    </row>
    <row r="56" s="1" customFormat="1" ht="14.25" hidden="1" spans="1:34">
      <c r="A56" s="13"/>
      <c r="B56" s="28"/>
      <c r="C56" s="15"/>
      <c r="D56" s="29"/>
      <c r="E56" s="29"/>
      <c r="F56" s="13"/>
      <c r="G56" s="20"/>
      <c r="H56" s="22"/>
      <c r="I56" s="43"/>
      <c r="J56" s="17"/>
      <c r="K56" s="17"/>
      <c r="L56" s="17"/>
      <c r="M56" s="44"/>
      <c r="N56" s="37"/>
      <c r="O56" s="37"/>
      <c r="P56" s="47"/>
      <c r="Q56" s="58"/>
      <c r="R56" s="56"/>
      <c r="S56" s="62"/>
      <c r="T56" s="22"/>
      <c r="U56" s="59"/>
      <c r="V56" s="60"/>
      <c r="W56" s="61"/>
      <c r="X56" s="53"/>
      <c r="Y56" s="66">
        <f t="shared" si="9"/>
        <v>0</v>
      </c>
      <c r="Z56" s="67" t="str">
        <f t="shared" si="3"/>
        <v/>
      </c>
      <c r="AA56" s="68" t="str">
        <f t="shared" si="13"/>
        <v/>
      </c>
      <c r="AB56" s="68" t="str">
        <f t="shared" si="13"/>
        <v/>
      </c>
      <c r="AC56" s="68" t="str">
        <f t="shared" si="13"/>
        <v/>
      </c>
      <c r="AD56" s="68" t="str">
        <f t="shared" si="13"/>
        <v/>
      </c>
      <c r="AE56" s="68" t="str">
        <f t="shared" si="11"/>
        <v/>
      </c>
      <c r="AF56" s="68" t="str">
        <f t="shared" si="11"/>
        <v/>
      </c>
      <c r="AG56" s="68" t="str">
        <f t="shared" si="13"/>
        <v/>
      </c>
      <c r="AH56" s="70">
        <f t="shared" si="12"/>
        <v>0</v>
      </c>
    </row>
    <row r="57" s="1" customFormat="1" ht="14.25" hidden="1" spans="1:34">
      <c r="A57" s="13"/>
      <c r="B57" s="28"/>
      <c r="C57" s="15"/>
      <c r="D57" s="29"/>
      <c r="E57" s="29"/>
      <c r="F57" s="13"/>
      <c r="G57" s="20"/>
      <c r="H57" s="13"/>
      <c r="I57" s="43"/>
      <c r="J57" s="17"/>
      <c r="K57" s="17"/>
      <c r="L57" s="13"/>
      <c r="M57" s="44"/>
      <c r="N57" s="37"/>
      <c r="O57" s="37"/>
      <c r="P57" s="45"/>
      <c r="Q57" s="58"/>
      <c r="R57" s="56"/>
      <c r="S57" s="62"/>
      <c r="T57" s="22"/>
      <c r="U57" s="59"/>
      <c r="V57" s="60"/>
      <c r="W57" s="61"/>
      <c r="X57" s="53"/>
      <c r="Y57" s="66">
        <f t="shared" si="9"/>
        <v>0</v>
      </c>
      <c r="Z57" s="67" t="str">
        <f t="shared" si="3"/>
        <v/>
      </c>
      <c r="AA57" s="68" t="str">
        <f t="shared" si="13"/>
        <v/>
      </c>
      <c r="AB57" s="68" t="str">
        <f t="shared" si="13"/>
        <v/>
      </c>
      <c r="AC57" s="68" t="str">
        <f t="shared" si="13"/>
        <v/>
      </c>
      <c r="AD57" s="68" t="str">
        <f t="shared" si="13"/>
        <v/>
      </c>
      <c r="AE57" s="68" t="str">
        <f t="shared" si="11"/>
        <v/>
      </c>
      <c r="AF57" s="68" t="str">
        <f t="shared" si="11"/>
        <v/>
      </c>
      <c r="AG57" s="68" t="str">
        <f t="shared" si="13"/>
        <v/>
      </c>
      <c r="AH57" s="70">
        <f t="shared" si="12"/>
        <v>0</v>
      </c>
    </row>
    <row r="58" s="1" customFormat="1" ht="14.25" hidden="1" spans="1:34">
      <c r="A58" s="13"/>
      <c r="B58" s="26"/>
      <c r="C58" s="15"/>
      <c r="D58" s="29"/>
      <c r="E58" s="29"/>
      <c r="F58" s="13"/>
      <c r="G58" s="20"/>
      <c r="H58" s="22"/>
      <c r="I58" s="21"/>
      <c r="J58" s="13"/>
      <c r="K58" s="13"/>
      <c r="L58" s="13"/>
      <c r="M58" s="44"/>
      <c r="N58" s="37"/>
      <c r="O58" s="37"/>
      <c r="P58" s="45"/>
      <c r="Q58" s="58"/>
      <c r="R58" s="55"/>
      <c r="S58" s="55"/>
      <c r="T58" s="22"/>
      <c r="U58" s="59"/>
      <c r="V58" s="60"/>
      <c r="W58" s="61"/>
      <c r="X58" s="53"/>
      <c r="Y58" s="66">
        <f t="shared" si="9"/>
        <v>0</v>
      </c>
      <c r="Z58" s="67" t="str">
        <f t="shared" si="3"/>
        <v/>
      </c>
      <c r="AA58" s="68" t="str">
        <f t="shared" si="13"/>
        <v/>
      </c>
      <c r="AB58" s="68" t="str">
        <f t="shared" si="13"/>
        <v/>
      </c>
      <c r="AC58" s="68" t="str">
        <f t="shared" si="13"/>
        <v/>
      </c>
      <c r="AD58" s="68" t="str">
        <f t="shared" si="13"/>
        <v/>
      </c>
      <c r="AE58" s="68" t="str">
        <f t="shared" si="13"/>
        <v/>
      </c>
      <c r="AF58" s="68" t="str">
        <f t="shared" si="13"/>
        <v/>
      </c>
      <c r="AG58" s="68" t="str">
        <f t="shared" si="13"/>
        <v/>
      </c>
      <c r="AH58" s="70">
        <f t="shared" si="10"/>
        <v>0</v>
      </c>
    </row>
    <row r="59" s="1" customFormat="1" ht="14.25" hidden="1" spans="1:34">
      <c r="A59" s="13"/>
      <c r="B59" s="28"/>
      <c r="C59" s="15"/>
      <c r="D59" s="29"/>
      <c r="E59" s="29"/>
      <c r="F59" s="13"/>
      <c r="G59" s="20"/>
      <c r="H59" s="22"/>
      <c r="I59" s="43"/>
      <c r="J59" s="17"/>
      <c r="K59" s="17"/>
      <c r="L59" s="17"/>
      <c r="M59" s="44"/>
      <c r="N59" s="37"/>
      <c r="O59" s="37"/>
      <c r="P59" s="47"/>
      <c r="Q59" s="58"/>
      <c r="R59" s="56"/>
      <c r="S59" s="62"/>
      <c r="T59" s="22"/>
      <c r="U59" s="59"/>
      <c r="V59" s="60"/>
      <c r="W59" s="61"/>
      <c r="X59" s="53"/>
      <c r="Y59" s="66">
        <f t="shared" si="9"/>
        <v>0</v>
      </c>
      <c r="Z59" s="67" t="str">
        <f t="shared" si="3"/>
        <v/>
      </c>
      <c r="AA59" s="68" t="str">
        <f t="shared" si="13"/>
        <v/>
      </c>
      <c r="AB59" s="68" t="str">
        <f t="shared" si="13"/>
        <v/>
      </c>
      <c r="AC59" s="68" t="str">
        <f t="shared" si="13"/>
        <v/>
      </c>
      <c r="AD59" s="68" t="str">
        <f t="shared" si="13"/>
        <v/>
      </c>
      <c r="AE59" s="68" t="str">
        <f t="shared" si="13"/>
        <v/>
      </c>
      <c r="AF59" s="68" t="str">
        <f t="shared" si="13"/>
        <v/>
      </c>
      <c r="AG59" s="68" t="str">
        <f t="shared" si="13"/>
        <v/>
      </c>
      <c r="AH59" s="70">
        <f t="shared" si="10"/>
        <v>0</v>
      </c>
    </row>
    <row r="60" s="1" customFormat="1" ht="14.25" hidden="1" spans="1:34">
      <c r="A60" s="13"/>
      <c r="B60" s="28"/>
      <c r="C60" s="15"/>
      <c r="D60" s="29"/>
      <c r="E60" s="29"/>
      <c r="F60" s="13"/>
      <c r="G60" s="20"/>
      <c r="H60" s="13"/>
      <c r="I60" s="43"/>
      <c r="J60" s="17"/>
      <c r="K60" s="17"/>
      <c r="L60" s="13"/>
      <c r="M60" s="44"/>
      <c r="N60" s="37"/>
      <c r="O60" s="37"/>
      <c r="P60" s="45"/>
      <c r="Q60" s="58"/>
      <c r="R60" s="56"/>
      <c r="S60" s="62"/>
      <c r="T60" s="22"/>
      <c r="U60" s="59"/>
      <c r="V60" s="60"/>
      <c r="W60" s="61"/>
      <c r="X60" s="53"/>
      <c r="Y60" s="66">
        <f t="shared" si="9"/>
        <v>0</v>
      </c>
      <c r="Z60" s="67" t="str">
        <f t="shared" si="3"/>
        <v/>
      </c>
      <c r="AA60" s="68" t="str">
        <f t="shared" si="13"/>
        <v/>
      </c>
      <c r="AB60" s="68" t="str">
        <f t="shared" si="13"/>
        <v/>
      </c>
      <c r="AC60" s="68" t="str">
        <f t="shared" si="13"/>
        <v/>
      </c>
      <c r="AD60" s="68" t="str">
        <f t="shared" si="13"/>
        <v/>
      </c>
      <c r="AE60" s="68" t="str">
        <f t="shared" si="13"/>
        <v/>
      </c>
      <c r="AF60" s="68" t="str">
        <f t="shared" si="13"/>
        <v/>
      </c>
      <c r="AG60" s="68" t="str">
        <f t="shared" si="13"/>
        <v/>
      </c>
      <c r="AH60" s="70">
        <f t="shared" si="10"/>
        <v>0</v>
      </c>
    </row>
    <row r="61" s="1" customFormat="1" ht="14.25" hidden="1" spans="1:34">
      <c r="A61" s="13"/>
      <c r="B61" s="26"/>
      <c r="C61" s="15"/>
      <c r="D61" s="29"/>
      <c r="E61" s="29"/>
      <c r="F61" s="13"/>
      <c r="G61" s="20"/>
      <c r="H61" s="22"/>
      <c r="I61" s="21"/>
      <c r="J61" s="13"/>
      <c r="K61" s="13"/>
      <c r="L61" s="13"/>
      <c r="M61" s="44"/>
      <c r="N61" s="37"/>
      <c r="O61" s="37"/>
      <c r="P61" s="45"/>
      <c r="Q61" s="58"/>
      <c r="R61" s="55"/>
      <c r="S61" s="55"/>
      <c r="T61" s="22"/>
      <c r="U61" s="59"/>
      <c r="V61" s="60"/>
      <c r="W61" s="61"/>
      <c r="X61" s="53"/>
      <c r="Y61" s="66">
        <f t="shared" si="9"/>
        <v>0</v>
      </c>
      <c r="Z61" s="67" t="str">
        <f t="shared" si="3"/>
        <v/>
      </c>
      <c r="AA61" s="68" t="str">
        <f t="shared" si="13"/>
        <v/>
      </c>
      <c r="AB61" s="68" t="str">
        <f t="shared" si="13"/>
        <v/>
      </c>
      <c r="AC61" s="68" t="str">
        <f t="shared" si="13"/>
        <v/>
      </c>
      <c r="AD61" s="68" t="str">
        <f t="shared" si="13"/>
        <v/>
      </c>
      <c r="AE61" s="68" t="str">
        <f t="shared" si="13"/>
        <v/>
      </c>
      <c r="AF61" s="68" t="str">
        <f t="shared" si="13"/>
        <v/>
      </c>
      <c r="AG61" s="68" t="str">
        <f t="shared" si="13"/>
        <v/>
      </c>
      <c r="AH61" s="70">
        <f t="shared" si="10"/>
        <v>0</v>
      </c>
    </row>
    <row r="62" s="1" customFormat="1" ht="14.25" hidden="1" spans="1:34">
      <c r="A62" s="13"/>
      <c r="B62" s="28"/>
      <c r="C62" s="15"/>
      <c r="D62" s="29"/>
      <c r="E62" s="29"/>
      <c r="F62" s="13"/>
      <c r="G62" s="20"/>
      <c r="H62" s="22"/>
      <c r="I62" s="43"/>
      <c r="J62" s="17"/>
      <c r="K62" s="17"/>
      <c r="L62" s="17"/>
      <c r="M62" s="44"/>
      <c r="N62" s="37"/>
      <c r="O62" s="37"/>
      <c r="P62" s="47"/>
      <c r="Q62" s="58"/>
      <c r="R62" s="56"/>
      <c r="S62" s="62"/>
      <c r="T62" s="22"/>
      <c r="U62" s="59"/>
      <c r="V62" s="60"/>
      <c r="W62" s="61"/>
      <c r="X62" s="53"/>
      <c r="Y62" s="66">
        <f t="shared" si="9"/>
        <v>0</v>
      </c>
      <c r="Z62" s="67" t="str">
        <f t="shared" si="3"/>
        <v/>
      </c>
      <c r="AA62" s="68" t="str">
        <f t="shared" ref="AA62:AG77" si="14">IF(AND($N62&gt;AA$1,AA$1&gt;=$M62),$U62,"")</f>
        <v/>
      </c>
      <c r="AB62" s="68" t="str">
        <f t="shared" si="14"/>
        <v/>
      </c>
      <c r="AC62" s="68" t="str">
        <f t="shared" si="14"/>
        <v/>
      </c>
      <c r="AD62" s="68" t="str">
        <f t="shared" si="14"/>
        <v/>
      </c>
      <c r="AE62" s="68" t="str">
        <f t="shared" si="13"/>
        <v/>
      </c>
      <c r="AF62" s="68" t="str">
        <f t="shared" si="13"/>
        <v/>
      </c>
      <c r="AG62" s="68" t="str">
        <f t="shared" si="14"/>
        <v/>
      </c>
      <c r="AH62" s="70">
        <f t="shared" si="10"/>
        <v>0</v>
      </c>
    </row>
    <row r="63" s="1" customFormat="1" ht="14.25" hidden="1" spans="1:34">
      <c r="A63" s="13"/>
      <c r="B63" s="28"/>
      <c r="C63" s="15"/>
      <c r="D63" s="29"/>
      <c r="E63" s="29"/>
      <c r="F63" s="13"/>
      <c r="G63" s="20"/>
      <c r="H63" s="13"/>
      <c r="I63" s="43"/>
      <c r="J63" s="17"/>
      <c r="K63" s="17"/>
      <c r="L63" s="13"/>
      <c r="M63" s="44"/>
      <c r="N63" s="37"/>
      <c r="O63" s="37"/>
      <c r="P63" s="45"/>
      <c r="Q63" s="58"/>
      <c r="R63" s="56"/>
      <c r="S63" s="62"/>
      <c r="T63" s="22"/>
      <c r="U63" s="59"/>
      <c r="V63" s="60"/>
      <c r="W63" s="61"/>
      <c r="X63" s="53"/>
      <c r="Y63" s="66">
        <f t="shared" si="9"/>
        <v>0</v>
      </c>
      <c r="Z63" s="67" t="str">
        <f t="shared" si="3"/>
        <v/>
      </c>
      <c r="AA63" s="68" t="str">
        <f t="shared" si="14"/>
        <v/>
      </c>
      <c r="AB63" s="68" t="str">
        <f t="shared" si="14"/>
        <v/>
      </c>
      <c r="AC63" s="68" t="str">
        <f t="shared" si="14"/>
        <v/>
      </c>
      <c r="AD63" s="68" t="str">
        <f t="shared" si="14"/>
        <v/>
      </c>
      <c r="AE63" s="68" t="str">
        <f t="shared" si="13"/>
        <v/>
      </c>
      <c r="AF63" s="68" t="str">
        <f t="shared" si="13"/>
        <v/>
      </c>
      <c r="AG63" s="68" t="str">
        <f t="shared" si="14"/>
        <v/>
      </c>
      <c r="AH63" s="70">
        <f t="shared" si="10"/>
        <v>0</v>
      </c>
    </row>
    <row r="64" s="2" customFormat="1" ht="14.25" hidden="1" spans="1:34">
      <c r="A64" s="13"/>
      <c r="B64" s="26"/>
      <c r="C64" s="15"/>
      <c r="D64" s="29"/>
      <c r="E64" s="29"/>
      <c r="F64" s="13"/>
      <c r="G64" s="20"/>
      <c r="H64" s="13"/>
      <c r="I64" s="13"/>
      <c r="J64" s="13"/>
      <c r="K64" s="13"/>
      <c r="L64" s="13"/>
      <c r="M64" s="44"/>
      <c r="N64" s="37"/>
      <c r="O64" s="37"/>
      <c r="P64" s="45"/>
      <c r="Q64" s="58"/>
      <c r="R64" s="63"/>
      <c r="S64" s="63"/>
      <c r="T64" s="53"/>
      <c r="U64" s="59"/>
      <c r="V64" s="60"/>
      <c r="W64" s="61"/>
      <c r="X64" s="53"/>
      <c r="Y64" s="66">
        <f t="shared" si="9"/>
        <v>0</v>
      </c>
      <c r="Z64" s="67" t="str">
        <f t="shared" si="3"/>
        <v/>
      </c>
      <c r="AA64" s="68" t="str">
        <f t="shared" si="14"/>
        <v/>
      </c>
      <c r="AB64" s="68" t="str">
        <f t="shared" si="14"/>
        <v/>
      </c>
      <c r="AC64" s="68" t="str">
        <f t="shared" si="14"/>
        <v/>
      </c>
      <c r="AD64" s="68" t="str">
        <f t="shared" si="14"/>
        <v/>
      </c>
      <c r="AE64" s="68" t="str">
        <f t="shared" si="13"/>
        <v/>
      </c>
      <c r="AF64" s="68" t="str">
        <f t="shared" si="13"/>
        <v/>
      </c>
      <c r="AG64" s="68" t="str">
        <f t="shared" si="14"/>
        <v/>
      </c>
      <c r="AH64" s="70">
        <f t="shared" ref="AH64:AH80" si="15">V64*(1+W64)*Y64</f>
        <v>0</v>
      </c>
    </row>
    <row r="65" s="1" customFormat="1" ht="14.25" hidden="1" spans="1:34">
      <c r="A65" s="13"/>
      <c r="B65" s="26"/>
      <c r="C65" s="15"/>
      <c r="D65" s="29"/>
      <c r="E65" s="29"/>
      <c r="F65" s="13"/>
      <c r="G65" s="20"/>
      <c r="H65" s="22"/>
      <c r="I65" s="21"/>
      <c r="J65" s="13"/>
      <c r="K65" s="13"/>
      <c r="L65" s="13"/>
      <c r="M65" s="44"/>
      <c r="N65" s="37"/>
      <c r="O65" s="37"/>
      <c r="P65" s="45"/>
      <c r="Q65" s="58"/>
      <c r="R65" s="55"/>
      <c r="S65" s="55"/>
      <c r="T65" s="22"/>
      <c r="U65" s="59"/>
      <c r="V65" s="60"/>
      <c r="W65" s="61"/>
      <c r="X65" s="53"/>
      <c r="Y65" s="66">
        <f t="shared" si="9"/>
        <v>0</v>
      </c>
      <c r="Z65" s="67" t="str">
        <f t="shared" si="3"/>
        <v/>
      </c>
      <c r="AA65" s="68" t="str">
        <f t="shared" si="14"/>
        <v/>
      </c>
      <c r="AB65" s="68" t="str">
        <f t="shared" si="14"/>
        <v/>
      </c>
      <c r="AC65" s="68" t="str">
        <f t="shared" si="14"/>
        <v/>
      </c>
      <c r="AD65" s="68" t="str">
        <f t="shared" si="14"/>
        <v/>
      </c>
      <c r="AE65" s="68" t="str">
        <f t="shared" si="13"/>
        <v/>
      </c>
      <c r="AF65" s="68" t="str">
        <f t="shared" si="13"/>
        <v/>
      </c>
      <c r="AG65" s="68" t="str">
        <f t="shared" si="14"/>
        <v/>
      </c>
      <c r="AH65" s="70">
        <f t="shared" si="15"/>
        <v>0</v>
      </c>
    </row>
    <row r="66" s="1" customFormat="1" ht="14.25" hidden="1" spans="1:34">
      <c r="A66" s="13"/>
      <c r="B66" s="28"/>
      <c r="C66" s="15"/>
      <c r="D66" s="29"/>
      <c r="E66" s="29"/>
      <c r="F66" s="13"/>
      <c r="G66" s="20"/>
      <c r="H66" s="22"/>
      <c r="I66" s="43"/>
      <c r="J66" s="17"/>
      <c r="K66" s="17"/>
      <c r="L66" s="17"/>
      <c r="M66" s="44"/>
      <c r="N66" s="37"/>
      <c r="O66" s="37"/>
      <c r="P66" s="47"/>
      <c r="Q66" s="58"/>
      <c r="R66" s="56"/>
      <c r="S66" s="62"/>
      <c r="T66" s="22"/>
      <c r="U66" s="59"/>
      <c r="V66" s="60"/>
      <c r="W66" s="61"/>
      <c r="X66" s="53"/>
      <c r="Y66" s="66">
        <f t="shared" ref="Y66:Y79" si="16">N66-M66</f>
        <v>0</v>
      </c>
      <c r="Z66" s="67" t="str">
        <f t="shared" si="3"/>
        <v/>
      </c>
      <c r="AA66" s="68" t="str">
        <f t="shared" si="14"/>
        <v/>
      </c>
      <c r="AB66" s="68" t="str">
        <f t="shared" si="14"/>
        <v/>
      </c>
      <c r="AC66" s="68" t="str">
        <f t="shared" si="14"/>
        <v/>
      </c>
      <c r="AD66" s="68" t="str">
        <f t="shared" si="14"/>
        <v/>
      </c>
      <c r="AE66" s="68" t="str">
        <f t="shared" si="13"/>
        <v/>
      </c>
      <c r="AF66" s="68" t="str">
        <f t="shared" si="13"/>
        <v/>
      </c>
      <c r="AG66" s="68" t="str">
        <f t="shared" si="14"/>
        <v/>
      </c>
      <c r="AH66" s="70">
        <f t="shared" si="15"/>
        <v>0</v>
      </c>
    </row>
    <row r="67" s="1" customFormat="1" ht="14.25" hidden="1" spans="1:34">
      <c r="A67" s="13"/>
      <c r="B67" s="28"/>
      <c r="C67" s="15"/>
      <c r="D67" s="29"/>
      <c r="E67" s="29"/>
      <c r="F67" s="13"/>
      <c r="G67" s="20"/>
      <c r="H67" s="13"/>
      <c r="I67" s="43"/>
      <c r="J67" s="17"/>
      <c r="K67" s="17"/>
      <c r="L67" s="13"/>
      <c r="M67" s="44"/>
      <c r="N67" s="37"/>
      <c r="O67" s="37"/>
      <c r="P67" s="45"/>
      <c r="Q67" s="58"/>
      <c r="R67" s="56"/>
      <c r="S67" s="62"/>
      <c r="T67" s="22"/>
      <c r="U67" s="59"/>
      <c r="V67" s="60"/>
      <c r="W67" s="61"/>
      <c r="X67" s="53"/>
      <c r="Y67" s="66">
        <f t="shared" si="16"/>
        <v>0</v>
      </c>
      <c r="Z67" s="67" t="str">
        <f t="shared" ref="Z67:Z79" si="17">IF(AND($N67&gt;Z$1,Z$1&gt;=$M67),$U67,"")</f>
        <v/>
      </c>
      <c r="AA67" s="68" t="str">
        <f t="shared" si="14"/>
        <v/>
      </c>
      <c r="AB67" s="68" t="str">
        <f t="shared" si="14"/>
        <v/>
      </c>
      <c r="AC67" s="68" t="str">
        <f t="shared" si="14"/>
        <v/>
      </c>
      <c r="AD67" s="68" t="str">
        <f t="shared" si="14"/>
        <v/>
      </c>
      <c r="AE67" s="68" t="str">
        <f t="shared" si="13"/>
        <v/>
      </c>
      <c r="AF67" s="68" t="str">
        <f t="shared" si="13"/>
        <v/>
      </c>
      <c r="AG67" s="68" t="str">
        <f t="shared" si="14"/>
        <v/>
      </c>
      <c r="AH67" s="70">
        <f t="shared" si="15"/>
        <v>0</v>
      </c>
    </row>
    <row r="68" s="1" customFormat="1" ht="14.25" hidden="1" spans="1:34">
      <c r="A68" s="13"/>
      <c r="B68" s="26"/>
      <c r="C68" s="15"/>
      <c r="D68" s="29"/>
      <c r="E68" s="29"/>
      <c r="F68" s="13"/>
      <c r="G68" s="20"/>
      <c r="H68" s="22"/>
      <c r="I68" s="21"/>
      <c r="J68" s="13"/>
      <c r="K68" s="13"/>
      <c r="L68" s="13"/>
      <c r="M68" s="44"/>
      <c r="N68" s="37"/>
      <c r="O68" s="37"/>
      <c r="P68" s="45"/>
      <c r="Q68" s="58"/>
      <c r="R68" s="55"/>
      <c r="S68" s="55"/>
      <c r="T68" s="22"/>
      <c r="U68" s="59"/>
      <c r="V68" s="60"/>
      <c r="W68" s="61"/>
      <c r="X68" s="53"/>
      <c r="Y68" s="66">
        <f t="shared" si="16"/>
        <v>0</v>
      </c>
      <c r="Z68" s="67" t="str">
        <f t="shared" si="17"/>
        <v/>
      </c>
      <c r="AA68" s="68" t="str">
        <f t="shared" si="14"/>
        <v/>
      </c>
      <c r="AB68" s="68" t="str">
        <f t="shared" si="14"/>
        <v/>
      </c>
      <c r="AC68" s="68" t="str">
        <f t="shared" si="14"/>
        <v/>
      </c>
      <c r="AD68" s="68" t="str">
        <f t="shared" si="14"/>
        <v/>
      </c>
      <c r="AE68" s="68" t="str">
        <f t="shared" si="14"/>
        <v/>
      </c>
      <c r="AF68" s="68" t="str">
        <f t="shared" si="14"/>
        <v/>
      </c>
      <c r="AG68" s="68" t="str">
        <f t="shared" si="14"/>
        <v/>
      </c>
      <c r="AH68" s="70">
        <f t="shared" si="15"/>
        <v>0</v>
      </c>
    </row>
    <row r="69" s="1" customFormat="1" ht="14.25" hidden="1" spans="1:34">
      <c r="A69" s="13"/>
      <c r="B69" s="28"/>
      <c r="C69" s="15"/>
      <c r="D69" s="29"/>
      <c r="E69" s="29"/>
      <c r="F69" s="13"/>
      <c r="G69" s="20"/>
      <c r="H69" s="22"/>
      <c r="I69" s="43"/>
      <c r="J69" s="17"/>
      <c r="K69" s="17"/>
      <c r="L69" s="17"/>
      <c r="M69" s="44"/>
      <c r="N69" s="37"/>
      <c r="O69" s="37"/>
      <c r="P69" s="47"/>
      <c r="Q69" s="58"/>
      <c r="R69" s="56"/>
      <c r="S69" s="62"/>
      <c r="T69" s="22"/>
      <c r="U69" s="59"/>
      <c r="V69" s="60"/>
      <c r="W69" s="61"/>
      <c r="X69" s="53"/>
      <c r="Y69" s="66">
        <f t="shared" si="16"/>
        <v>0</v>
      </c>
      <c r="Z69" s="67" t="str">
        <f t="shared" si="17"/>
        <v/>
      </c>
      <c r="AA69" s="68" t="str">
        <f t="shared" si="14"/>
        <v/>
      </c>
      <c r="AB69" s="68" t="str">
        <f t="shared" si="14"/>
        <v/>
      </c>
      <c r="AC69" s="68" t="str">
        <f t="shared" si="14"/>
        <v/>
      </c>
      <c r="AD69" s="68" t="str">
        <f t="shared" si="14"/>
        <v/>
      </c>
      <c r="AE69" s="68" t="str">
        <f t="shared" si="14"/>
        <v/>
      </c>
      <c r="AF69" s="68" t="str">
        <f t="shared" si="14"/>
        <v/>
      </c>
      <c r="AG69" s="68" t="str">
        <f t="shared" si="14"/>
        <v/>
      </c>
      <c r="AH69" s="70">
        <f t="shared" si="15"/>
        <v>0</v>
      </c>
    </row>
    <row r="70" s="1" customFormat="1" ht="14.25" hidden="1" spans="1:34">
      <c r="A70" s="13"/>
      <c r="B70" s="28"/>
      <c r="C70" s="15"/>
      <c r="D70" s="15"/>
      <c r="E70" s="15"/>
      <c r="F70" s="13"/>
      <c r="G70" s="20"/>
      <c r="H70" s="13"/>
      <c r="I70" s="43"/>
      <c r="J70" s="17"/>
      <c r="K70" s="17"/>
      <c r="L70" s="13"/>
      <c r="M70" s="44"/>
      <c r="N70" s="37"/>
      <c r="O70" s="37"/>
      <c r="P70" s="45"/>
      <c r="Q70" s="58"/>
      <c r="R70" s="56"/>
      <c r="S70" s="62"/>
      <c r="T70" s="22"/>
      <c r="U70" s="59"/>
      <c r="V70" s="60"/>
      <c r="W70" s="61"/>
      <c r="X70" s="53"/>
      <c r="Y70" s="66">
        <f t="shared" si="16"/>
        <v>0</v>
      </c>
      <c r="Z70" s="67" t="str">
        <f t="shared" si="17"/>
        <v/>
      </c>
      <c r="AA70" s="68" t="str">
        <f t="shared" si="14"/>
        <v/>
      </c>
      <c r="AB70" s="68" t="str">
        <f t="shared" si="14"/>
        <v/>
      </c>
      <c r="AC70" s="68" t="str">
        <f t="shared" si="14"/>
        <v/>
      </c>
      <c r="AD70" s="68" t="str">
        <f t="shared" si="14"/>
        <v/>
      </c>
      <c r="AE70" s="68" t="str">
        <f t="shared" si="14"/>
        <v/>
      </c>
      <c r="AF70" s="68" t="str">
        <f t="shared" si="14"/>
        <v/>
      </c>
      <c r="AG70" s="68" t="str">
        <f t="shared" si="14"/>
        <v/>
      </c>
      <c r="AH70" s="70">
        <f t="shared" si="15"/>
        <v>0</v>
      </c>
    </row>
    <row r="71" s="1" customFormat="1" ht="14.25" hidden="1" spans="1:34">
      <c r="A71" s="13"/>
      <c r="B71" s="28"/>
      <c r="C71" s="15"/>
      <c r="D71" s="15"/>
      <c r="E71" s="15"/>
      <c r="F71" s="13"/>
      <c r="G71" s="20"/>
      <c r="H71" s="13"/>
      <c r="I71" s="43"/>
      <c r="J71" s="17"/>
      <c r="K71" s="17"/>
      <c r="L71" s="13"/>
      <c r="M71" s="44"/>
      <c r="N71" s="37"/>
      <c r="O71" s="37"/>
      <c r="P71" s="45"/>
      <c r="Q71" s="58"/>
      <c r="R71" s="56"/>
      <c r="S71" s="62"/>
      <c r="T71" s="22"/>
      <c r="U71" s="59"/>
      <c r="V71" s="60"/>
      <c r="W71" s="61"/>
      <c r="X71" s="53"/>
      <c r="Y71" s="66">
        <f t="shared" si="16"/>
        <v>0</v>
      </c>
      <c r="Z71" s="67" t="str">
        <f t="shared" si="17"/>
        <v/>
      </c>
      <c r="AA71" s="68" t="str">
        <f t="shared" si="14"/>
        <v/>
      </c>
      <c r="AB71" s="68" t="str">
        <f t="shared" si="14"/>
        <v/>
      </c>
      <c r="AC71" s="68" t="str">
        <f t="shared" si="14"/>
        <v/>
      </c>
      <c r="AD71" s="68" t="str">
        <f t="shared" si="14"/>
        <v/>
      </c>
      <c r="AE71" s="68" t="str">
        <f t="shared" si="14"/>
        <v/>
      </c>
      <c r="AF71" s="68" t="str">
        <f t="shared" si="14"/>
        <v/>
      </c>
      <c r="AG71" s="68" t="str">
        <f t="shared" si="14"/>
        <v/>
      </c>
      <c r="AH71" s="70">
        <f t="shared" si="15"/>
        <v>0</v>
      </c>
    </row>
    <row r="72" s="1" customFormat="1" ht="14.25" hidden="1" spans="1:34">
      <c r="A72" s="13"/>
      <c r="B72" s="28"/>
      <c r="C72" s="15"/>
      <c r="D72" s="15"/>
      <c r="E72" s="15"/>
      <c r="F72" s="13"/>
      <c r="G72" s="20"/>
      <c r="H72" s="22"/>
      <c r="I72" s="43"/>
      <c r="J72" s="17"/>
      <c r="K72" s="17"/>
      <c r="L72" s="17"/>
      <c r="M72" s="44"/>
      <c r="N72" s="37"/>
      <c r="O72" s="37"/>
      <c r="P72" s="47"/>
      <c r="Q72" s="58"/>
      <c r="R72" s="56"/>
      <c r="S72" s="62"/>
      <c r="T72" s="22"/>
      <c r="U72" s="59"/>
      <c r="V72" s="60"/>
      <c r="W72" s="61"/>
      <c r="X72" s="53"/>
      <c r="Y72" s="66">
        <f t="shared" si="16"/>
        <v>0</v>
      </c>
      <c r="Z72" s="67" t="str">
        <f t="shared" si="17"/>
        <v/>
      </c>
      <c r="AA72" s="68" t="str">
        <f t="shared" ref="AA72:AG79" si="18">IF(AND($N72&gt;AA$1,AA$1&gt;=$M72),$U72,"")</f>
        <v/>
      </c>
      <c r="AB72" s="68" t="str">
        <f t="shared" si="18"/>
        <v/>
      </c>
      <c r="AC72" s="68" t="str">
        <f t="shared" si="18"/>
        <v/>
      </c>
      <c r="AD72" s="68" t="str">
        <f t="shared" si="18"/>
        <v/>
      </c>
      <c r="AE72" s="68" t="str">
        <f t="shared" si="14"/>
        <v/>
      </c>
      <c r="AF72" s="68" t="str">
        <f t="shared" si="14"/>
        <v/>
      </c>
      <c r="AG72" s="68" t="str">
        <f t="shared" si="18"/>
        <v/>
      </c>
      <c r="AH72" s="70">
        <f t="shared" si="15"/>
        <v>0</v>
      </c>
    </row>
    <row r="73" s="1" customFormat="1" ht="14.25" hidden="1" spans="1:34">
      <c r="A73" s="13"/>
      <c r="B73" s="28"/>
      <c r="C73" s="71"/>
      <c r="D73" s="15"/>
      <c r="E73" s="15"/>
      <c r="F73" s="13"/>
      <c r="G73" s="20"/>
      <c r="H73" s="13"/>
      <c r="I73" s="43"/>
      <c r="J73" s="17"/>
      <c r="K73" s="17"/>
      <c r="L73" s="13"/>
      <c r="M73" s="44"/>
      <c r="N73" s="37"/>
      <c r="O73" s="37"/>
      <c r="P73" s="45"/>
      <c r="Q73" s="58"/>
      <c r="R73" s="56"/>
      <c r="S73" s="62"/>
      <c r="T73" s="22"/>
      <c r="U73" s="59"/>
      <c r="V73" s="60"/>
      <c r="W73" s="61"/>
      <c r="X73" s="53"/>
      <c r="Y73" s="66">
        <f t="shared" si="16"/>
        <v>0</v>
      </c>
      <c r="Z73" s="67" t="str">
        <f t="shared" si="17"/>
        <v/>
      </c>
      <c r="AA73" s="68" t="str">
        <f t="shared" si="18"/>
        <v/>
      </c>
      <c r="AB73" s="68" t="str">
        <f t="shared" si="18"/>
        <v/>
      </c>
      <c r="AC73" s="68" t="str">
        <f t="shared" si="18"/>
        <v/>
      </c>
      <c r="AD73" s="68" t="str">
        <f t="shared" si="18"/>
        <v/>
      </c>
      <c r="AE73" s="68" t="str">
        <f t="shared" si="14"/>
        <v/>
      </c>
      <c r="AF73" s="68" t="str">
        <f t="shared" si="14"/>
        <v/>
      </c>
      <c r="AG73" s="68" t="str">
        <f t="shared" si="18"/>
        <v/>
      </c>
      <c r="AH73" s="70">
        <f t="shared" si="15"/>
        <v>0</v>
      </c>
    </row>
    <row r="74" s="2" customFormat="1" ht="14.25" hidden="1" spans="1:34">
      <c r="A74" s="13"/>
      <c r="B74" s="26"/>
      <c r="C74" s="15"/>
      <c r="D74" s="15"/>
      <c r="E74" s="15"/>
      <c r="F74" s="13"/>
      <c r="G74" s="20"/>
      <c r="H74" s="13"/>
      <c r="I74" s="13"/>
      <c r="J74" s="13"/>
      <c r="K74" s="13"/>
      <c r="L74" s="13"/>
      <c r="M74" s="44"/>
      <c r="N74" s="37"/>
      <c r="O74" s="37"/>
      <c r="P74" s="45"/>
      <c r="Q74" s="58"/>
      <c r="R74" s="63"/>
      <c r="S74" s="63"/>
      <c r="T74" s="53"/>
      <c r="U74" s="59"/>
      <c r="V74" s="60"/>
      <c r="W74" s="61"/>
      <c r="X74" s="53"/>
      <c r="Y74" s="66">
        <f t="shared" si="16"/>
        <v>0</v>
      </c>
      <c r="Z74" s="67" t="str">
        <f t="shared" si="17"/>
        <v/>
      </c>
      <c r="AA74" s="68" t="str">
        <f t="shared" si="18"/>
        <v/>
      </c>
      <c r="AB74" s="68" t="str">
        <f t="shared" si="18"/>
        <v/>
      </c>
      <c r="AC74" s="68" t="str">
        <f t="shared" si="18"/>
        <v/>
      </c>
      <c r="AD74" s="68" t="str">
        <f t="shared" si="18"/>
        <v/>
      </c>
      <c r="AE74" s="68" t="str">
        <f t="shared" si="14"/>
        <v/>
      </c>
      <c r="AF74" s="68" t="str">
        <f t="shared" si="14"/>
        <v/>
      </c>
      <c r="AG74" s="68" t="str">
        <f t="shared" si="18"/>
        <v/>
      </c>
      <c r="AH74" s="70">
        <f t="shared" si="15"/>
        <v>0</v>
      </c>
    </row>
    <row r="75" s="1" customFormat="1" ht="14.25" hidden="1" spans="1:34">
      <c r="A75" s="13"/>
      <c r="B75" s="26"/>
      <c r="C75" s="15"/>
      <c r="D75" s="15"/>
      <c r="E75" s="15"/>
      <c r="F75" s="13"/>
      <c r="G75" s="20"/>
      <c r="H75" s="22"/>
      <c r="I75" s="21"/>
      <c r="J75" s="13"/>
      <c r="K75" s="13"/>
      <c r="L75" s="13"/>
      <c r="M75" s="44"/>
      <c r="N75" s="37"/>
      <c r="O75" s="37"/>
      <c r="P75" s="45"/>
      <c r="Q75" s="58"/>
      <c r="R75" s="55"/>
      <c r="S75" s="55"/>
      <c r="T75" s="22"/>
      <c r="U75" s="59"/>
      <c r="V75" s="60"/>
      <c r="W75" s="61"/>
      <c r="X75" s="53"/>
      <c r="Y75" s="66">
        <f t="shared" si="16"/>
        <v>0</v>
      </c>
      <c r="Z75" s="67" t="str">
        <f t="shared" si="17"/>
        <v/>
      </c>
      <c r="AA75" s="68" t="str">
        <f t="shared" si="18"/>
        <v/>
      </c>
      <c r="AB75" s="68" t="str">
        <f t="shared" si="18"/>
        <v/>
      </c>
      <c r="AC75" s="68" t="str">
        <f t="shared" si="18"/>
        <v/>
      </c>
      <c r="AD75" s="68" t="str">
        <f t="shared" si="18"/>
        <v/>
      </c>
      <c r="AE75" s="68" t="str">
        <f t="shared" si="14"/>
        <v/>
      </c>
      <c r="AF75" s="68" t="str">
        <f t="shared" si="14"/>
        <v/>
      </c>
      <c r="AG75" s="68" t="str">
        <f t="shared" si="18"/>
        <v/>
      </c>
      <c r="AH75" s="70">
        <f t="shared" si="15"/>
        <v>0</v>
      </c>
    </row>
    <row r="76" s="1" customFormat="1" ht="14.25" hidden="1" spans="1:34">
      <c r="A76" s="13"/>
      <c r="B76" s="28"/>
      <c r="C76" s="15"/>
      <c r="D76" s="15"/>
      <c r="E76" s="15"/>
      <c r="F76" s="13"/>
      <c r="G76" s="20"/>
      <c r="H76" s="22"/>
      <c r="I76" s="43"/>
      <c r="J76" s="17"/>
      <c r="K76" s="17"/>
      <c r="L76" s="17"/>
      <c r="M76" s="44"/>
      <c r="N76" s="37"/>
      <c r="O76" s="37"/>
      <c r="P76" s="47"/>
      <c r="Q76" s="58"/>
      <c r="R76" s="56"/>
      <c r="S76" s="62"/>
      <c r="T76" s="22"/>
      <c r="U76" s="59"/>
      <c r="V76" s="60"/>
      <c r="W76" s="61"/>
      <c r="X76" s="53"/>
      <c r="Y76" s="66">
        <f t="shared" si="16"/>
        <v>0</v>
      </c>
      <c r="Z76" s="67" t="str">
        <f t="shared" si="17"/>
        <v/>
      </c>
      <c r="AA76" s="68" t="str">
        <f t="shared" si="18"/>
        <v/>
      </c>
      <c r="AB76" s="68" t="str">
        <f t="shared" si="18"/>
        <v/>
      </c>
      <c r="AC76" s="68" t="str">
        <f t="shared" si="18"/>
        <v/>
      </c>
      <c r="AD76" s="68" t="str">
        <f t="shared" si="18"/>
        <v/>
      </c>
      <c r="AE76" s="68" t="str">
        <f t="shared" si="14"/>
        <v/>
      </c>
      <c r="AF76" s="68" t="str">
        <f t="shared" si="14"/>
        <v/>
      </c>
      <c r="AG76" s="68" t="str">
        <f t="shared" si="18"/>
        <v/>
      </c>
      <c r="AH76" s="70">
        <f t="shared" si="15"/>
        <v>0</v>
      </c>
    </row>
    <row r="77" s="1" customFormat="1" ht="14.25" hidden="1" spans="1:34">
      <c r="A77" s="13"/>
      <c r="B77" s="28"/>
      <c r="C77" s="15"/>
      <c r="D77" s="72"/>
      <c r="E77" s="72"/>
      <c r="F77" s="13"/>
      <c r="G77" s="20"/>
      <c r="H77" s="13"/>
      <c r="I77" s="43"/>
      <c r="J77" s="17"/>
      <c r="K77" s="17"/>
      <c r="L77" s="13"/>
      <c r="M77" s="44"/>
      <c r="N77" s="37"/>
      <c r="O77" s="37"/>
      <c r="P77" s="45"/>
      <c r="Q77" s="58"/>
      <c r="R77" s="56"/>
      <c r="S77" s="62"/>
      <c r="T77" s="22"/>
      <c r="U77" s="59"/>
      <c r="V77" s="60"/>
      <c r="W77" s="61"/>
      <c r="X77" s="53"/>
      <c r="Y77" s="66">
        <f t="shared" si="16"/>
        <v>0</v>
      </c>
      <c r="Z77" s="67" t="str">
        <f t="shared" si="17"/>
        <v/>
      </c>
      <c r="AA77" s="68" t="str">
        <f t="shared" si="18"/>
        <v/>
      </c>
      <c r="AB77" s="68" t="str">
        <f t="shared" si="18"/>
        <v/>
      </c>
      <c r="AC77" s="68" t="str">
        <f t="shared" si="18"/>
        <v/>
      </c>
      <c r="AD77" s="68" t="str">
        <f t="shared" si="18"/>
        <v/>
      </c>
      <c r="AE77" s="68" t="str">
        <f t="shared" si="14"/>
        <v/>
      </c>
      <c r="AF77" s="68" t="str">
        <f t="shared" si="14"/>
        <v/>
      </c>
      <c r="AG77" s="68" t="str">
        <f t="shared" si="18"/>
        <v/>
      </c>
      <c r="AH77" s="70">
        <f t="shared" si="15"/>
        <v>0</v>
      </c>
    </row>
    <row r="78" s="1" customFormat="1" ht="14.25" hidden="1" spans="1:34">
      <c r="A78" s="13"/>
      <c r="B78" s="26"/>
      <c r="C78" s="15"/>
      <c r="D78" s="15"/>
      <c r="E78" s="15"/>
      <c r="F78" s="13"/>
      <c r="G78" s="20"/>
      <c r="H78" s="22"/>
      <c r="I78" s="21"/>
      <c r="J78" s="13"/>
      <c r="K78" s="13"/>
      <c r="L78" s="13"/>
      <c r="M78" s="44"/>
      <c r="N78" s="37"/>
      <c r="O78" s="37"/>
      <c r="P78" s="45"/>
      <c r="Q78" s="58"/>
      <c r="R78" s="55"/>
      <c r="S78" s="55"/>
      <c r="T78" s="22"/>
      <c r="U78" s="59"/>
      <c r="V78" s="60"/>
      <c r="W78" s="61"/>
      <c r="X78" s="53"/>
      <c r="Y78" s="66">
        <f t="shared" si="16"/>
        <v>0</v>
      </c>
      <c r="Z78" s="67" t="str">
        <f t="shared" si="17"/>
        <v/>
      </c>
      <c r="AA78" s="68" t="str">
        <f t="shared" si="18"/>
        <v/>
      </c>
      <c r="AB78" s="68" t="str">
        <f t="shared" si="18"/>
        <v/>
      </c>
      <c r="AC78" s="68" t="str">
        <f t="shared" si="18"/>
        <v/>
      </c>
      <c r="AD78" s="68" t="str">
        <f t="shared" si="18"/>
        <v/>
      </c>
      <c r="AE78" s="68" t="str">
        <f t="shared" si="18"/>
        <v/>
      </c>
      <c r="AF78" s="68" t="str">
        <f t="shared" si="18"/>
        <v/>
      </c>
      <c r="AG78" s="68" t="str">
        <f t="shared" si="18"/>
        <v/>
      </c>
      <c r="AH78" s="70">
        <f t="shared" si="15"/>
        <v>0</v>
      </c>
    </row>
    <row r="79" s="1" customFormat="1" ht="14.25" hidden="1" spans="1:34">
      <c r="A79" s="13"/>
      <c r="B79" s="20"/>
      <c r="C79" s="15"/>
      <c r="D79" s="71"/>
      <c r="E79" s="71"/>
      <c r="F79" s="13"/>
      <c r="G79" s="20"/>
      <c r="H79" s="13"/>
      <c r="I79" s="21"/>
      <c r="J79" s="13"/>
      <c r="K79" s="13"/>
      <c r="L79" s="13"/>
      <c r="M79" s="46"/>
      <c r="N79" s="46"/>
      <c r="O79" s="46"/>
      <c r="P79" s="45"/>
      <c r="Q79" s="58"/>
      <c r="R79" s="56"/>
      <c r="S79" s="56"/>
      <c r="T79" s="22"/>
      <c r="U79" s="59"/>
      <c r="V79" s="60"/>
      <c r="W79" s="61"/>
      <c r="X79" s="53"/>
      <c r="Y79" s="66">
        <f t="shared" si="16"/>
        <v>0</v>
      </c>
      <c r="Z79" s="67" t="str">
        <f t="shared" si="17"/>
        <v/>
      </c>
      <c r="AA79" s="68" t="str">
        <f t="shared" si="18"/>
        <v/>
      </c>
      <c r="AB79" s="68" t="str">
        <f t="shared" si="18"/>
        <v/>
      </c>
      <c r="AC79" s="68" t="str">
        <f t="shared" si="18"/>
        <v/>
      </c>
      <c r="AD79" s="68" t="str">
        <f t="shared" si="18"/>
        <v/>
      </c>
      <c r="AE79" s="68" t="str">
        <f t="shared" si="18"/>
        <v/>
      </c>
      <c r="AF79" s="68" t="str">
        <f t="shared" si="18"/>
        <v/>
      </c>
      <c r="AG79" s="68" t="str">
        <f t="shared" si="18"/>
        <v/>
      </c>
      <c r="AH79" s="70">
        <f t="shared" si="15"/>
        <v>0</v>
      </c>
    </row>
    <row r="80" s="1" customFormat="1" ht="18" customHeight="1" spans="1:34">
      <c r="A80" s="73"/>
      <c r="B80" s="74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4"/>
      <c r="P80" s="74"/>
      <c r="Q80" s="74"/>
      <c r="R80" s="74"/>
      <c r="S80" s="74"/>
      <c r="T80" s="75"/>
      <c r="U80" s="74"/>
      <c r="V80" s="74"/>
      <c r="W80" s="83"/>
      <c r="X80" s="83"/>
      <c r="Y80" s="88">
        <f>SUM(Y2:Y27)</f>
        <v>22</v>
      </c>
      <c r="Z80" s="88"/>
      <c r="AA80" s="68" t="str">
        <f>IF(AND($N80&gt;AA$1,AA$1&gt;=$M80),$U80,"")</f>
        <v/>
      </c>
      <c r="AB80" s="68" t="str">
        <f>IF(AND($N80&gt;AB$1,AB$1&gt;=$M80),$U80,"")</f>
        <v/>
      </c>
      <c r="AC80" s="68"/>
      <c r="AD80" s="68" t="str">
        <f>IF(AND($N80&gt;AD$1,AD$1&gt;=$M80),$U80,"")</f>
        <v/>
      </c>
      <c r="AE80" s="68"/>
      <c r="AF80" s="68"/>
      <c r="AG80" s="68" t="str">
        <f>IF(AND($N80&gt;AG$1,AG$1&gt;=$M80),$U80,"")</f>
        <v/>
      </c>
      <c r="AH80" s="107">
        <f t="shared" si="15"/>
        <v>0</v>
      </c>
    </row>
    <row r="81" s="1" customFormat="1" ht="18" customHeight="1" spans="1:34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84"/>
      <c r="Y81" s="89" t="s">
        <v>66</v>
      </c>
      <c r="Z81" s="90">
        <v>43347</v>
      </c>
      <c r="AA81" s="90">
        <f t="shared" ref="AA81:AG81" si="19">AA1</f>
        <v>43348</v>
      </c>
      <c r="AB81" s="90">
        <f t="shared" si="19"/>
        <v>43349</v>
      </c>
      <c r="AC81" s="90">
        <f t="shared" si="19"/>
        <v>43350</v>
      </c>
      <c r="AD81" s="90">
        <f t="shared" si="19"/>
        <v>43351</v>
      </c>
      <c r="AE81" s="90">
        <f t="shared" si="19"/>
        <v>43352</v>
      </c>
      <c r="AF81" s="90">
        <f t="shared" si="19"/>
        <v>43353</v>
      </c>
      <c r="AG81" s="90">
        <f t="shared" si="19"/>
        <v>43354</v>
      </c>
      <c r="AH81" s="108">
        <f>SUM(AH2:AH80)</f>
        <v>44770</v>
      </c>
    </row>
    <row r="82" s="2" customFormat="1" ht="14.25" spans="1:34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85"/>
      <c r="Y82" s="91" t="s">
        <v>20</v>
      </c>
      <c r="Z82" s="92">
        <f t="shared" ref="Z82:AG82" si="20">COUNTIF(Z$2:Z$79,$Y82)</f>
        <v>0</v>
      </c>
      <c r="AA82" s="93">
        <f t="shared" si="20"/>
        <v>1</v>
      </c>
      <c r="AB82" s="93">
        <f t="shared" si="20"/>
        <v>1</v>
      </c>
      <c r="AC82" s="93">
        <f t="shared" si="20"/>
        <v>8</v>
      </c>
      <c r="AD82" s="93">
        <f t="shared" si="20"/>
        <v>12</v>
      </c>
      <c r="AE82" s="93">
        <f t="shared" si="20"/>
        <v>0</v>
      </c>
      <c r="AF82" s="93">
        <f t="shared" si="20"/>
        <v>0</v>
      </c>
      <c r="AG82" s="93">
        <f t="shared" si="20"/>
        <v>0</v>
      </c>
      <c r="AH82" s="109"/>
    </row>
    <row r="83" s="2" customFormat="1" ht="15" spans="1:34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85"/>
      <c r="Y83" s="91" t="s">
        <v>50</v>
      </c>
      <c r="Z83" s="53">
        <f t="shared" ref="Z83:AG83" si="21">COUNTIF(Z$2:Z$79,$Y83)</f>
        <v>0</v>
      </c>
      <c r="AA83" s="94">
        <f t="shared" si="21"/>
        <v>0</v>
      </c>
      <c r="AB83" s="93">
        <f t="shared" si="21"/>
        <v>0</v>
      </c>
      <c r="AC83" s="93">
        <f t="shared" si="21"/>
        <v>0</v>
      </c>
      <c r="AD83" s="93">
        <f t="shared" si="21"/>
        <v>0</v>
      </c>
      <c r="AE83" s="93">
        <f t="shared" si="21"/>
        <v>0</v>
      </c>
      <c r="AF83" s="93">
        <f t="shared" si="21"/>
        <v>0</v>
      </c>
      <c r="AG83" s="93">
        <f t="shared" si="21"/>
        <v>0</v>
      </c>
      <c r="AH83" s="109"/>
    </row>
    <row r="84" s="2" customFormat="1" ht="18" customHeight="1" spans="1:34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86"/>
      <c r="Y84" s="95" t="s">
        <v>68</v>
      </c>
      <c r="Z84" s="96">
        <f>SUM(Z2:Z13)</f>
        <v>0</v>
      </c>
      <c r="AA84" s="97">
        <f t="shared" ref="AA84" si="22">SUM(AA82:AA83)</f>
        <v>1</v>
      </c>
      <c r="AB84" s="96">
        <f t="shared" ref="AB84:AG84" si="23">SUM(AB82:AB83)</f>
        <v>1</v>
      </c>
      <c r="AC84" s="96">
        <f t="shared" si="23"/>
        <v>8</v>
      </c>
      <c r="AD84" s="96">
        <f t="shared" si="23"/>
        <v>12</v>
      </c>
      <c r="AE84" s="96">
        <f t="shared" si="23"/>
        <v>0</v>
      </c>
      <c r="AF84" s="96">
        <f t="shared" si="23"/>
        <v>0</v>
      </c>
      <c r="AG84" s="96">
        <f t="shared" si="23"/>
        <v>0</v>
      </c>
      <c r="AH84" s="110">
        <f>SUM(AA84:AE84)</f>
        <v>22</v>
      </c>
    </row>
    <row r="85" s="2" customFormat="1" ht="18" customHeight="1" spans="1:34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86"/>
      <c r="Y85" s="98" t="s">
        <v>115</v>
      </c>
      <c r="Z85" s="99"/>
      <c r="AA85" s="99"/>
      <c r="AB85" s="99"/>
      <c r="AC85" s="99"/>
      <c r="AD85" s="99">
        <v>10</v>
      </c>
      <c r="AE85" s="99"/>
      <c r="AF85" s="99"/>
      <c r="AG85" s="99"/>
      <c r="AH85" s="109"/>
    </row>
    <row r="86" s="1" customFormat="1" ht="19.2" customHeight="1" spans="1:34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100"/>
      <c r="Z86" s="100"/>
      <c r="AA86" s="101">
        <f t="shared" ref="AA86:AF86" si="24">SUMIF(AA2:AA79,"??",$V2:$V79)</f>
        <v>3400</v>
      </c>
      <c r="AB86" s="101">
        <f t="shared" si="24"/>
        <v>1900</v>
      </c>
      <c r="AC86" s="101">
        <f t="shared" si="24"/>
        <v>15690</v>
      </c>
      <c r="AD86" s="101">
        <f t="shared" si="24"/>
        <v>23780</v>
      </c>
      <c r="AE86" s="101">
        <f t="shared" si="24"/>
        <v>0</v>
      </c>
      <c r="AF86" s="101">
        <f t="shared" si="24"/>
        <v>0</v>
      </c>
      <c r="AG86" s="101">
        <f>SUMIF(AG2:AG79,"??",$V2:$V79)*1.1</f>
        <v>0</v>
      </c>
      <c r="AH86" s="111">
        <f>SUM(Z86:AE86)</f>
        <v>44770</v>
      </c>
    </row>
    <row r="87" s="1" customFormat="1" ht="19.2" customHeight="1" spans="1:34">
      <c r="A87" s="75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8"/>
      <c r="X87" s="78"/>
      <c r="Y87" s="100" t="s">
        <v>69</v>
      </c>
      <c r="Z87" s="100"/>
      <c r="AA87" s="102"/>
      <c r="AB87" s="102"/>
      <c r="AC87" s="102"/>
      <c r="AD87" s="102"/>
      <c r="AE87" s="102"/>
      <c r="AF87" s="102"/>
      <c r="AG87" s="102"/>
      <c r="AH87" s="112"/>
    </row>
    <row r="88" s="1" customFormat="1" ht="19.2" customHeight="1" spans="1:34">
      <c r="A88" s="75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87"/>
      <c r="W88" s="78"/>
      <c r="X88" s="78"/>
      <c r="Y88" s="100" t="s">
        <v>69</v>
      </c>
      <c r="Z88" s="100"/>
      <c r="AA88" s="102"/>
      <c r="AB88" s="102"/>
      <c r="AC88" s="102"/>
      <c r="AD88" s="102"/>
      <c r="AE88" s="102"/>
      <c r="AF88" s="102"/>
      <c r="AG88" s="102"/>
      <c r="AH88" s="112"/>
    </row>
    <row r="89" s="1" customFormat="1" ht="14.25" spans="1:34">
      <c r="A89" s="75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87"/>
      <c r="W89" s="78"/>
      <c r="X89" s="78"/>
      <c r="Y89" s="100" t="s">
        <v>70</v>
      </c>
      <c r="Z89" s="100"/>
      <c r="AA89" s="102"/>
      <c r="AB89" s="102"/>
      <c r="AC89" s="102"/>
      <c r="AD89" s="102"/>
      <c r="AE89" s="102"/>
      <c r="AF89" s="102"/>
      <c r="AG89" s="102"/>
      <c r="AH89" s="112"/>
    </row>
    <row r="90" s="1" customFormat="1" ht="19.2" customHeight="1" spans="1:34">
      <c r="A90" s="75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87"/>
      <c r="W90" s="78"/>
      <c r="X90" s="78"/>
      <c r="Y90" s="100"/>
      <c r="Z90" s="100"/>
      <c r="AA90" s="103"/>
      <c r="AB90" s="103"/>
      <c r="AC90" s="103"/>
      <c r="AD90" s="103"/>
      <c r="AE90" s="103"/>
      <c r="AF90" s="103"/>
      <c r="AG90" s="103"/>
      <c r="AH90" s="112"/>
    </row>
    <row r="91" s="1" customFormat="1" ht="14.25" spans="1:34">
      <c r="A91" s="78"/>
      <c r="B91" s="78"/>
      <c r="C91" s="78"/>
      <c r="D91" s="79"/>
      <c r="E91" s="79"/>
      <c r="F91" s="79"/>
      <c r="G91" s="78"/>
      <c r="H91" s="78"/>
      <c r="I91" s="78"/>
      <c r="J91" s="79"/>
      <c r="K91" s="79"/>
      <c r="L91" s="79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89" t="s">
        <v>11</v>
      </c>
      <c r="Z91" s="89"/>
      <c r="AA91" s="104">
        <f t="shared" ref="AA91:AG91" si="25">SUMIF(AA2:AA79,"??",$X2:$X79)</f>
        <v>1</v>
      </c>
      <c r="AB91" s="104">
        <f t="shared" si="25"/>
        <v>1</v>
      </c>
      <c r="AC91" s="104">
        <f t="shared" si="25"/>
        <v>9</v>
      </c>
      <c r="AD91" s="104">
        <f t="shared" si="25"/>
        <v>14</v>
      </c>
      <c r="AE91" s="104">
        <f t="shared" si="25"/>
        <v>0</v>
      </c>
      <c r="AF91" s="104">
        <f t="shared" si="25"/>
        <v>0</v>
      </c>
      <c r="AG91" s="104">
        <f t="shared" si="25"/>
        <v>0</v>
      </c>
      <c r="AH91" s="112"/>
    </row>
    <row r="92" s="1" customFormat="1" spans="2:33">
      <c r="B92" s="80"/>
      <c r="C92" s="81"/>
      <c r="D92" s="79"/>
      <c r="E92" s="79"/>
      <c r="F92" s="82"/>
      <c r="G92" s="80"/>
      <c r="H92" s="80"/>
      <c r="I92" s="80"/>
      <c r="J92" s="82"/>
      <c r="K92" s="82"/>
      <c r="L92" s="82"/>
      <c r="M92" s="78"/>
      <c r="N92" s="78"/>
      <c r="O92" s="78"/>
      <c r="Y92" s="105"/>
      <c r="Z92" s="105"/>
      <c r="AA92" s="105"/>
      <c r="AB92" s="105"/>
      <c r="AC92" s="105"/>
      <c r="AD92" s="106"/>
      <c r="AE92" s="106"/>
      <c r="AF92" s="106"/>
      <c r="AG92" s="105"/>
    </row>
    <row r="93" s="1" customFormat="1" spans="2:33">
      <c r="B93" s="80"/>
      <c r="C93" s="81"/>
      <c r="D93" s="79"/>
      <c r="E93" s="79"/>
      <c r="F93" s="82"/>
      <c r="G93" s="80"/>
      <c r="H93" s="80"/>
      <c r="I93" s="80"/>
      <c r="J93" s="82"/>
      <c r="K93" s="82"/>
      <c r="L93" s="82"/>
      <c r="M93" s="78"/>
      <c r="N93" s="78"/>
      <c r="O93" s="78"/>
      <c r="Y93" s="105"/>
      <c r="Z93" s="105"/>
      <c r="AA93" s="105"/>
      <c r="AB93" s="105"/>
      <c r="AC93" s="105"/>
      <c r="AD93" s="106"/>
      <c r="AE93" s="106"/>
      <c r="AF93" s="106"/>
      <c r="AG93" s="105"/>
    </row>
    <row r="94" s="1" customFormat="1" spans="2:33">
      <c r="B94" s="80"/>
      <c r="C94" s="81"/>
      <c r="D94" s="79"/>
      <c r="E94" s="79"/>
      <c r="F94" s="82"/>
      <c r="G94" s="80"/>
      <c r="H94" s="80"/>
      <c r="I94" s="80"/>
      <c r="J94" s="82"/>
      <c r="K94" s="82"/>
      <c r="L94" s="82"/>
      <c r="M94" s="78"/>
      <c r="N94" s="78"/>
      <c r="O94" s="78"/>
      <c r="Y94" s="105"/>
      <c r="Z94" s="105"/>
      <c r="AA94" s="105"/>
      <c r="AB94" s="105"/>
      <c r="AC94" s="105"/>
      <c r="AD94" s="106"/>
      <c r="AE94" s="106"/>
      <c r="AF94" s="106"/>
      <c r="AG94" s="105"/>
    </row>
    <row r="95" s="1" customFormat="1" spans="2:33">
      <c r="B95" s="80"/>
      <c r="C95" s="81"/>
      <c r="D95" s="79"/>
      <c r="E95" s="79"/>
      <c r="F95" s="82"/>
      <c r="G95" s="80"/>
      <c r="H95" s="80"/>
      <c r="I95" s="80"/>
      <c r="J95" s="82"/>
      <c r="K95" s="82"/>
      <c r="L95" s="82"/>
      <c r="M95" s="78"/>
      <c r="N95" s="78"/>
      <c r="O95" s="78"/>
      <c r="Y95" s="105"/>
      <c r="Z95" s="105"/>
      <c r="AA95" s="105"/>
      <c r="AB95" s="105"/>
      <c r="AC95" s="105"/>
      <c r="AD95" s="106"/>
      <c r="AE95" s="106"/>
      <c r="AF95" s="106"/>
      <c r="AG95" s="105"/>
    </row>
    <row r="96" s="1" customFormat="1" spans="2:33">
      <c r="B96" s="80"/>
      <c r="C96" s="81"/>
      <c r="D96" s="79"/>
      <c r="E96" s="79"/>
      <c r="F96" s="82"/>
      <c r="G96" s="80"/>
      <c r="H96" s="80"/>
      <c r="I96" s="80"/>
      <c r="J96" s="82"/>
      <c r="K96" s="82"/>
      <c r="L96" s="82"/>
      <c r="M96" s="78"/>
      <c r="N96" s="78"/>
      <c r="O96" s="78"/>
      <c r="Y96" s="105"/>
      <c r="Z96" s="105"/>
      <c r="AA96" s="105"/>
      <c r="AB96" s="105"/>
      <c r="AC96" s="105"/>
      <c r="AD96" s="106"/>
      <c r="AE96" s="106"/>
      <c r="AF96" s="106"/>
      <c r="AG96" s="105"/>
    </row>
    <row r="97" s="1" customFormat="1" spans="2:33">
      <c r="B97" s="80"/>
      <c r="C97" s="81"/>
      <c r="D97" s="79"/>
      <c r="E97" s="79"/>
      <c r="F97" s="82"/>
      <c r="G97" s="80"/>
      <c r="H97" s="80"/>
      <c r="I97" s="80"/>
      <c r="J97" s="82"/>
      <c r="K97" s="82"/>
      <c r="L97" s="82"/>
      <c r="M97" s="78"/>
      <c r="N97" s="78"/>
      <c r="O97" s="78"/>
      <c r="Y97" s="105"/>
      <c r="Z97" s="105"/>
      <c r="AA97" s="105"/>
      <c r="AB97" s="105"/>
      <c r="AC97" s="105"/>
      <c r="AD97" s="106"/>
      <c r="AE97" s="106"/>
      <c r="AF97" s="106"/>
      <c r="AG97" s="105"/>
    </row>
  </sheetData>
  <mergeCells count="9">
    <mergeCell ref="A81:W81"/>
    <mergeCell ref="A82:W82"/>
    <mergeCell ref="A83:W83"/>
    <mergeCell ref="A84:W84"/>
    <mergeCell ref="A85:X85"/>
    <mergeCell ref="A86:X86"/>
    <mergeCell ref="D2:D3"/>
    <mergeCell ref="E2:E3"/>
    <mergeCell ref="H2:H3"/>
  </mergeCells>
  <conditionalFormatting sqref="M2:M11">
    <cfRule type="expression" dxfId="0" priority="1" stopIfTrue="1">
      <formula>EXACT(H2,"*")</formula>
    </cfRule>
  </conditionalFormatting>
  <conditionalFormatting sqref="N2:N12">
    <cfRule type="expression" dxfId="0" priority="2" stopIfTrue="1">
      <formula>EXACT(H2,"*")</formula>
    </cfRule>
  </conditionalFormatting>
  <printOptions gridLines="1"/>
  <pageMargins left="0.25" right="0.25" top="0.75" bottom="0.75" header="0.3" footer="0.3"/>
  <pageSetup paperSize="9" scale="68" orientation="landscape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13-Jun Original</vt:lpstr>
      <vt:lpstr>NEW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ISL</dc:creator>
  <cp:lastModifiedBy>celine唐</cp:lastModifiedBy>
  <dcterms:created xsi:type="dcterms:W3CDTF">2000-11-09T05:01:00Z</dcterms:created>
  <cp:lastPrinted>2018-09-04T03:45:00Z</cp:lastPrinted>
  <dcterms:modified xsi:type="dcterms:W3CDTF">2018-09-05T06:05:19Z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