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395"/>
  </bookViews>
  <sheets>
    <sheet name="报价单-地接社" sheetId="21" r:id="rId1"/>
    <sheet name="结算单-地接社" sheetId="18" r:id="rId2"/>
  </sheets>
  <definedNames>
    <definedName name="_xlnm.Print_Area" localSheetId="1">'结算单-地接社'!$A$1:$G$52</definedName>
    <definedName name="_xlnm.Print_Titles" localSheetId="1">'结算单-地接社'!$9:$9</definedName>
  </definedNames>
  <calcPr calcId="144525"/>
</workbook>
</file>

<file path=xl/sharedStrings.xml><?xml version="1.0" encoding="utf-8"?>
<sst xmlns="http://schemas.openxmlformats.org/spreadsheetml/2006/main" count="186" uniqueCount="61">
  <si>
    <t>先声再明会务服务结算单-地接社</t>
  </si>
  <si>
    <t>项目名称：7.30再明傅天杰池州会PUR2307097</t>
  </si>
  <si>
    <t>供应商:</t>
  </si>
  <si>
    <t>康辉集团北京国际会议展览有限公司</t>
  </si>
  <si>
    <t>活动时间：2023年7月30日</t>
  </si>
  <si>
    <t>联络人:</t>
  </si>
  <si>
    <t>王凤雨</t>
  </si>
  <si>
    <t>活动地点：安徽池州</t>
  </si>
  <si>
    <t>手机:</t>
  </si>
  <si>
    <t>15210370021</t>
  </si>
  <si>
    <t>预计参加人数：26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</si>
  <si>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</si>
  <si>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</si>
  <si>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</si>
  <si>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</si>
  <si>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</si>
  <si>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</si>
  <si>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</si>
  <si>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</si>
  <si>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</si>
  <si>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</si>
  <si>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</si>
  <si>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</si>
  <si>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</si>
  <si>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</si>
  <si>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高铁报销</t>
  </si>
  <si>
    <t>用餐</t>
  </si>
  <si>
    <t>29日午餐</t>
  </si>
  <si>
    <t>29日晚餐</t>
  </si>
  <si>
    <t>陪同人员</t>
  </si>
  <si>
    <t>上会费（合肥前往池州）</t>
  </si>
  <si>
    <t>陪同人员外地餐补</t>
  </si>
  <si>
    <t>陪同人员交通</t>
  </si>
  <si>
    <t>陪同人员住宿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</si>
  <si>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</si>
  <si>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</si>
  <si>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制作物</t>
  </si>
  <si>
    <t>展架1.2*2</t>
  </si>
  <si>
    <t>背景板黑底喷绘布，桁架+喷绘，含人工运费，按平方报价</t>
  </si>
  <si>
    <t>讲台花、直径60cm</t>
  </si>
  <si>
    <t>讲台贴，正面100cm*70cm*123cm</t>
  </si>
  <si>
    <t>横幅</t>
  </si>
  <si>
    <t>日程A4，157g铜版纸</t>
  </si>
  <si>
    <t>桌卡250g铜版纸</t>
  </si>
  <si>
    <t>会议资料彩色打印普通A4彩印</t>
  </si>
  <si>
    <t>设计费，简单制作物延展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</si>
  <si>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</si>
  <si>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</si>
  <si>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</si>
  <si>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</si>
  <si>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</si>
  <si>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</si>
  <si>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</si>
  <si>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</si>
  <si>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</si>
  <si>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</si>
  <si>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</si>
  <si>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</si>
  <si>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结算小计</t>
  </si>
  <si>
    <t>差异金额</t>
  </si>
  <si>
    <t>差异说明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</si>
</sst>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3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42" applyNumberFormat="0" applyAlignment="0" applyProtection="0">
      <alignment vertical="center"/>
    </xf>
    <xf numFmtId="0" fontId="25" fillId="10" borderId="43" applyNumberFormat="0" applyAlignment="0" applyProtection="0">
      <alignment vertical="center"/>
    </xf>
    <xf numFmtId="0" fontId="26" fillId="10" borderId="42" applyNumberFormat="0" applyAlignment="0" applyProtection="0">
      <alignment vertical="center"/>
    </xf>
    <xf numFmtId="0" fontId="27" fillId="11" borderId="44" applyNumberFormat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0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8" fontId="3" fillId="7" borderId="29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vertical="center" wrapText="1"/>
    </xf>
    <xf numFmtId="0" fontId="10" fillId="5" borderId="32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vertical="center"/>
    </xf>
    <xf numFmtId="0" fontId="14" fillId="0" borderId="31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/>
    </xf>
    <xf numFmtId="0" fontId="3" fillId="6" borderId="30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928371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A42" sqref="A42:F42"/>
    </sheetView>
  </sheetViews>
  <sheetFormatPr defaultColWidth="9" defaultRowHeight="12.5" outlineLevelCol="7"/>
  <cols>
    <col min="1" max="1" width="13" style="6" customWidth="1"/>
    <col min="2" max="2" width="20.5" style="6" customWidth="1"/>
    <col min="3" max="3" width="13.3333333333333" style="7" customWidth="1"/>
    <col min="4" max="4" width="8.5" style="8" customWidth="1"/>
    <col min="5" max="5" width="8.75" style="8" customWidth="1"/>
    <col min="6" max="6" width="9.16666666666667" style="8" customWidth="1"/>
    <col min="7" max="7" width="15.1666666666667" style="8" customWidth="1"/>
    <col min="8" max="16384" width="9" style="6"/>
  </cols>
  <sheetData>
    <row r="1" s="1" customFormat="1" ht="13" spans="1:4">
      <c r="A1" s="9"/>
      <c r="B1" s="9"/>
      <c r="C1" s="10"/>
      <c r="D1" s="11"/>
    </row>
    <row r="2" s="1" customFormat="1" ht="13" spans="1:4">
      <c r="A2" s="9"/>
      <c r="B2" s="9"/>
      <c r="C2" s="10"/>
      <c r="D2" s="11"/>
    </row>
    <row r="3" s="1" customFormat="1" ht="51" customHeight="1" spans="1:7">
      <c r="A3" s="13" t="s">
        <v>0</v>
      </c>
      <c r="B3" s="13"/>
      <c r="C3" s="13"/>
      <c r="D3" s="13"/>
      <c r="E3" s="13"/>
      <c r="F3" s="13"/>
      <c r="G3" s="13"/>
    </row>
    <row r="4" s="2" customFormat="1" ht="17.25" customHeight="1" spans="1:6">
      <c r="A4" s="14" t="s">
        <v>1</v>
      </c>
      <c r="B4" s="14"/>
      <c r="C4" s="15"/>
      <c r="E4" s="14" t="s">
        <v>2</v>
      </c>
      <c r="F4" s="14" t="s">
        <v>3</v>
      </c>
    </row>
    <row r="5" s="2" customFormat="1" ht="17.25" customHeight="1" spans="1:6">
      <c r="A5" s="14" t="s">
        <v>4</v>
      </c>
      <c r="B5" s="14"/>
      <c r="C5" s="16"/>
      <c r="E5" s="14" t="s">
        <v>5</v>
      </c>
      <c r="F5" s="14" t="s">
        <v>6</v>
      </c>
    </row>
    <row r="6" s="2" customFormat="1" ht="17.25" customHeight="1" spans="1:6">
      <c r="A6" s="14" t="s">
        <v>7</v>
      </c>
      <c r="B6" s="14"/>
      <c r="C6" s="17"/>
      <c r="E6" s="14" t="s">
        <v>8</v>
      </c>
      <c r="F6" s="14" t="s">
        <v>9</v>
      </c>
    </row>
    <row r="7" s="2" customFormat="1" ht="17.25" customHeight="1" spans="1:6">
      <c r="A7" s="14" t="s">
        <v>10</v>
      </c>
      <c r="B7" s="14"/>
      <c r="C7" s="17"/>
      <c r="E7" s="18" t="s">
        <v>11</v>
      </c>
      <c r="F7" s="18" t="s">
        <v>12</v>
      </c>
    </row>
    <row r="8" s="3" customFormat="1" ht="12.25" spans="3:7">
      <c r="C8" s="19"/>
      <c r="D8" s="20"/>
      <c r="E8" s="20"/>
      <c r="F8" s="20"/>
      <c r="G8" s="20"/>
    </row>
    <row r="9" s="4" customFormat="1" ht="27.75" customHeight="1" spans="1:7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</row>
    <row r="10" s="4" customFormat="1" ht="21" customHeight="1" spans="1:7">
      <c r="A10" s="25" t="s">
        <v>19</v>
      </c>
      <c r="B10" s="26"/>
      <c r="C10" s="26"/>
      <c r="D10" s="26"/>
      <c r="E10" s="26"/>
      <c r="F10" s="26"/>
      <c r="G10" s="27"/>
    </row>
    <row r="11" s="3" customFormat="1" ht="21" hidden="1" customHeight="1" spans="1:7">
      <c r="A11" s="28" t="s">
        <v>20</v>
      </c>
      <c r="B11" s="29"/>
      <c r="C11" s="30" t="s">
        <v>21</v>
      </c>
      <c r="D11" s="31"/>
      <c r="E11" s="31"/>
      <c r="F11" s="31"/>
      <c r="G11" s="32">
        <f t="shared" ref="G11:G16" si="0">D11*E11*F11</f>
        <v>0</v>
      </c>
    </row>
    <row r="12" s="3" customFormat="1" ht="21" hidden="1" customHeight="1" spans="1:7">
      <c r="A12" s="28"/>
      <c r="B12" s="29"/>
      <c r="C12" s="30" t="s">
        <v>21</v>
      </c>
      <c r="D12" s="31"/>
      <c r="E12" s="31"/>
      <c r="F12" s="31"/>
      <c r="G12" s="32">
        <f t="shared" si="0"/>
        <v>0</v>
      </c>
    </row>
    <row r="13" s="3" customFormat="1" ht="21" hidden="1" customHeight="1" spans="1:7">
      <c r="A13" s="28"/>
      <c r="B13" s="29"/>
      <c r="C13" s="30" t="s">
        <v>21</v>
      </c>
      <c r="D13" s="31"/>
      <c r="E13" s="31"/>
      <c r="F13" s="31"/>
      <c r="G13" s="32">
        <f t="shared" si="0"/>
        <v>0</v>
      </c>
    </row>
    <row r="14" s="3" customFormat="1" ht="21" hidden="1" customHeight="1" spans="1:7">
      <c r="A14" s="28"/>
      <c r="B14" s="29"/>
      <c r="C14" s="30" t="s">
        <v>21</v>
      </c>
      <c r="D14" s="31"/>
      <c r="E14" s="31"/>
      <c r="F14" s="31"/>
      <c r="G14" s="32">
        <f t="shared" si="0"/>
        <v>0</v>
      </c>
    </row>
    <row r="15" s="3" customFormat="1" ht="21" hidden="1" customHeight="1" spans="1:7">
      <c r="A15" s="28"/>
      <c r="B15" s="29"/>
      <c r="C15" s="30" t="s">
        <v>21</v>
      </c>
      <c r="D15" s="31"/>
      <c r="E15" s="31"/>
      <c r="F15" s="31"/>
      <c r="G15" s="32">
        <f t="shared" si="0"/>
        <v>0</v>
      </c>
    </row>
    <row r="16" s="3" customFormat="1" ht="21" hidden="1" customHeight="1" spans="1:7">
      <c r="A16" s="28" t="s">
        <v>20</v>
      </c>
      <c r="B16" s="29"/>
      <c r="C16" s="30"/>
      <c r="D16" s="31"/>
      <c r="E16" s="31"/>
      <c r="F16" s="31"/>
      <c r="G16" s="32">
        <f t="shared" si="0"/>
        <v>0</v>
      </c>
    </row>
    <row r="17" s="3" customFormat="1" ht="21" customHeight="1" spans="1:7">
      <c r="A17" s="33" t="s">
        <v>22</v>
      </c>
      <c r="B17" s="34"/>
      <c r="C17" s="34"/>
      <c r="D17" s="34"/>
      <c r="E17" s="34"/>
      <c r="F17" s="35"/>
      <c r="G17" s="36">
        <f>SUM(G11:G16)</f>
        <v>0</v>
      </c>
    </row>
    <row r="18" s="4" customFormat="1" ht="18" customHeight="1" spans="1:7">
      <c r="A18" s="25" t="s">
        <v>23</v>
      </c>
      <c r="B18" s="26"/>
      <c r="C18" s="26"/>
      <c r="D18" s="26"/>
      <c r="E18" s="26"/>
      <c r="F18" s="26"/>
      <c r="G18" s="27"/>
    </row>
    <row r="19" s="3" customFormat="1" ht="18" customHeight="1" spans="1:7">
      <c r="A19" s="38" t="s">
        <v>24</v>
      </c>
      <c r="B19" s="39" t="s">
        <v>25</v>
      </c>
      <c r="C19" s="39" t="s">
        <v>21</v>
      </c>
      <c r="D19" s="40">
        <v>1000</v>
      </c>
      <c r="E19" s="40">
        <v>1</v>
      </c>
      <c r="F19" s="40">
        <v>1</v>
      </c>
      <c r="G19" s="41">
        <f t="shared" ref="G19:G26" si="1">F19*E19*D19</f>
        <v>1000</v>
      </c>
    </row>
    <row r="20" s="3" customFormat="1" ht="18" customHeight="1" spans="1:7">
      <c r="A20" s="38" t="s">
        <v>26</v>
      </c>
      <c r="B20" s="39" t="s">
        <v>27</v>
      </c>
      <c r="C20" s="39" t="s">
        <v>21</v>
      </c>
      <c r="D20" s="31">
        <v>100</v>
      </c>
      <c r="E20" s="31">
        <v>26</v>
      </c>
      <c r="F20" s="31">
        <v>1</v>
      </c>
      <c r="G20" s="42">
        <f t="shared" si="1"/>
        <v>2600</v>
      </c>
    </row>
    <row r="21" s="3" customFormat="1" ht="18" customHeight="1" spans="1:7">
      <c r="A21" s="28"/>
      <c r="B21" s="39" t="s">
        <v>28</v>
      </c>
      <c r="C21" s="39" t="s">
        <v>21</v>
      </c>
      <c r="D21" s="40">
        <v>150</v>
      </c>
      <c r="E21" s="31">
        <v>26</v>
      </c>
      <c r="F21" s="31">
        <v>1</v>
      </c>
      <c r="G21" s="42">
        <f t="shared" si="1"/>
        <v>3900</v>
      </c>
    </row>
    <row r="22" s="3" customFormat="1" ht="18" hidden="1" customHeight="1" spans="1:7">
      <c r="A22" s="28"/>
      <c r="B22" s="39"/>
      <c r="C22" s="39" t="s">
        <v>21</v>
      </c>
      <c r="D22" s="31"/>
      <c r="E22" s="31">
        <v>5</v>
      </c>
      <c r="F22" s="31">
        <v>2</v>
      </c>
      <c r="G22" s="42">
        <f t="shared" si="1"/>
        <v>0</v>
      </c>
    </row>
    <row r="23" s="3" customFormat="1" ht="18" customHeight="1" spans="1:7">
      <c r="A23" s="38" t="s">
        <v>29</v>
      </c>
      <c r="B23" s="43" t="s">
        <v>30</v>
      </c>
      <c r="C23" s="39" t="s">
        <v>21</v>
      </c>
      <c r="D23" s="31">
        <v>400</v>
      </c>
      <c r="E23" s="31">
        <v>1</v>
      </c>
      <c r="F23" s="31">
        <v>1</v>
      </c>
      <c r="G23" s="42">
        <f t="shared" si="1"/>
        <v>400</v>
      </c>
    </row>
    <row r="24" s="3" customFormat="1" ht="18" customHeight="1" spans="1:7">
      <c r="A24" s="44"/>
      <c r="B24" s="43" t="s">
        <v>31</v>
      </c>
      <c r="C24" s="39" t="s">
        <v>21</v>
      </c>
      <c r="D24" s="31">
        <v>50</v>
      </c>
      <c r="E24" s="31">
        <v>1</v>
      </c>
      <c r="F24" s="31">
        <v>1</v>
      </c>
      <c r="G24" s="42">
        <f t="shared" si="1"/>
        <v>50</v>
      </c>
    </row>
    <row r="25" s="3" customFormat="1" ht="18" customHeight="1" spans="1:7">
      <c r="A25" s="44"/>
      <c r="B25" s="43" t="s">
        <v>32</v>
      </c>
      <c r="C25" s="39" t="s">
        <v>21</v>
      </c>
      <c r="D25" s="31">
        <v>270</v>
      </c>
      <c r="E25" s="31">
        <v>1</v>
      </c>
      <c r="F25" s="31">
        <v>1</v>
      </c>
      <c r="G25" s="42">
        <f t="shared" si="1"/>
        <v>270</v>
      </c>
    </row>
    <row r="26" s="3" customFormat="1" ht="18" customHeight="1" spans="1:7">
      <c r="A26" s="44"/>
      <c r="B26" s="43" t="s">
        <v>33</v>
      </c>
      <c r="C26" s="39" t="s">
        <v>21</v>
      </c>
      <c r="D26" s="31">
        <v>200</v>
      </c>
      <c r="E26" s="31">
        <v>1</v>
      </c>
      <c r="F26" s="31">
        <v>1</v>
      </c>
      <c r="G26" s="42">
        <f t="shared" si="1"/>
        <v>200</v>
      </c>
    </row>
    <row r="27" s="3" customFormat="1" ht="17.25" customHeight="1" spans="1:8">
      <c r="A27" s="45" t="s">
        <v>34</v>
      </c>
      <c r="B27" s="46"/>
      <c r="C27" s="46"/>
      <c r="D27" s="46"/>
      <c r="E27" s="46"/>
      <c r="F27" s="46"/>
      <c r="G27" s="47">
        <f>SUM(G19:G26)</f>
        <v>8420</v>
      </c>
      <c r="H27" s="96"/>
    </row>
    <row r="28" s="4" customFormat="1" ht="17.25" customHeight="1" spans="1:7">
      <c r="A28" s="25" t="s">
        <v>35</v>
      </c>
      <c r="B28" s="26"/>
      <c r="C28" s="26"/>
      <c r="D28" s="26"/>
      <c r="E28" s="26"/>
      <c r="F28" s="26"/>
      <c r="G28" s="26"/>
    </row>
    <row r="29" s="3" customFormat="1" ht="17.25" customHeight="1" spans="1:7">
      <c r="A29" s="49" t="s">
        <v>36</v>
      </c>
      <c r="B29" s="49" t="s">
        <v>37</v>
      </c>
      <c r="C29" s="49" t="s">
        <v>21</v>
      </c>
      <c r="D29" s="50">
        <v>200</v>
      </c>
      <c r="E29" s="51">
        <v>2</v>
      </c>
      <c r="F29" s="31">
        <v>1</v>
      </c>
      <c r="G29" s="42">
        <f t="shared" ref="G29:G41" si="2">F29*E29*D29</f>
        <v>400</v>
      </c>
    </row>
    <row r="30" s="3" customFormat="1" ht="15.75" hidden="1" customHeight="1" spans="1:7">
      <c r="A30" s="49" t="s">
        <v>36</v>
      </c>
      <c r="B30" s="49" t="s">
        <v>38</v>
      </c>
      <c r="C30" s="49" t="s">
        <v>21</v>
      </c>
      <c r="D30" s="50">
        <v>200</v>
      </c>
      <c r="E30" s="31"/>
      <c r="F30" s="31"/>
      <c r="G30" s="42">
        <f t="shared" si="2"/>
        <v>0</v>
      </c>
    </row>
    <row r="31" s="5" customFormat="1" ht="17.25" hidden="1" customHeight="1" spans="1:7">
      <c r="A31" s="49" t="s">
        <v>36</v>
      </c>
      <c r="B31" s="49" t="s">
        <v>39</v>
      </c>
      <c r="C31" s="49" t="s">
        <v>21</v>
      </c>
      <c r="D31" s="31">
        <v>300</v>
      </c>
      <c r="E31" s="31"/>
      <c r="F31" s="31"/>
      <c r="G31" s="42">
        <f t="shared" si="2"/>
        <v>0</v>
      </c>
    </row>
    <row r="32" s="5" customFormat="1" ht="17.25" hidden="1" customHeight="1" spans="1:7">
      <c r="A32" s="49" t="s">
        <v>36</v>
      </c>
      <c r="B32" s="49" t="s">
        <v>40</v>
      </c>
      <c r="C32" s="49" t="s">
        <v>21</v>
      </c>
      <c r="D32" s="31">
        <v>200</v>
      </c>
      <c r="E32" s="31"/>
      <c r="F32" s="31"/>
      <c r="G32" s="42">
        <f t="shared" si="2"/>
        <v>0</v>
      </c>
    </row>
    <row r="33" s="5" customFormat="1" ht="17.25" hidden="1" customHeight="1" spans="1:7">
      <c r="A33" s="49" t="s">
        <v>36</v>
      </c>
      <c r="B33" s="49" t="s">
        <v>41</v>
      </c>
      <c r="C33" s="49" t="s">
        <v>21</v>
      </c>
      <c r="D33" s="31">
        <v>200</v>
      </c>
      <c r="E33" s="31"/>
      <c r="F33" s="31"/>
      <c r="G33" s="42">
        <f t="shared" si="2"/>
        <v>0</v>
      </c>
    </row>
    <row r="34" s="3" customFormat="1" ht="17.25" customHeight="1" spans="1:7">
      <c r="A34" s="49" t="s">
        <v>36</v>
      </c>
      <c r="B34" s="49" t="s">
        <v>42</v>
      </c>
      <c r="C34" s="49" t="s">
        <v>21</v>
      </c>
      <c r="D34" s="50">
        <v>5</v>
      </c>
      <c r="E34" s="31">
        <v>16</v>
      </c>
      <c r="F34" s="31">
        <v>1</v>
      </c>
      <c r="G34" s="42">
        <f t="shared" si="2"/>
        <v>80</v>
      </c>
    </row>
    <row r="35" s="3" customFormat="1" ht="17.25" customHeight="1" spans="1:7">
      <c r="A35" s="49" t="s">
        <v>36</v>
      </c>
      <c r="B35" s="49" t="s">
        <v>43</v>
      </c>
      <c r="C35" s="49" t="s">
        <v>21</v>
      </c>
      <c r="D35" s="50">
        <v>8</v>
      </c>
      <c r="E35" s="31">
        <v>16</v>
      </c>
      <c r="F35" s="31">
        <v>1</v>
      </c>
      <c r="G35" s="42">
        <f t="shared" si="2"/>
        <v>128</v>
      </c>
    </row>
    <row r="36" s="5" customFormat="1" ht="18" customHeight="1" spans="1:7">
      <c r="A36" s="49" t="s">
        <v>36</v>
      </c>
      <c r="B36" s="49" t="s">
        <v>44</v>
      </c>
      <c r="C36" s="49" t="s">
        <v>21</v>
      </c>
      <c r="D36" s="31">
        <v>1.2</v>
      </c>
      <c r="E36" s="31">
        <v>40</v>
      </c>
      <c r="F36" s="31">
        <v>3</v>
      </c>
      <c r="G36" s="42">
        <f t="shared" si="2"/>
        <v>144</v>
      </c>
    </row>
    <row r="37" s="5" customFormat="1" ht="17.25" hidden="1" customHeight="1" spans="1:7">
      <c r="A37" s="49" t="s">
        <v>36</v>
      </c>
      <c r="B37" s="49" t="s">
        <v>45</v>
      </c>
      <c r="C37" s="49" t="s">
        <v>21</v>
      </c>
      <c r="D37" s="31"/>
      <c r="E37" s="31"/>
      <c r="F37" s="31"/>
      <c r="G37" s="42">
        <f t="shared" si="2"/>
        <v>0</v>
      </c>
    </row>
    <row r="38" s="5" customFormat="1" ht="17.25" hidden="1" customHeight="1" spans="1:7">
      <c r="A38" s="49" t="s">
        <v>46</v>
      </c>
      <c r="B38" s="49"/>
      <c r="C38" s="49" t="s">
        <v>21</v>
      </c>
      <c r="D38" s="31"/>
      <c r="E38" s="31"/>
      <c r="F38" s="31"/>
      <c r="G38" s="42">
        <f t="shared" si="2"/>
        <v>0</v>
      </c>
    </row>
    <row r="39" s="5" customFormat="1" ht="17.25" hidden="1" customHeight="1" spans="1:7">
      <c r="A39" s="49" t="s">
        <v>47</v>
      </c>
      <c r="B39" s="49"/>
      <c r="C39" s="49" t="s">
        <v>21</v>
      </c>
      <c r="D39" s="31"/>
      <c r="E39" s="31"/>
      <c r="F39" s="31"/>
      <c r="G39" s="42">
        <f t="shared" si="2"/>
        <v>0</v>
      </c>
    </row>
    <row r="40" s="5" customFormat="1" ht="17.25" customHeight="1" spans="1:7">
      <c r="A40" s="49" t="s">
        <v>48</v>
      </c>
      <c r="B40" s="49" t="s">
        <v>49</v>
      </c>
      <c r="C40" s="49"/>
      <c r="D40" s="31"/>
      <c r="E40" s="31"/>
      <c r="F40" s="31"/>
      <c r="G40" s="42">
        <f t="shared" si="2"/>
        <v>0</v>
      </c>
    </row>
    <row r="41" s="3" customFormat="1" ht="17.25" customHeight="1" spans="1:7">
      <c r="A41" s="52"/>
      <c r="B41" s="53"/>
      <c r="C41" s="54"/>
      <c r="D41" s="50"/>
      <c r="E41" s="31"/>
      <c r="F41" s="31"/>
      <c r="G41" s="42">
        <f t="shared" si="2"/>
        <v>0</v>
      </c>
    </row>
    <row r="42" s="3" customFormat="1" ht="17.25" customHeight="1" spans="1:7">
      <c r="A42" s="45" t="s">
        <v>50</v>
      </c>
      <c r="B42" s="46"/>
      <c r="C42" s="46"/>
      <c r="D42" s="46"/>
      <c r="E42" s="46"/>
      <c r="F42" s="46"/>
      <c r="G42" s="47">
        <f>SUM(G29:G41)</f>
        <v>752</v>
      </c>
    </row>
    <row r="43" s="4" customFormat="1" ht="17.25" customHeight="1" spans="1:7">
      <c r="A43" s="25" t="s">
        <v>51</v>
      </c>
      <c r="B43" s="26"/>
      <c r="C43" s="26"/>
      <c r="D43" s="26"/>
      <c r="E43" s="26"/>
      <c r="F43" s="26"/>
      <c r="G43" s="27"/>
    </row>
    <row r="44" s="3" customFormat="1" ht="17.25" customHeight="1" spans="1:7">
      <c r="A44" s="56" t="s">
        <v>52</v>
      </c>
      <c r="B44" s="57"/>
      <c r="C44" s="58">
        <v>0.06</v>
      </c>
      <c r="D44" s="59"/>
      <c r="E44" s="59"/>
      <c r="F44" s="60"/>
      <c r="G44" s="61">
        <f>(G27+G42+G17)*C44</f>
        <v>550.32</v>
      </c>
    </row>
    <row r="45" s="3" customFormat="1" ht="21" customHeight="1" spans="1:7">
      <c r="A45" s="63" t="s">
        <v>53</v>
      </c>
      <c r="B45" s="34"/>
      <c r="C45" s="34"/>
      <c r="D45" s="34"/>
      <c r="E45" s="34"/>
      <c r="F45" s="35"/>
      <c r="G45" s="36">
        <f>G27+G42+G44+G17</f>
        <v>9722.32</v>
      </c>
    </row>
    <row r="46" s="4" customFormat="1" ht="17.25" customHeight="1" spans="1:7">
      <c r="A46" s="64" t="s">
        <v>54</v>
      </c>
      <c r="B46" s="65"/>
      <c r="C46" s="65"/>
      <c r="D46" s="65"/>
      <c r="E46" s="65"/>
      <c r="F46" s="65"/>
      <c r="G46" s="66"/>
    </row>
    <row r="47" s="3" customFormat="1" ht="17.25" customHeight="1" spans="1:7">
      <c r="A47" s="67" t="s">
        <v>55</v>
      </c>
      <c r="B47" s="68"/>
      <c r="C47" s="69">
        <v>0.06</v>
      </c>
      <c r="D47" s="70"/>
      <c r="E47" s="70"/>
      <c r="F47" s="71"/>
      <c r="G47" s="72">
        <f>G45*C47</f>
        <v>583.3392</v>
      </c>
    </row>
    <row r="48" s="3" customFormat="1" ht="17.25" customHeight="1" spans="1:7">
      <c r="A48" s="74" t="s">
        <v>56</v>
      </c>
      <c r="B48" s="75"/>
      <c r="C48" s="75"/>
      <c r="D48" s="75"/>
      <c r="E48" s="75"/>
      <c r="F48" s="75"/>
      <c r="G48" s="76">
        <f>G45+G47</f>
        <v>10305.6592</v>
      </c>
    </row>
    <row r="49" s="3" customFormat="1" ht="17.25" customHeight="1" spans="1:7">
      <c r="A49" s="77" t="s">
        <v>57</v>
      </c>
      <c r="B49" s="78"/>
      <c r="C49" s="78"/>
      <c r="D49" s="78"/>
      <c r="E49" s="78"/>
      <c r="F49" s="78"/>
      <c r="G49" s="76">
        <f>G48/26</f>
        <v>396.371507692308</v>
      </c>
    </row>
    <row r="50" s="3" customFormat="1" spans="1:7">
      <c r="A50" s="6"/>
      <c r="B50" s="6"/>
      <c r="C50" s="6"/>
      <c r="D50" s="6"/>
      <c r="E50" s="6"/>
      <c r="F50" s="6"/>
      <c r="G50" s="6"/>
    </row>
    <row r="51" s="3" customFormat="1" ht="12.75" customHeight="1" spans="1:7">
      <c r="A51" s="79"/>
      <c r="B51" s="79"/>
      <c r="C51" s="79"/>
      <c r="D51" s="79"/>
      <c r="E51" s="79"/>
      <c r="F51" s="79"/>
      <c r="G51" s="79"/>
    </row>
    <row r="52" s="3" customFormat="1" ht="11.5" spans="1:7">
      <c r="A52" s="79"/>
      <c r="B52" s="79"/>
      <c r="C52" s="79"/>
      <c r="D52" s="79"/>
      <c r="E52" s="79"/>
      <c r="F52" s="79"/>
      <c r="G52" s="79"/>
    </row>
  </sheetData>
  <mergeCells count="24">
    <mergeCell ref="A3:G3"/>
    <mergeCell ref="A4:B4"/>
    <mergeCell ref="A5:B5"/>
    <mergeCell ref="A6:B6"/>
    <mergeCell ref="A7:B7"/>
    <mergeCell ref="A9:B9"/>
    <mergeCell ref="A10:G10"/>
    <mergeCell ref="A17:F17"/>
    <mergeCell ref="A18:G18"/>
    <mergeCell ref="A27:F27"/>
    <mergeCell ref="A28:G28"/>
    <mergeCell ref="A41:B41"/>
    <mergeCell ref="A42:F42"/>
    <mergeCell ref="A43:G43"/>
    <mergeCell ref="A44:B44"/>
    <mergeCell ref="C44:F44"/>
    <mergeCell ref="A45:F45"/>
    <mergeCell ref="A46:G46"/>
    <mergeCell ref="A47:B47"/>
    <mergeCell ref="C47:F47"/>
    <mergeCell ref="A48:F48"/>
    <mergeCell ref="A49:F49"/>
    <mergeCell ref="A23:A26"/>
    <mergeCell ref="A51:G5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52"/>
  <sheetViews>
    <sheetView zoomScale="80" zoomScaleNormal="80" workbookViewId="0">
      <selection activeCell="A1" sqref="$A1:$XFD1048576"/>
    </sheetView>
  </sheetViews>
  <sheetFormatPr defaultColWidth="9" defaultRowHeight="12.5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ht="13" spans="1:13">
      <c r="A1" s="9"/>
      <c r="B1" s="9"/>
      <c r="C1" s="10"/>
      <c r="D1" s="11"/>
      <c r="H1" s="12"/>
      <c r="M1" s="80"/>
    </row>
    <row r="2" s="1" customFormat="1" ht="13" spans="1:13">
      <c r="A2" s="9"/>
      <c r="B2" s="9"/>
      <c r="C2" s="10"/>
      <c r="D2" s="11"/>
      <c r="H2" s="12"/>
      <c r="M2" s="80"/>
    </row>
    <row r="3" s="1" customFormat="1" ht="51" customHeight="1" spans="1:13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81"/>
    </row>
    <row r="4" s="2" customFormat="1" ht="17.25" customHeight="1" spans="1:13">
      <c r="A4" s="14" t="s">
        <v>1</v>
      </c>
      <c r="B4" s="14"/>
      <c r="C4" s="15"/>
      <c r="H4" s="14" t="s">
        <v>2</v>
      </c>
      <c r="I4" s="2" t="s">
        <v>3</v>
      </c>
      <c r="K4" s="14"/>
      <c r="M4" s="82"/>
    </row>
    <row r="5" s="2" customFormat="1" ht="17.25" customHeight="1" spans="1:13">
      <c r="A5" s="14" t="s">
        <v>4</v>
      </c>
      <c r="B5" s="14"/>
      <c r="C5" s="16"/>
      <c r="H5" s="14" t="s">
        <v>5</v>
      </c>
      <c r="I5" s="2" t="s">
        <v>6</v>
      </c>
      <c r="K5" s="14"/>
      <c r="M5" s="82"/>
    </row>
    <row r="6" s="2" customFormat="1" ht="17.25" customHeight="1" spans="1:13">
      <c r="A6" s="14" t="s">
        <v>7</v>
      </c>
      <c r="B6" s="14"/>
      <c r="C6" s="17"/>
      <c r="H6" s="14" t="s">
        <v>8</v>
      </c>
      <c r="I6" s="2" t="s">
        <v>9</v>
      </c>
      <c r="K6" s="14"/>
      <c r="M6" s="82"/>
    </row>
    <row r="7" s="2" customFormat="1" ht="17.25" customHeight="1" spans="1:13">
      <c r="A7" s="14" t="s">
        <v>10</v>
      </c>
      <c r="B7" s="14"/>
      <c r="C7" s="17"/>
      <c r="H7" s="18" t="s">
        <v>11</v>
      </c>
      <c r="I7" s="2" t="s">
        <v>12</v>
      </c>
      <c r="K7" s="14"/>
      <c r="M7" s="82"/>
    </row>
    <row r="8" s="3" customFormat="1" ht="12.25" spans="3:13">
      <c r="C8" s="19"/>
      <c r="D8" s="20"/>
      <c r="E8" s="20"/>
      <c r="F8" s="20"/>
      <c r="G8" s="20"/>
      <c r="H8" s="20"/>
      <c r="M8" s="19"/>
    </row>
    <row r="9" s="4" customFormat="1" ht="27.75" customHeight="1" spans="1:13">
      <c r="A9" s="21" t="s">
        <v>13</v>
      </c>
      <c r="B9" s="22"/>
      <c r="C9" s="23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3" t="s">
        <v>58</v>
      </c>
      <c r="I9" s="23" t="s">
        <v>15</v>
      </c>
      <c r="J9" s="23" t="s">
        <v>16</v>
      </c>
      <c r="K9" s="23" t="s">
        <v>17</v>
      </c>
      <c r="L9" s="23" t="s">
        <v>59</v>
      </c>
      <c r="M9" s="83" t="s">
        <v>60</v>
      </c>
    </row>
    <row r="10" s="4" customFormat="1" ht="21" customHeight="1" spans="1:13">
      <c r="A10" s="25" t="s">
        <v>19</v>
      </c>
      <c r="B10" s="26"/>
      <c r="C10" s="26"/>
      <c r="D10" s="26"/>
      <c r="E10" s="26"/>
      <c r="F10" s="26"/>
      <c r="G10" s="27"/>
      <c r="H10" s="25"/>
      <c r="I10" s="26"/>
      <c r="J10" s="26"/>
      <c r="K10" s="26"/>
      <c r="L10" s="26"/>
      <c r="M10" s="84"/>
    </row>
    <row r="11" s="3" customFormat="1" ht="21" hidden="1" customHeight="1" spans="1:13">
      <c r="A11" s="28" t="s">
        <v>20</v>
      </c>
      <c r="B11" s="29"/>
      <c r="C11" s="30" t="s">
        <v>21</v>
      </c>
      <c r="D11" s="31"/>
      <c r="E11" s="31"/>
      <c r="F11" s="31"/>
      <c r="G11" s="32">
        <f t="shared" ref="G11:G16" si="0">D11*E11*F11</f>
        <v>0</v>
      </c>
      <c r="H11" s="31">
        <f t="shared" ref="H11:H16" si="1">I11*J11*K11</f>
        <v>0</v>
      </c>
      <c r="I11" s="31"/>
      <c r="J11" s="31"/>
      <c r="K11" s="31"/>
      <c r="L11" s="85">
        <f t="shared" ref="L11:L16" si="2">G11-H11</f>
        <v>0</v>
      </c>
      <c r="M11" s="86"/>
    </row>
    <row r="12" s="3" customFormat="1" ht="21" hidden="1" customHeight="1" spans="1:13">
      <c r="A12" s="28"/>
      <c r="B12" s="29"/>
      <c r="C12" s="30" t="s">
        <v>21</v>
      </c>
      <c r="D12" s="31"/>
      <c r="E12" s="31"/>
      <c r="F12" s="31"/>
      <c r="G12" s="32">
        <f t="shared" si="0"/>
        <v>0</v>
      </c>
      <c r="H12" s="31">
        <f t="shared" si="1"/>
        <v>0</v>
      </c>
      <c r="I12" s="31"/>
      <c r="J12" s="31"/>
      <c r="K12" s="31"/>
      <c r="L12" s="85">
        <f t="shared" si="2"/>
        <v>0</v>
      </c>
      <c r="M12" s="86"/>
    </row>
    <row r="13" s="3" customFormat="1" ht="21" hidden="1" customHeight="1" spans="1:13">
      <c r="A13" s="28"/>
      <c r="B13" s="29"/>
      <c r="C13" s="30" t="s">
        <v>21</v>
      </c>
      <c r="D13" s="31"/>
      <c r="E13" s="31"/>
      <c r="F13" s="31"/>
      <c r="G13" s="32">
        <f t="shared" si="0"/>
        <v>0</v>
      </c>
      <c r="H13" s="31">
        <f t="shared" si="1"/>
        <v>0</v>
      </c>
      <c r="I13" s="31"/>
      <c r="J13" s="31"/>
      <c r="K13" s="31"/>
      <c r="L13" s="85">
        <f t="shared" si="2"/>
        <v>0</v>
      </c>
      <c r="M13" s="86"/>
    </row>
    <row r="14" s="3" customFormat="1" ht="21" hidden="1" customHeight="1" spans="1:13">
      <c r="A14" s="28"/>
      <c r="B14" s="29"/>
      <c r="C14" s="30" t="s">
        <v>21</v>
      </c>
      <c r="D14" s="31"/>
      <c r="E14" s="31"/>
      <c r="F14" s="31"/>
      <c r="G14" s="32">
        <f t="shared" si="0"/>
        <v>0</v>
      </c>
      <c r="H14" s="31">
        <f t="shared" si="1"/>
        <v>0</v>
      </c>
      <c r="I14" s="31"/>
      <c r="J14" s="31"/>
      <c r="K14" s="31"/>
      <c r="L14" s="85">
        <f t="shared" si="2"/>
        <v>0</v>
      </c>
      <c r="M14" s="86"/>
    </row>
    <row r="15" s="3" customFormat="1" ht="21" hidden="1" customHeight="1" spans="1:13">
      <c r="A15" s="28"/>
      <c r="B15" s="29"/>
      <c r="C15" s="30" t="s">
        <v>21</v>
      </c>
      <c r="D15" s="31"/>
      <c r="E15" s="31"/>
      <c r="F15" s="31"/>
      <c r="G15" s="32">
        <f t="shared" si="0"/>
        <v>0</v>
      </c>
      <c r="H15" s="31">
        <f t="shared" si="1"/>
        <v>0</v>
      </c>
      <c r="I15" s="31"/>
      <c r="J15" s="31"/>
      <c r="K15" s="31"/>
      <c r="L15" s="85">
        <f t="shared" si="2"/>
        <v>0</v>
      </c>
      <c r="M15" s="86"/>
    </row>
    <row r="16" s="3" customFormat="1" ht="21" hidden="1" customHeight="1" spans="1:13">
      <c r="A16" s="28" t="s">
        <v>20</v>
      </c>
      <c r="B16" s="29"/>
      <c r="C16" s="30"/>
      <c r="D16" s="31"/>
      <c r="E16" s="31"/>
      <c r="F16" s="31"/>
      <c r="G16" s="32">
        <f t="shared" si="0"/>
        <v>0</v>
      </c>
      <c r="H16" s="31">
        <f t="shared" si="1"/>
        <v>0</v>
      </c>
      <c r="I16" s="31"/>
      <c r="J16" s="31"/>
      <c r="K16" s="31"/>
      <c r="L16" s="85">
        <f t="shared" si="2"/>
        <v>0</v>
      </c>
      <c r="M16" s="86"/>
    </row>
    <row r="17" s="3" customFormat="1" ht="21" customHeight="1" spans="1:13">
      <c r="A17" s="33" t="s">
        <v>22</v>
      </c>
      <c r="B17" s="34"/>
      <c r="C17" s="34"/>
      <c r="D17" s="34"/>
      <c r="E17" s="34"/>
      <c r="F17" s="35"/>
      <c r="G17" s="36">
        <f>SUM(G11:G16)</f>
        <v>0</v>
      </c>
      <c r="H17" s="37">
        <f>SUM(H11:H16)</f>
        <v>0</v>
      </c>
      <c r="I17" s="87"/>
      <c r="J17" s="87"/>
      <c r="K17" s="87"/>
      <c r="L17" s="87"/>
      <c r="M17" s="88"/>
    </row>
    <row r="18" s="4" customFormat="1" ht="18" customHeight="1" spans="1:13">
      <c r="A18" s="25" t="s">
        <v>23</v>
      </c>
      <c r="B18" s="26"/>
      <c r="C18" s="26"/>
      <c r="D18" s="26"/>
      <c r="E18" s="26"/>
      <c r="F18" s="26"/>
      <c r="G18" s="27"/>
      <c r="H18" s="25"/>
      <c r="I18" s="26"/>
      <c r="J18" s="26"/>
      <c r="K18" s="26"/>
      <c r="L18" s="26"/>
      <c r="M18" s="84"/>
    </row>
    <row r="19" s="3" customFormat="1" ht="18" customHeight="1" spans="1:13">
      <c r="A19" s="38" t="s">
        <v>24</v>
      </c>
      <c r="B19" s="39" t="s">
        <v>25</v>
      </c>
      <c r="C19" s="39" t="s">
        <v>21</v>
      </c>
      <c r="D19" s="40">
        <v>1000</v>
      </c>
      <c r="E19" s="40">
        <v>1</v>
      </c>
      <c r="F19" s="40">
        <v>1</v>
      </c>
      <c r="G19" s="41">
        <f t="shared" ref="G19:G26" si="3">F19*E19*D19</f>
        <v>1000</v>
      </c>
      <c r="H19" s="31">
        <f t="shared" ref="H19:H26" si="4">I19*J19*K19</f>
        <v>0</v>
      </c>
      <c r="I19" s="89"/>
      <c r="J19" s="89">
        <v>27</v>
      </c>
      <c r="K19" s="89">
        <v>1</v>
      </c>
      <c r="L19" s="31">
        <f t="shared" ref="L19:L26" si="5">H19-G19</f>
        <v>-1000</v>
      </c>
      <c r="M19" s="90"/>
    </row>
    <row r="20" s="3" customFormat="1" ht="18" customHeight="1" spans="1:13">
      <c r="A20" s="38" t="s">
        <v>26</v>
      </c>
      <c r="B20" s="39" t="s">
        <v>27</v>
      </c>
      <c r="C20" s="39" t="s">
        <v>21</v>
      </c>
      <c r="D20" s="31">
        <v>100</v>
      </c>
      <c r="E20" s="31">
        <v>26</v>
      </c>
      <c r="F20" s="31">
        <v>1</v>
      </c>
      <c r="G20" s="42">
        <f t="shared" si="3"/>
        <v>2600</v>
      </c>
      <c r="H20" s="31">
        <f t="shared" si="4"/>
        <v>0</v>
      </c>
      <c r="I20" s="50"/>
      <c r="J20" s="50">
        <v>2</v>
      </c>
      <c r="K20" s="50">
        <v>1</v>
      </c>
      <c r="L20" s="31">
        <f t="shared" si="5"/>
        <v>-2600</v>
      </c>
      <c r="M20" s="90"/>
    </row>
    <row r="21" s="3" customFormat="1" ht="18" customHeight="1" spans="1:13">
      <c r="A21" s="28"/>
      <c r="B21" s="39" t="s">
        <v>28</v>
      </c>
      <c r="C21" s="39" t="s">
        <v>21</v>
      </c>
      <c r="D21" s="40">
        <v>150</v>
      </c>
      <c r="E21" s="31">
        <v>26</v>
      </c>
      <c r="F21" s="31">
        <v>1</v>
      </c>
      <c r="G21" s="42">
        <f t="shared" si="3"/>
        <v>3900</v>
      </c>
      <c r="H21" s="31">
        <f t="shared" si="4"/>
        <v>0</v>
      </c>
      <c r="I21" s="91"/>
      <c r="J21" s="50">
        <v>0</v>
      </c>
      <c r="K21" s="50">
        <v>1</v>
      </c>
      <c r="L21" s="31">
        <f t="shared" si="5"/>
        <v>-3900</v>
      </c>
      <c r="M21" s="90"/>
    </row>
    <row r="22" s="3" customFormat="1" ht="18" customHeight="1" spans="1:13">
      <c r="A22" s="28"/>
      <c r="B22" s="39"/>
      <c r="C22" s="39" t="s">
        <v>21</v>
      </c>
      <c r="D22" s="31"/>
      <c r="E22" s="31">
        <v>5</v>
      </c>
      <c r="F22" s="31">
        <v>2</v>
      </c>
      <c r="G22" s="42">
        <f t="shared" si="3"/>
        <v>0</v>
      </c>
      <c r="H22" s="31">
        <f t="shared" si="4"/>
        <v>0</v>
      </c>
      <c r="I22" s="92"/>
      <c r="J22" s="50">
        <v>2</v>
      </c>
      <c r="K22" s="50">
        <v>1</v>
      </c>
      <c r="L22" s="31">
        <f t="shared" si="5"/>
        <v>0</v>
      </c>
      <c r="M22" s="90"/>
    </row>
    <row r="23" s="3" customFormat="1" ht="18" customHeight="1" spans="1:13">
      <c r="A23" s="38" t="s">
        <v>29</v>
      </c>
      <c r="B23" s="43" t="s">
        <v>30</v>
      </c>
      <c r="C23" s="39" t="s">
        <v>21</v>
      </c>
      <c r="D23" s="31">
        <v>400</v>
      </c>
      <c r="E23" s="31">
        <v>1</v>
      </c>
      <c r="F23" s="31">
        <v>1</v>
      </c>
      <c r="G23" s="42">
        <f t="shared" si="3"/>
        <v>400</v>
      </c>
      <c r="H23" s="31">
        <f t="shared" si="4"/>
        <v>0</v>
      </c>
      <c r="I23" s="31"/>
      <c r="J23" s="31">
        <v>1</v>
      </c>
      <c r="K23" s="31">
        <v>2</v>
      </c>
      <c r="L23" s="31">
        <f t="shared" si="5"/>
        <v>-400</v>
      </c>
      <c r="M23" s="86"/>
    </row>
    <row r="24" s="3" customFormat="1" ht="18" customHeight="1" spans="1:13">
      <c r="A24" s="44"/>
      <c r="B24" s="43" t="s">
        <v>31</v>
      </c>
      <c r="C24" s="39" t="s">
        <v>21</v>
      </c>
      <c r="D24" s="31">
        <v>50</v>
      </c>
      <c r="E24" s="31">
        <v>1</v>
      </c>
      <c r="F24" s="31">
        <v>1</v>
      </c>
      <c r="G24" s="42">
        <f t="shared" si="3"/>
        <v>50</v>
      </c>
      <c r="H24" s="31">
        <f t="shared" si="4"/>
        <v>0</v>
      </c>
      <c r="I24" s="31"/>
      <c r="J24" s="31"/>
      <c r="K24" s="31"/>
      <c r="L24" s="31">
        <f t="shared" si="5"/>
        <v>-50</v>
      </c>
      <c r="M24" s="86"/>
    </row>
    <row r="25" s="3" customFormat="1" ht="18" customHeight="1" spans="1:13">
      <c r="A25" s="44"/>
      <c r="B25" s="43" t="s">
        <v>32</v>
      </c>
      <c r="C25" s="39" t="s">
        <v>21</v>
      </c>
      <c r="D25" s="31">
        <v>270</v>
      </c>
      <c r="E25" s="31">
        <v>1</v>
      </c>
      <c r="F25" s="31">
        <v>1</v>
      </c>
      <c r="G25" s="42">
        <f t="shared" si="3"/>
        <v>270</v>
      </c>
      <c r="H25" s="31">
        <f t="shared" si="4"/>
        <v>0</v>
      </c>
      <c r="I25" s="31"/>
      <c r="J25" s="31">
        <v>1</v>
      </c>
      <c r="K25" s="31">
        <v>2</v>
      </c>
      <c r="L25" s="31">
        <f t="shared" si="5"/>
        <v>-270</v>
      </c>
      <c r="M25" s="86"/>
    </row>
    <row r="26" s="3" customFormat="1" ht="18" customHeight="1" spans="1:13">
      <c r="A26" s="44"/>
      <c r="B26" s="43" t="s">
        <v>33</v>
      </c>
      <c r="C26" s="39" t="s">
        <v>21</v>
      </c>
      <c r="D26" s="31">
        <v>200</v>
      </c>
      <c r="E26" s="31">
        <v>1</v>
      </c>
      <c r="F26" s="31">
        <v>1</v>
      </c>
      <c r="G26" s="42">
        <f t="shared" si="3"/>
        <v>200</v>
      </c>
      <c r="H26" s="31">
        <f t="shared" si="4"/>
        <v>0</v>
      </c>
      <c r="I26" s="31"/>
      <c r="J26" s="31">
        <v>1</v>
      </c>
      <c r="K26" s="31">
        <v>3</v>
      </c>
      <c r="L26" s="31">
        <f t="shared" si="5"/>
        <v>-200</v>
      </c>
      <c r="M26" s="90"/>
    </row>
    <row r="27" s="3" customFormat="1" ht="17.25" customHeight="1" spans="1:14">
      <c r="A27" s="45" t="s">
        <v>34</v>
      </c>
      <c r="B27" s="46"/>
      <c r="C27" s="46"/>
      <c r="D27" s="46"/>
      <c r="E27" s="46"/>
      <c r="F27" s="46"/>
      <c r="G27" s="47">
        <f>SUM(G19:G26)</f>
        <v>8420</v>
      </c>
      <c r="H27" s="48">
        <f>SUM(H19:H26)</f>
        <v>0</v>
      </c>
      <c r="I27" s="93"/>
      <c r="J27" s="94"/>
      <c r="K27" s="94"/>
      <c r="L27" s="94"/>
      <c r="M27" s="95"/>
      <c r="N27" s="96"/>
    </row>
    <row r="28" s="4" customFormat="1" ht="17.25" customHeight="1" spans="1:13">
      <c r="A28" s="25" t="s">
        <v>35</v>
      </c>
      <c r="B28" s="26"/>
      <c r="C28" s="26"/>
      <c r="D28" s="26"/>
      <c r="E28" s="26"/>
      <c r="F28" s="26"/>
      <c r="G28" s="26"/>
      <c r="H28" s="25"/>
      <c r="I28" s="26"/>
      <c r="J28" s="26"/>
      <c r="K28" s="26"/>
      <c r="L28" s="26"/>
      <c r="M28" s="84"/>
    </row>
    <row r="29" s="3" customFormat="1" ht="17.25" customHeight="1" spans="1:13">
      <c r="A29" s="49" t="s">
        <v>36</v>
      </c>
      <c r="B29" s="49" t="s">
        <v>37</v>
      </c>
      <c r="C29" s="49" t="s">
        <v>21</v>
      </c>
      <c r="D29" s="50">
        <v>200</v>
      </c>
      <c r="E29" s="51">
        <v>2</v>
      </c>
      <c r="F29" s="31">
        <v>1</v>
      </c>
      <c r="G29" s="42">
        <f>F29*E29*D29</f>
        <v>400</v>
      </c>
      <c r="H29" s="50">
        <f t="shared" ref="H29:H41" si="6">I29*J29*K29</f>
        <v>0</v>
      </c>
      <c r="I29" s="50"/>
      <c r="J29" s="31">
        <v>24</v>
      </c>
      <c r="K29" s="31">
        <v>1</v>
      </c>
      <c r="L29" s="31">
        <f>H29-G29</f>
        <v>-400</v>
      </c>
      <c r="M29" s="97"/>
    </row>
    <row r="30" s="3" customFormat="1" ht="15.75" customHeight="1" spans="1:13">
      <c r="A30" s="49" t="s">
        <v>36</v>
      </c>
      <c r="B30" s="49" t="s">
        <v>38</v>
      </c>
      <c r="C30" s="49" t="s">
        <v>21</v>
      </c>
      <c r="D30" s="50">
        <v>200</v>
      </c>
      <c r="E30" s="31"/>
      <c r="F30" s="31"/>
      <c r="G30" s="42">
        <f>F30*E30*D30</f>
        <v>0</v>
      </c>
      <c r="H30" s="50">
        <f t="shared" si="6"/>
        <v>0</v>
      </c>
      <c r="I30" s="50"/>
      <c r="J30" s="31">
        <v>0</v>
      </c>
      <c r="K30" s="31">
        <v>1</v>
      </c>
      <c r="L30" s="31">
        <f t="shared" ref="L30:L41" si="7">H30-G30</f>
        <v>0</v>
      </c>
      <c r="M30" s="97"/>
    </row>
    <row r="31" s="5" customFormat="1" ht="17.25" customHeight="1" spans="1:13">
      <c r="A31" s="49" t="s">
        <v>36</v>
      </c>
      <c r="B31" s="49" t="s">
        <v>39</v>
      </c>
      <c r="C31" s="49" t="s">
        <v>21</v>
      </c>
      <c r="D31" s="31">
        <v>300</v>
      </c>
      <c r="E31" s="31"/>
      <c r="F31" s="31"/>
      <c r="G31" s="42">
        <f t="shared" ref="G31:G41" si="8">F31*E31*D31</f>
        <v>0</v>
      </c>
      <c r="H31" s="31">
        <f t="shared" si="6"/>
        <v>0</v>
      </c>
      <c r="I31" s="31"/>
      <c r="J31" s="31">
        <v>1</v>
      </c>
      <c r="K31" s="31">
        <v>1</v>
      </c>
      <c r="L31" s="31">
        <f t="shared" si="7"/>
        <v>0</v>
      </c>
      <c r="M31" s="97"/>
    </row>
    <row r="32" s="5" customFormat="1" ht="17.25" customHeight="1" spans="1:13">
      <c r="A32" s="49" t="s">
        <v>36</v>
      </c>
      <c r="B32" s="49" t="s">
        <v>40</v>
      </c>
      <c r="C32" s="49" t="s">
        <v>21</v>
      </c>
      <c r="D32" s="31">
        <v>200</v>
      </c>
      <c r="E32" s="31"/>
      <c r="F32" s="31"/>
      <c r="G32" s="42">
        <f t="shared" si="8"/>
        <v>0</v>
      </c>
      <c r="H32" s="31">
        <f t="shared" si="6"/>
        <v>0</v>
      </c>
      <c r="I32" s="31"/>
      <c r="J32" s="31">
        <v>60</v>
      </c>
      <c r="K32" s="31">
        <v>1</v>
      </c>
      <c r="L32" s="31">
        <f t="shared" si="7"/>
        <v>0</v>
      </c>
      <c r="M32" s="97"/>
    </row>
    <row r="33" s="5" customFormat="1" ht="17.25" customHeight="1" spans="1:13">
      <c r="A33" s="49" t="s">
        <v>36</v>
      </c>
      <c r="B33" s="49" t="s">
        <v>41</v>
      </c>
      <c r="C33" s="49" t="s">
        <v>21</v>
      </c>
      <c r="D33" s="31">
        <v>200</v>
      </c>
      <c r="E33" s="31"/>
      <c r="F33" s="31"/>
      <c r="G33" s="42">
        <f t="shared" si="8"/>
        <v>0</v>
      </c>
      <c r="H33" s="31">
        <f t="shared" si="6"/>
        <v>0</v>
      </c>
      <c r="I33" s="31"/>
      <c r="J33" s="31">
        <v>12</v>
      </c>
      <c r="K33" s="31">
        <v>1</v>
      </c>
      <c r="L33" s="31">
        <f t="shared" si="7"/>
        <v>0</v>
      </c>
      <c r="M33" s="97"/>
    </row>
    <row r="34" s="3" customFormat="1" ht="17.25" customHeight="1" spans="1:13">
      <c r="A34" s="49" t="s">
        <v>36</v>
      </c>
      <c r="B34" s="49" t="s">
        <v>42</v>
      </c>
      <c r="C34" s="49" t="s">
        <v>21</v>
      </c>
      <c r="D34" s="50">
        <v>5</v>
      </c>
      <c r="E34" s="31">
        <v>16</v>
      </c>
      <c r="F34" s="31">
        <v>1</v>
      </c>
      <c r="G34" s="42">
        <f t="shared" si="8"/>
        <v>80</v>
      </c>
      <c r="H34" s="50">
        <f t="shared" si="6"/>
        <v>0</v>
      </c>
      <c r="I34" s="50"/>
      <c r="J34" s="31">
        <v>54</v>
      </c>
      <c r="K34" s="31">
        <v>1</v>
      </c>
      <c r="L34" s="31">
        <f t="shared" si="7"/>
        <v>-80</v>
      </c>
      <c r="M34" s="98"/>
    </row>
    <row r="35" s="3" customFormat="1" ht="17.25" customHeight="1" spans="1:13">
      <c r="A35" s="49" t="s">
        <v>36</v>
      </c>
      <c r="B35" s="49" t="s">
        <v>43</v>
      </c>
      <c r="C35" s="49" t="s">
        <v>21</v>
      </c>
      <c r="D35" s="50">
        <v>8</v>
      </c>
      <c r="E35" s="31">
        <v>16</v>
      </c>
      <c r="F35" s="31">
        <v>1</v>
      </c>
      <c r="G35" s="42">
        <f t="shared" si="8"/>
        <v>128</v>
      </c>
      <c r="H35" s="50">
        <f t="shared" si="6"/>
        <v>0</v>
      </c>
      <c r="I35" s="50"/>
      <c r="J35" s="31">
        <v>360</v>
      </c>
      <c r="K35" s="31">
        <v>1</v>
      </c>
      <c r="L35" s="31">
        <f t="shared" si="7"/>
        <v>-128</v>
      </c>
      <c r="M35" s="90"/>
    </row>
    <row r="36" s="5" customFormat="1" ht="18" customHeight="1" spans="1:13">
      <c r="A36" s="49" t="s">
        <v>36</v>
      </c>
      <c r="B36" s="49" t="s">
        <v>44</v>
      </c>
      <c r="C36" s="49" t="s">
        <v>21</v>
      </c>
      <c r="D36" s="31">
        <v>1.2</v>
      </c>
      <c r="E36" s="31">
        <v>40</v>
      </c>
      <c r="F36" s="31">
        <v>3</v>
      </c>
      <c r="G36" s="42">
        <f t="shared" si="8"/>
        <v>144</v>
      </c>
      <c r="H36" s="31">
        <f t="shared" si="6"/>
        <v>0</v>
      </c>
      <c r="I36" s="31"/>
      <c r="J36" s="31">
        <v>3</v>
      </c>
      <c r="K36" s="31">
        <v>1</v>
      </c>
      <c r="L36" s="31">
        <f t="shared" si="7"/>
        <v>-144</v>
      </c>
      <c r="M36" s="90"/>
    </row>
    <row r="37" s="5" customFormat="1" ht="17.25" customHeight="1" spans="1:13">
      <c r="A37" s="49" t="s">
        <v>36</v>
      </c>
      <c r="B37" s="49" t="s">
        <v>45</v>
      </c>
      <c r="C37" s="49" t="s">
        <v>21</v>
      </c>
      <c r="D37" s="31"/>
      <c r="E37" s="31"/>
      <c r="F37" s="31"/>
      <c r="G37" s="42">
        <f t="shared" si="8"/>
        <v>0</v>
      </c>
      <c r="H37" s="31">
        <f t="shared" si="6"/>
        <v>0</v>
      </c>
      <c r="I37" s="31"/>
      <c r="J37" s="31"/>
      <c r="K37" s="31"/>
      <c r="L37" s="31">
        <f t="shared" si="7"/>
        <v>0</v>
      </c>
      <c r="M37" s="90"/>
    </row>
    <row r="38" s="5" customFormat="1" ht="17.25" customHeight="1" spans="1:13">
      <c r="A38" s="49" t="s">
        <v>46</v>
      </c>
      <c r="B38" s="49"/>
      <c r="C38" s="49" t="s">
        <v>21</v>
      </c>
      <c r="D38" s="31"/>
      <c r="E38" s="31"/>
      <c r="F38" s="31"/>
      <c r="G38" s="42">
        <f t="shared" si="8"/>
        <v>0</v>
      </c>
      <c r="H38" s="31">
        <f t="shared" si="6"/>
        <v>0</v>
      </c>
      <c r="I38" s="31"/>
      <c r="J38" s="31">
        <v>5</v>
      </c>
      <c r="K38" s="31">
        <v>1</v>
      </c>
      <c r="L38" s="31">
        <f t="shared" si="7"/>
        <v>0</v>
      </c>
      <c r="M38" s="90"/>
    </row>
    <row r="39" s="5" customFormat="1" ht="17.25" customHeight="1" spans="1:13">
      <c r="A39" s="49" t="s">
        <v>47</v>
      </c>
      <c r="B39" s="49"/>
      <c r="C39" s="49" t="s">
        <v>21</v>
      </c>
      <c r="D39" s="31"/>
      <c r="E39" s="31"/>
      <c r="F39" s="31"/>
      <c r="G39" s="42">
        <f t="shared" si="8"/>
        <v>0</v>
      </c>
      <c r="H39" s="31">
        <f t="shared" si="6"/>
        <v>0</v>
      </c>
      <c r="I39" s="31"/>
      <c r="J39" s="31">
        <v>2</v>
      </c>
      <c r="K39" s="31">
        <v>1</v>
      </c>
      <c r="L39" s="31">
        <f t="shared" si="7"/>
        <v>0</v>
      </c>
      <c r="M39" s="90"/>
    </row>
    <row r="40" s="5" customFormat="1" ht="17.25" customHeight="1" spans="1:13">
      <c r="A40" s="49" t="s">
        <v>48</v>
      </c>
      <c r="B40" s="49" t="s">
        <v>49</v>
      </c>
      <c r="C40" s="49"/>
      <c r="D40" s="31"/>
      <c r="E40" s="31"/>
      <c r="F40" s="31"/>
      <c r="G40" s="42">
        <f t="shared" si="8"/>
        <v>0</v>
      </c>
      <c r="H40" s="31">
        <f t="shared" si="6"/>
        <v>0</v>
      </c>
      <c r="I40" s="31"/>
      <c r="J40" s="31">
        <v>35</v>
      </c>
      <c r="K40" s="31">
        <v>1</v>
      </c>
      <c r="L40" s="31">
        <f t="shared" si="7"/>
        <v>0</v>
      </c>
      <c r="M40" s="90"/>
    </row>
    <row r="41" s="3" customFormat="1" ht="17.25" customHeight="1" spans="1:13">
      <c r="A41" s="52"/>
      <c r="B41" s="53"/>
      <c r="C41" s="54"/>
      <c r="D41" s="50"/>
      <c r="E41" s="31"/>
      <c r="F41" s="31"/>
      <c r="G41" s="42">
        <f t="shared" si="8"/>
        <v>0</v>
      </c>
      <c r="H41" s="50">
        <f t="shared" si="6"/>
        <v>0</v>
      </c>
      <c r="I41" s="50"/>
      <c r="J41" s="31"/>
      <c r="K41" s="31">
        <v>1</v>
      </c>
      <c r="L41" s="31">
        <f t="shared" si="7"/>
        <v>0</v>
      </c>
      <c r="M41" s="86"/>
    </row>
    <row r="42" s="3" customFormat="1" ht="17.25" customHeight="1" spans="1:13">
      <c r="A42" s="45" t="s">
        <v>50</v>
      </c>
      <c r="B42" s="46"/>
      <c r="C42" s="46"/>
      <c r="D42" s="46"/>
      <c r="E42" s="46"/>
      <c r="F42" s="46"/>
      <c r="G42" s="47">
        <f>SUM(G29:G41)</f>
        <v>752</v>
      </c>
      <c r="H42" s="55">
        <f>SUM(H29:H41)</f>
        <v>0</v>
      </c>
      <c r="I42" s="94"/>
      <c r="J42" s="94"/>
      <c r="K42" s="94"/>
      <c r="L42" s="94"/>
      <c r="M42" s="99"/>
    </row>
    <row r="43" s="4" customFormat="1" ht="17.25" customHeight="1" spans="1:13">
      <c r="A43" s="25" t="s">
        <v>51</v>
      </c>
      <c r="B43" s="26"/>
      <c r="C43" s="26"/>
      <c r="D43" s="26"/>
      <c r="E43" s="26"/>
      <c r="F43" s="26"/>
      <c r="G43" s="27"/>
      <c r="H43" s="25"/>
      <c r="I43" s="26"/>
      <c r="J43" s="26"/>
      <c r="K43" s="26"/>
      <c r="L43" s="26"/>
      <c r="M43" s="84"/>
    </row>
    <row r="44" s="3" customFormat="1" ht="17.25" customHeight="1" spans="1:13">
      <c r="A44" s="56" t="s">
        <v>52</v>
      </c>
      <c r="B44" s="57"/>
      <c r="C44" s="58">
        <v>0.06</v>
      </c>
      <c r="D44" s="59"/>
      <c r="E44" s="59"/>
      <c r="F44" s="60"/>
      <c r="G44" s="61">
        <f>(G27+G42+G17)*C44</f>
        <v>550.32</v>
      </c>
      <c r="H44" s="62">
        <f>(H42+H27+H17)*C44</f>
        <v>0</v>
      </c>
      <c r="M44" s="100"/>
    </row>
    <row r="45" s="3" customFormat="1" ht="21" customHeight="1" spans="1:13">
      <c r="A45" s="63" t="s">
        <v>53</v>
      </c>
      <c r="B45" s="34"/>
      <c r="C45" s="34"/>
      <c r="D45" s="34"/>
      <c r="E45" s="34"/>
      <c r="F45" s="35"/>
      <c r="G45" s="36">
        <f>G27+G42+G44+G17</f>
        <v>9722.32</v>
      </c>
      <c r="H45" s="37">
        <f>H44+H42+H27+H17</f>
        <v>0</v>
      </c>
      <c r="I45" s="87"/>
      <c r="J45" s="87"/>
      <c r="K45" s="87"/>
      <c r="L45" s="87"/>
      <c r="M45" s="88"/>
    </row>
    <row r="46" s="4" customFormat="1" ht="17.25" customHeight="1" spans="1:13">
      <c r="A46" s="64" t="s">
        <v>54</v>
      </c>
      <c r="B46" s="65"/>
      <c r="C46" s="65"/>
      <c r="D46" s="65"/>
      <c r="E46" s="65"/>
      <c r="F46" s="65"/>
      <c r="G46" s="66"/>
      <c r="H46" s="64"/>
      <c r="I46" s="65"/>
      <c r="J46" s="65"/>
      <c r="K46" s="65"/>
      <c r="L46" s="65"/>
      <c r="M46" s="101"/>
    </row>
    <row r="47" s="3" customFormat="1" ht="17.25" customHeight="1" spans="1:13">
      <c r="A47" s="67" t="s">
        <v>55</v>
      </c>
      <c r="B47" s="68"/>
      <c r="C47" s="69">
        <v>0.06</v>
      </c>
      <c r="D47" s="70"/>
      <c r="E47" s="70"/>
      <c r="F47" s="71"/>
      <c r="G47" s="72">
        <f>G45*C47</f>
        <v>583.3392</v>
      </c>
      <c r="H47" s="73">
        <f>H45*C47</f>
        <v>0</v>
      </c>
      <c r="I47" s="102"/>
      <c r="J47" s="102"/>
      <c r="K47" s="102"/>
      <c r="L47" s="102"/>
      <c r="M47" s="103"/>
    </row>
    <row r="48" s="3" customFormat="1" ht="17.25" customHeight="1" spans="1:13">
      <c r="A48" s="74" t="s">
        <v>56</v>
      </c>
      <c r="B48" s="75"/>
      <c r="C48" s="75"/>
      <c r="D48" s="75"/>
      <c r="E48" s="75"/>
      <c r="F48" s="75"/>
      <c r="G48" s="76">
        <f>G45+G47</f>
        <v>10305.6592</v>
      </c>
      <c r="H48" s="76">
        <f>H45+H47</f>
        <v>0</v>
      </c>
      <c r="I48" s="104"/>
      <c r="J48" s="104"/>
      <c r="K48" s="104"/>
      <c r="L48" s="104"/>
      <c r="M48" s="105"/>
    </row>
    <row r="49" s="3" customFormat="1" ht="17.25" customHeight="1" spans="1:13">
      <c r="A49" s="77" t="s">
        <v>57</v>
      </c>
      <c r="B49" s="78"/>
      <c r="C49" s="78"/>
      <c r="D49" s="78"/>
      <c r="E49" s="78"/>
      <c r="F49" s="78"/>
      <c r="G49" s="76">
        <f>G48/26</f>
        <v>396.371507692308</v>
      </c>
      <c r="H49" s="76">
        <f>H48/50</f>
        <v>0</v>
      </c>
      <c r="I49" s="104"/>
      <c r="J49" s="104"/>
      <c r="K49" s="104"/>
      <c r="L49" s="104"/>
      <c r="M49" s="105"/>
    </row>
    <row r="50" s="3" customFormat="1" spans="1:13">
      <c r="A50" s="6"/>
      <c r="B50" s="6"/>
      <c r="C50" s="6"/>
      <c r="D50" s="6"/>
      <c r="E50" s="6"/>
      <c r="F50" s="6"/>
      <c r="G50" s="6"/>
      <c r="H50" s="8"/>
      <c r="I50" s="6"/>
      <c r="J50" s="6"/>
      <c r="K50" s="6"/>
      <c r="L50" s="6"/>
      <c r="M50" s="7"/>
    </row>
    <row r="51" s="3" customFormat="1" ht="12.75" customHeight="1" spans="1:13">
      <c r="A51" s="79"/>
      <c r="B51" s="79"/>
      <c r="C51" s="79"/>
      <c r="D51" s="79"/>
      <c r="E51" s="79"/>
      <c r="F51" s="79"/>
      <c r="G51" s="79"/>
      <c r="H51" s="20"/>
      <c r="M51" s="19"/>
    </row>
    <row r="52" s="3" customFormat="1" ht="11.5" spans="1:13">
      <c r="A52" s="79"/>
      <c r="B52" s="79"/>
      <c r="C52" s="79"/>
      <c r="D52" s="79"/>
      <c r="E52" s="79"/>
      <c r="F52" s="79"/>
      <c r="G52" s="79"/>
      <c r="H52" s="20"/>
      <c r="M52" s="19"/>
    </row>
  </sheetData>
  <mergeCells count="32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7:F27"/>
    <mergeCell ref="I27:M27"/>
    <mergeCell ref="A28:G28"/>
    <mergeCell ref="H28:M28"/>
    <mergeCell ref="A41:B41"/>
    <mergeCell ref="A42:F42"/>
    <mergeCell ref="I42:M42"/>
    <mergeCell ref="A43:G43"/>
    <mergeCell ref="H43:M43"/>
    <mergeCell ref="A44:B44"/>
    <mergeCell ref="C44:F44"/>
    <mergeCell ref="A45:F45"/>
    <mergeCell ref="A46:G46"/>
    <mergeCell ref="H46:M46"/>
    <mergeCell ref="A47:B47"/>
    <mergeCell ref="C47:F47"/>
    <mergeCell ref="I47:M47"/>
    <mergeCell ref="A48:F48"/>
    <mergeCell ref="A49:F49"/>
    <mergeCell ref="A23:A26"/>
    <mergeCell ref="A51:G5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报价单-地接社</vt:lpstr>
      <vt:lpstr>结算单-地接社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2023-07-26T11:15:25Z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2052-12.1.0.15120</vt:lpwstr>
  </property>
</Properties>
</file>