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现金" sheetId="1" r:id="rId1"/>
  </sheets>
  <definedNames>
    <definedName name="_xlnm.Print_Area" localSheetId="0">现金!$A$1:$J$112</definedName>
  </definedNames>
  <calcPr calcId="144525" concurrentCalc="0"/>
</workbook>
</file>

<file path=xl/sharedStrings.xml><?xml version="1.0" encoding="utf-8"?>
<sst xmlns="http://schemas.openxmlformats.org/spreadsheetml/2006/main" count="105">
  <si>
    <t>【借款报销单】</t>
  </si>
  <si>
    <t>团号： HMZA-200101-QDH689</t>
  </si>
  <si>
    <t>会议日期：1.1-1.12</t>
  </si>
  <si>
    <t>序号</t>
  </si>
  <si>
    <t>项目</t>
  </si>
  <si>
    <t>借款</t>
  </si>
  <si>
    <t>还款</t>
  </si>
  <si>
    <t>金额</t>
  </si>
  <si>
    <t>数量</t>
  </si>
  <si>
    <t>借款金额</t>
  </si>
  <si>
    <t>发票金额/美元</t>
  </si>
  <si>
    <t>其他金额/美元</t>
  </si>
  <si>
    <t>还款金额/美元</t>
  </si>
  <si>
    <t>还款金额/人民帀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</si>
  <si>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</si>
  <si>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</si>
  <si>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</si>
  <si>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</si>
  <si>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</si>
  <si>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</si>
  <si>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</si>
  <si>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</si>
  <si>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白酒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</si>
  <si>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</si>
  <si>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</si>
  <si>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</si>
  <si>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</si>
  <si>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</si>
  <si>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</si>
  <si>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</si>
  <si>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</si>
  <si>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</si>
  <si>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</si>
  <si>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1月2日纽约-餐费机场</t>
  </si>
  <si>
    <r>
      <rPr>
        <sz val="10"/>
        <color theme="1"/>
        <rFont val="宋体"/>
        <charset val="134"/>
      </rPr>
      <t>1月2日房间打扫</t>
    </r>
    <r>
      <rPr>
        <sz val="10"/>
        <color rgb="FFFF0000"/>
        <rFont val="宋体"/>
        <charset val="134"/>
      </rPr>
      <t>，无票</t>
    </r>
  </si>
  <si>
    <t>1月3日小吃</t>
  </si>
  <si>
    <t>1月3日街边小吃</t>
  </si>
  <si>
    <r>
      <rPr>
        <sz val="10"/>
        <color theme="1"/>
        <rFont val="宋体"/>
        <charset val="134"/>
      </rPr>
      <t>1月3日酒店早餐小费，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</si>
  <si>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>1月3日大沼泽公园，船和表演小费，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</si>
  <si>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 xml:space="preserve">1月3日小哈瓦那椰子7*13人 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</si>
  <si>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 xml:space="preserve">1月3日房间打扫 </t>
    </r>
    <r>
      <rPr>
        <sz val="10"/>
        <color rgb="FFFF0000"/>
        <rFont val="宋体"/>
        <charset val="134"/>
      </rPr>
      <t>无票</t>
    </r>
  </si>
  <si>
    <t>1月4日手提袋</t>
  </si>
  <si>
    <r>
      <rPr>
        <sz val="10"/>
        <color theme="1"/>
        <rFont val="宋体"/>
        <charset val="134"/>
      </rPr>
      <t>1月4日酒店早餐小费，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</si>
  <si>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>1月4日中午餐小费（啤酒）</t>
    </r>
    <r>
      <rPr>
        <sz val="10"/>
        <color indexed="10"/>
        <rFont val="宋体"/>
        <charset val="134"/>
      </rPr>
      <t>无票</t>
    </r>
  </si>
  <si>
    <r>
      <t xml:space="preserve">1月4日海边推车椰子+椰肉 8*13元 </t>
    </r>
    <r>
      <rPr>
        <sz val="10"/>
        <color rgb="FFFF0000"/>
        <rFont val="宋体"/>
        <charset val="134"/>
      </rPr>
      <t>无票</t>
    </r>
  </si>
  <si>
    <r>
      <rPr>
        <sz val="10"/>
        <color theme="1"/>
        <rFont val="宋体"/>
        <charset val="134"/>
      </rPr>
      <t>1月4日晚餐小费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</si>
  <si>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>1月4日房间打扫</t>
    </r>
    <r>
      <rPr>
        <sz val="10"/>
        <color indexed="10"/>
        <rFont val="宋体"/>
        <charset val="134"/>
      </rPr>
      <t>无票</t>
    </r>
  </si>
  <si>
    <t>1月4日晚餐酒水</t>
  </si>
  <si>
    <t>1月5日午餐猪排啤酒</t>
  </si>
  <si>
    <r>
      <rPr>
        <sz val="10"/>
        <color theme="1"/>
        <rFont val="宋体"/>
        <charset val="134"/>
      </rPr>
      <t>1月5日酒店早餐小费，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</si>
  <si>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 xml:space="preserve">1月5日午餐小费 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</si>
  <si>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 xml:space="preserve">1月5日晚餐龙虾小费 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</si>
  <si>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>1月5日房间打扫</t>
    </r>
    <r>
      <rPr>
        <sz val="10"/>
        <color indexed="10"/>
        <rFont val="宋体"/>
        <charset val="134"/>
      </rPr>
      <t>无票</t>
    </r>
  </si>
  <si>
    <t>1月6日中午零食、啤酒</t>
  </si>
  <si>
    <t>1月6日中午水果</t>
  </si>
  <si>
    <t>1月6日超市水果</t>
  </si>
  <si>
    <t>1月6日中餐啤酒，茶</t>
  </si>
  <si>
    <r>
      <rPr>
        <sz val="10"/>
        <color theme="1"/>
        <rFont val="宋体"/>
        <charset val="134"/>
      </rPr>
      <t xml:space="preserve">1月6日房间打扫 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</si>
  <si>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>1月6日早餐小费</t>
    </r>
    <r>
      <rPr>
        <sz val="10"/>
        <color indexed="10"/>
        <rFont val="宋体"/>
        <charset val="134"/>
      </rPr>
      <t xml:space="preserve"> 无票</t>
    </r>
  </si>
  <si>
    <r>
      <rPr>
        <sz val="10"/>
        <color theme="1"/>
        <rFont val="宋体"/>
        <charset val="134"/>
      </rPr>
      <t>1月6日徐总超市</t>
    </r>
    <r>
      <rPr>
        <sz val="10"/>
        <color rgb="FFFF6600"/>
        <rFont val="宋体"/>
        <charset val="134"/>
      </rPr>
      <t>无票</t>
    </r>
  </si>
  <si>
    <r>
      <rPr>
        <sz val="10"/>
        <color theme="1"/>
        <rFont val="宋体"/>
        <charset val="134"/>
      </rPr>
      <t xml:space="preserve">1月6日球赛啤酒+小吃 </t>
    </r>
    <r>
      <rPr>
        <sz val="10"/>
        <color indexed="10"/>
        <rFont val="宋体"/>
        <charset val="134"/>
      </rPr>
      <t>无票</t>
    </r>
  </si>
  <si>
    <t>1月7日晚餐酒水</t>
  </si>
  <si>
    <t>1月7日中午餐</t>
  </si>
  <si>
    <r>
      <rPr>
        <sz val="10"/>
        <color theme="1"/>
        <rFont val="宋体"/>
        <charset val="134"/>
      </rPr>
      <t xml:space="preserve">1月7日房间打扫 </t>
    </r>
    <r>
      <rPr>
        <sz val="10"/>
        <color indexed="10"/>
        <rFont val="宋体"/>
        <charset val="134"/>
      </rPr>
      <t>无票</t>
    </r>
  </si>
  <si>
    <r>
      <rPr>
        <sz val="10"/>
        <color theme="1"/>
        <rFont val="宋体"/>
        <charset val="134"/>
      </rPr>
      <t>1月7日早餐小费</t>
    </r>
    <r>
      <rPr>
        <sz val="10"/>
        <color indexed="10"/>
        <rFont val="宋体"/>
        <charset val="134"/>
      </rPr>
      <t xml:space="preserve"> 无票</t>
    </r>
  </si>
  <si>
    <r>
      <rPr>
        <sz val="10"/>
        <color theme="1"/>
        <rFont val="宋体"/>
        <charset val="134"/>
      </rPr>
      <t>1月7日晚餐小费</t>
    </r>
    <r>
      <rPr>
        <sz val="10"/>
        <color indexed="10"/>
        <rFont val="宋体"/>
        <charset val="134"/>
      </rPr>
      <t xml:space="preserve"> 无票</t>
    </r>
  </si>
  <si>
    <t>1月8日商场买零食</t>
  </si>
  <si>
    <r>
      <rPr>
        <sz val="10"/>
        <color theme="1"/>
        <rFont val="宋体"/>
        <charset val="134"/>
      </rPr>
      <t xml:space="preserve">1月8日晚餐啤酒，丢了 </t>
    </r>
    <r>
      <rPr>
        <sz val="10"/>
        <color rgb="FFFF0000"/>
        <rFont val="宋体"/>
        <charset val="134"/>
      </rPr>
      <t>无票</t>
    </r>
  </si>
  <si>
    <r>
      <rPr>
        <sz val="10"/>
        <color theme="1"/>
        <rFont val="宋体"/>
        <charset val="134"/>
      </rPr>
      <t xml:space="preserve">1月8日赌场小费，啤酒 </t>
    </r>
    <r>
      <rPr>
        <sz val="10"/>
        <color rgb="FFFF0000"/>
        <rFont val="宋体"/>
        <charset val="134"/>
      </rPr>
      <t>无票</t>
    </r>
  </si>
  <si>
    <r>
      <rPr>
        <sz val="10"/>
        <color theme="1"/>
        <rFont val="宋体"/>
        <charset val="134"/>
      </rPr>
      <t>1月8日早餐小费</t>
    </r>
    <r>
      <rPr>
        <sz val="10"/>
        <color indexed="10"/>
        <rFont val="宋体"/>
        <charset val="134"/>
      </rPr>
      <t xml:space="preserve"> 无票</t>
    </r>
  </si>
  <si>
    <r>
      <rPr>
        <sz val="10"/>
        <color theme="1"/>
        <rFont val="宋体"/>
        <charset val="134"/>
      </rPr>
      <t xml:space="preserve">1月8日房间打扫 </t>
    </r>
    <r>
      <rPr>
        <sz val="10"/>
        <color indexed="10"/>
        <rFont val="宋体"/>
        <charset val="134"/>
      </rPr>
      <t>无票</t>
    </r>
  </si>
  <si>
    <t>1月9日早餐（谢总迟到，在超市买的面包）</t>
  </si>
  <si>
    <t>1月9日机场水</t>
  </si>
  <si>
    <t>1月9日午餐啤酒</t>
  </si>
  <si>
    <t>1月9日晚餐啤酒</t>
  </si>
  <si>
    <r>
      <rPr>
        <sz val="10"/>
        <color theme="1"/>
        <rFont val="宋体"/>
        <charset val="134"/>
      </rPr>
      <t>1月9日午餐啤酒，小费</t>
    </r>
    <r>
      <rPr>
        <sz val="10"/>
        <color rgb="FFFF6600"/>
        <rFont val="宋体"/>
        <charset val="134"/>
      </rPr>
      <t>无票</t>
    </r>
  </si>
  <si>
    <r>
      <rPr>
        <sz val="10"/>
        <color theme="1"/>
        <rFont val="宋体"/>
        <charset val="134"/>
      </rPr>
      <t>1月9日早餐小费</t>
    </r>
    <r>
      <rPr>
        <sz val="10"/>
        <color indexed="10"/>
        <rFont val="宋体"/>
        <charset val="134"/>
      </rPr>
      <t xml:space="preserve"> 无票</t>
    </r>
  </si>
  <si>
    <r>
      <rPr>
        <sz val="10"/>
        <color theme="1"/>
        <rFont val="宋体"/>
        <charset val="134"/>
      </rPr>
      <t>1月9日晚餐啤酒，</t>
    </r>
    <r>
      <rPr>
        <sz val="10"/>
        <color indexed="10"/>
        <rFont val="宋体"/>
        <charset val="134"/>
      </rPr>
      <t>小费无票</t>
    </r>
  </si>
  <si>
    <r>
      <rPr>
        <sz val="10"/>
        <color rgb="FF000000"/>
        <rFont val="宋体"/>
        <charset val="134"/>
      </rPr>
      <t xml:space="preserve">1月9日房间打扫 </t>
    </r>
    <r>
      <rPr>
        <sz val="10"/>
        <color indexed="10"/>
        <rFont val="宋体"/>
        <charset val="134"/>
      </rPr>
      <t>无票</t>
    </r>
  </si>
  <si>
    <t>1月10日晚餐啤酒</t>
  </si>
  <si>
    <t>1月10日咖啡</t>
  </si>
  <si>
    <r>
      <rPr>
        <sz val="10"/>
        <color theme="1"/>
        <rFont val="宋体"/>
        <charset val="134"/>
      </rPr>
      <t>1月10日早餐小费</t>
    </r>
    <r>
      <rPr>
        <sz val="10"/>
        <color indexed="10"/>
        <rFont val="宋体"/>
        <charset val="134"/>
      </rPr>
      <t xml:space="preserve"> 无票</t>
    </r>
  </si>
  <si>
    <r>
      <rPr>
        <sz val="10"/>
        <color theme="1"/>
        <rFont val="宋体"/>
        <charset val="134"/>
      </rPr>
      <t>1月10日晚餐啤酒，</t>
    </r>
    <r>
      <rPr>
        <sz val="10"/>
        <color rgb="FFFF6600"/>
        <rFont val="宋体"/>
        <charset val="134"/>
      </rPr>
      <t>小费无票</t>
    </r>
  </si>
  <si>
    <r>
      <rPr>
        <sz val="10"/>
        <color rgb="FF000000"/>
        <rFont val="宋体"/>
        <charset val="134"/>
      </rPr>
      <t xml:space="preserve">1月10日房间打扫 </t>
    </r>
    <r>
      <rPr>
        <sz val="10"/>
        <color indexed="10"/>
        <rFont val="宋体"/>
        <charset val="134"/>
      </rPr>
      <t>无票</t>
    </r>
  </si>
  <si>
    <t>1月11日菜市场水果 无票</t>
  </si>
  <si>
    <t>1月11日午餐啤酒</t>
  </si>
  <si>
    <t>1月11日超市方便面</t>
  </si>
  <si>
    <t>1月11日开瓶费</t>
  </si>
  <si>
    <r>
      <rPr>
        <sz val="10"/>
        <color theme="1"/>
        <rFont val="宋体"/>
        <charset val="134"/>
      </rPr>
      <t>1月11日早餐小费</t>
    </r>
    <r>
      <rPr>
        <sz val="10"/>
        <color indexed="10"/>
        <rFont val="宋体"/>
        <charset val="134"/>
      </rPr>
      <t xml:space="preserve"> 无票</t>
    </r>
  </si>
  <si>
    <r>
      <rPr>
        <sz val="10"/>
        <color rgb="FF000000"/>
        <rFont val="宋体"/>
        <charset val="134"/>
      </rPr>
      <t xml:space="preserve">1月11日房间打扫 </t>
    </r>
    <r>
      <rPr>
        <sz val="10"/>
        <color indexed="10"/>
        <rFont val="宋体"/>
        <charset val="134"/>
      </rPr>
      <t>无票</t>
    </r>
  </si>
  <si>
    <t>境外费用合计</t>
  </si>
  <si>
    <t>其他</t>
  </si>
  <si>
    <t>淘宝购买随身烟灰缸</t>
  </si>
  <si>
    <t>境外网费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</si>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</sst>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);[Red]\(#,##0.00\)"/>
    <numFmt numFmtId="44" formatCode="_ &quot;￥&quot;* #,##0.00_ ;_ &quot;￥&quot;* \-#,##0.00_ ;_ &quot;￥&quot;* &quot;-&quot;??_ ;_ @_ "/>
    <numFmt numFmtId="26" formatCode="\$#,##0.00_);[Red]\(\$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\$#,##0.00"/>
    <numFmt numFmtId="179" formatCode="#,##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rgb="FFFF66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26" fontId="1" fillId="0" borderId="2" xfId="0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vertical="center"/>
    </xf>
    <xf numFmtId="26" fontId="1" fillId="0" borderId="2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26" fontId="1" fillId="0" borderId="2" xfId="0" applyNumberFormat="1" applyFont="1" applyFill="1" applyBorder="1" applyAlignment="1">
      <alignment vertical="center" wrapText="1"/>
    </xf>
    <xf numFmtId="178" fontId="2" fillId="0" borderId="2" xfId="0" applyNumberFormat="1" applyFon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26" fontId="2" fillId="0" borderId="2" xfId="0" applyNumberFormat="1" applyFont="1" applyFill="1" applyBorder="1" applyAlignment="1">
      <alignment vertical="center"/>
    </xf>
    <xf numFmtId="0" fontId="4" fillId="0" borderId="0" xfId="49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26" fontId="1" fillId="8" borderId="2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26" fontId="7" fillId="0" borderId="2" xfId="0" applyNumberFormat="1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vertical="center"/>
    </xf>
    <xf numFmtId="178" fontId="7" fillId="0" borderId="7" xfId="0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9" fontId="2" fillId="6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6" fillId="9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L112"/>
  <sheetViews>
    <sheetView tabSelected="1" topLeftCell="A45" workbookViewId="0">
      <selection activeCell="J103" sqref="J103"/>
    </sheetView>
  </sheetViews>
  <sheetFormatPr defaultColWidth="9" defaultRowHeight="21" customHeight="1"/>
  <cols>
    <col min="1" max="1" width="9" style="3"/>
    <col min="2" max="2" width="16.6666666666667" style="4" customWidth="1"/>
    <col min="3" max="3" width="14.1666666666667" style="5" customWidth="1"/>
    <col min="4" max="4" width="7" style="4" customWidth="1"/>
    <col min="5" max="5" width="14.1666666666667" style="4" customWidth="1"/>
    <col min="6" max="7" width="13.25" style="4" customWidth="1"/>
    <col min="8" max="9" width="14.875" style="4" customWidth="1"/>
    <col min="10" max="10" width="32.1666666666667" style="4" customWidth="1"/>
    <col min="11" max="11" width="11.625" style="4"/>
    <col min="12" max="16384" width="9" style="4"/>
  </cols>
  <sheetData>
    <row r="2" customHeight="1" spans="3:12">
      <c r="C2" s="6" t="s">
        <v>0</v>
      </c>
      <c r="D2" s="6"/>
      <c r="E2" s="6"/>
      <c r="F2" s="6"/>
      <c r="G2" s="6"/>
      <c r="H2" s="6"/>
      <c r="I2" s="6"/>
      <c r="J2" s="37"/>
      <c r="K2" s="37"/>
      <c r="L2" s="37"/>
    </row>
    <row r="4" customHeight="1" spans="8:10">
      <c r="H4" s="7" t="s">
        <v>1</v>
      </c>
      <c r="I4" s="7"/>
      <c r="J4" s="38" t="s">
        <v>2</v>
      </c>
    </row>
    <row r="5" customHeight="1" spans="8:10">
      <c r="H5" s="8"/>
      <c r="I5" s="8"/>
      <c r="J5" s="39"/>
    </row>
    <row r="6" s="1" customFormat="1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2"/>
    </row>
    <row r="7" s="1" customFormat="1" customHeight="1" spans="1:10">
      <c r="A7" s="9"/>
      <c r="B7" s="10"/>
      <c r="C7" s="13" t="s">
        <v>7</v>
      </c>
      <c r="D7" s="14" t="s">
        <v>8</v>
      </c>
      <c r="E7" s="11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s="1" customFormat="1" customHeight="1" spans="1:10">
      <c r="A8" s="15">
        <v>1</v>
      </c>
      <c r="B8" s="16" t="s">
        <v>15</v>
      </c>
      <c r="C8" s="17">
        <v>0</v>
      </c>
      <c r="D8" s="18">
        <v>1</v>
      </c>
      <c r="E8" s="17">
        <f>C8*D8</f>
        <v>0</v>
      </c>
      <c r="F8" s="17">
        <v>0</v>
      </c>
      <c r="G8" s="17">
        <v>0</v>
      </c>
      <c r="H8" s="17">
        <f t="shared" ref="H8:H10" si="0">F8+G8</f>
        <v>0</v>
      </c>
      <c r="I8" s="17"/>
      <c r="J8" s="40"/>
    </row>
    <row r="9" s="1" customFormat="1" customHeight="1" spans="1:10">
      <c r="A9" s="15"/>
      <c r="B9" s="16"/>
      <c r="C9" s="17"/>
      <c r="D9" s="18"/>
      <c r="E9" s="17"/>
      <c r="F9" s="17">
        <v>0</v>
      </c>
      <c r="G9" s="17">
        <v>0</v>
      </c>
      <c r="H9" s="17">
        <f t="shared" si="0"/>
        <v>0</v>
      </c>
      <c r="I9" s="17"/>
      <c r="J9" s="40"/>
    </row>
    <row r="10" s="1" customFormat="1" customHeight="1" spans="1:10">
      <c r="A10" s="15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17"/>
      <c r="J10" s="40"/>
    </row>
    <row r="11" s="2" customFormat="1" customHeight="1" spans="1:10">
      <c r="A11" s="19"/>
      <c r="B11" s="19" t="s">
        <v>16</v>
      </c>
      <c r="C11" s="20">
        <f>SUM(C8)</f>
        <v>0</v>
      </c>
      <c r="D11" s="20">
        <f>SUM(D8)</f>
        <v>1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20"/>
      <c r="J11" s="41"/>
    </row>
    <row r="12" s="1" customFormat="1" customHeight="1" spans="1:10">
      <c r="A12" s="21">
        <v>2</v>
      </c>
      <c r="B12" s="22" t="s">
        <v>17</v>
      </c>
      <c r="C12" s="23">
        <v>0</v>
      </c>
      <c r="D12" s="21"/>
      <c r="E12" s="23">
        <f>C12*D12</f>
        <v>0</v>
      </c>
      <c r="F12" s="17">
        <v>0</v>
      </c>
      <c r="G12" s="17">
        <v>0</v>
      </c>
      <c r="H12" s="17">
        <f t="shared" ref="H12:H16" si="2">F12+G12</f>
        <v>0</v>
      </c>
      <c r="I12" s="17"/>
      <c r="J12" s="40"/>
    </row>
    <row r="13" s="1" customFormat="1" customHeight="1" spans="1:10">
      <c r="A13" s="24"/>
      <c r="B13" s="25"/>
      <c r="C13" s="26"/>
      <c r="D13" s="24"/>
      <c r="E13" s="26"/>
      <c r="F13" s="17">
        <v>0</v>
      </c>
      <c r="G13" s="17">
        <v>0</v>
      </c>
      <c r="H13" s="17">
        <f t="shared" si="2"/>
        <v>0</v>
      </c>
      <c r="I13" s="17"/>
      <c r="J13" s="40"/>
    </row>
    <row r="14" s="2" customFormat="1" customHeight="1" spans="1:10">
      <c r="A14" s="19"/>
      <c r="B14" s="19" t="s">
        <v>18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20"/>
      <c r="J14" s="41"/>
    </row>
    <row r="15" s="1" customFormat="1" customHeight="1" spans="1:10">
      <c r="A15" s="15">
        <v>3</v>
      </c>
      <c r="B15" s="16" t="s">
        <v>19</v>
      </c>
      <c r="C15" s="17">
        <v>0</v>
      </c>
      <c r="D15" s="18"/>
      <c r="E15" s="17">
        <f>C15*D15</f>
        <v>0</v>
      </c>
      <c r="F15" s="17">
        <v>0</v>
      </c>
      <c r="G15" s="17">
        <v>0</v>
      </c>
      <c r="H15" s="17">
        <f t="shared" si="2"/>
        <v>0</v>
      </c>
      <c r="I15" s="17"/>
      <c r="J15" s="40"/>
    </row>
    <row r="16" s="1" customFormat="1" customHeight="1" spans="1:10">
      <c r="A16" s="15"/>
      <c r="B16" s="16"/>
      <c r="C16" s="17"/>
      <c r="D16" s="18"/>
      <c r="E16" s="17"/>
      <c r="F16" s="17">
        <v>0</v>
      </c>
      <c r="G16" s="17">
        <v>0</v>
      </c>
      <c r="H16" s="17">
        <f t="shared" si="2"/>
        <v>0</v>
      </c>
      <c r="I16" s="17"/>
      <c r="J16" s="40"/>
    </row>
    <row r="17" s="2" customFormat="1" customHeight="1" spans="1:10">
      <c r="A17" s="19"/>
      <c r="B17" s="19" t="s">
        <v>20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 t="shared" ref="F17:H17" si="4">SUM(F15:F16)</f>
        <v>0</v>
      </c>
      <c r="G17" s="20">
        <f t="shared" si="4"/>
        <v>0</v>
      </c>
      <c r="H17" s="20">
        <f t="shared" si="4"/>
        <v>0</v>
      </c>
      <c r="I17" s="20"/>
      <c r="J17" s="41"/>
    </row>
    <row r="18" s="1" customFormat="1" customHeight="1" spans="1:10">
      <c r="A18" s="15">
        <v>4</v>
      </c>
      <c r="B18" s="16" t="s">
        <v>21</v>
      </c>
      <c r="C18" s="17">
        <v>4600</v>
      </c>
      <c r="D18" s="15">
        <v>1</v>
      </c>
      <c r="E18" s="17">
        <f>C18*D18</f>
        <v>4600</v>
      </c>
      <c r="F18" s="17">
        <v>0</v>
      </c>
      <c r="G18" s="17">
        <v>0</v>
      </c>
      <c r="H18" s="17">
        <f t="shared" ref="H18:H22" si="5">F18+G18</f>
        <v>0</v>
      </c>
      <c r="I18" s="17"/>
      <c r="J18" s="40" t="s">
        <v>22</v>
      </c>
    </row>
    <row r="19" s="1" customFormat="1" customHeight="1" spans="1:10">
      <c r="A19" s="15"/>
      <c r="B19" s="16"/>
      <c r="C19" s="17"/>
      <c r="D19" s="15"/>
      <c r="E19" s="17"/>
      <c r="F19" s="17">
        <v>0</v>
      </c>
      <c r="G19" s="17">
        <v>0</v>
      </c>
      <c r="H19" s="17">
        <f t="shared" si="5"/>
        <v>0</v>
      </c>
      <c r="I19" s="17"/>
      <c r="J19" s="40"/>
    </row>
    <row r="20" s="2" customFormat="1" customHeight="1" spans="1:10">
      <c r="A20" s="19"/>
      <c r="B20" s="19" t="s">
        <v>23</v>
      </c>
      <c r="C20" s="20">
        <f>SUM(C18)</f>
        <v>4600</v>
      </c>
      <c r="D20" s="20">
        <f>SUM(D18)</f>
        <v>1</v>
      </c>
      <c r="E20" s="20">
        <f>SUM(E18)</f>
        <v>4600</v>
      </c>
      <c r="F20" s="20">
        <f t="shared" ref="F20:H20" si="6">SUM(F18:F19)</f>
        <v>0</v>
      </c>
      <c r="G20" s="20">
        <f t="shared" si="6"/>
        <v>0</v>
      </c>
      <c r="H20" s="20">
        <f t="shared" si="6"/>
        <v>0</v>
      </c>
      <c r="I20" s="20"/>
      <c r="J20" s="41"/>
    </row>
    <row r="21" s="1" customFormat="1" customHeight="1" spans="1:10">
      <c r="A21" s="21">
        <v>5</v>
      </c>
      <c r="B21" s="22" t="s">
        <v>24</v>
      </c>
      <c r="C21" s="23">
        <v>0</v>
      </c>
      <c r="D21" s="21">
        <v>1</v>
      </c>
      <c r="E21" s="23">
        <f>C21*D21</f>
        <v>0</v>
      </c>
      <c r="F21" s="17">
        <v>0</v>
      </c>
      <c r="G21" s="17">
        <v>0</v>
      </c>
      <c r="H21" s="17">
        <f t="shared" si="5"/>
        <v>0</v>
      </c>
      <c r="I21" s="17"/>
      <c r="J21" s="40"/>
    </row>
    <row r="22" s="1" customFormat="1" customHeight="1" spans="1:10">
      <c r="A22" s="24"/>
      <c r="B22" s="25"/>
      <c r="C22" s="26"/>
      <c r="D22" s="24"/>
      <c r="E22" s="26"/>
      <c r="F22" s="17">
        <v>0</v>
      </c>
      <c r="G22" s="17">
        <v>0</v>
      </c>
      <c r="H22" s="17">
        <f t="shared" si="5"/>
        <v>0</v>
      </c>
      <c r="I22" s="17"/>
      <c r="J22" s="40"/>
    </row>
    <row r="23" s="2" customFormat="1" customHeight="1" spans="1:10">
      <c r="A23" s="19"/>
      <c r="B23" s="19" t="s">
        <v>25</v>
      </c>
      <c r="C23" s="20">
        <f>SUM(C21)</f>
        <v>0</v>
      </c>
      <c r="D23" s="20">
        <f>SUM(D21)</f>
        <v>1</v>
      </c>
      <c r="E23" s="20">
        <f>SUM(E21)</f>
        <v>0</v>
      </c>
      <c r="F23" s="20">
        <f t="shared" ref="F23:H23" si="7">SUM(F21:F22)</f>
        <v>0</v>
      </c>
      <c r="G23" s="20">
        <f t="shared" si="7"/>
        <v>0</v>
      </c>
      <c r="H23" s="20">
        <f t="shared" si="7"/>
        <v>0</v>
      </c>
      <c r="I23" s="20"/>
      <c r="J23" s="41"/>
    </row>
    <row r="24" s="1" customFormat="1" customHeight="1" spans="1:10">
      <c r="A24" s="15">
        <v>6</v>
      </c>
      <c r="B24" s="16" t="s">
        <v>26</v>
      </c>
      <c r="C24" s="17">
        <v>0</v>
      </c>
      <c r="D24" s="18"/>
      <c r="E24" s="17">
        <f>C24*D24</f>
        <v>0</v>
      </c>
      <c r="F24" s="17">
        <v>0</v>
      </c>
      <c r="G24" s="17">
        <v>0</v>
      </c>
      <c r="H24" s="17">
        <f t="shared" ref="H24:H27" si="8">F24+G24</f>
        <v>0</v>
      </c>
      <c r="I24" s="17"/>
      <c r="J24" s="40"/>
    </row>
    <row r="25" s="1" customFormat="1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8"/>
        <v>0</v>
      </c>
      <c r="I25" s="17"/>
      <c r="J25" s="40"/>
    </row>
    <row r="26" s="1" customFormat="1" customHeight="1" spans="1:10">
      <c r="A26" s="15"/>
      <c r="B26" s="16"/>
      <c r="C26" s="17"/>
      <c r="D26" s="18"/>
      <c r="E26" s="17"/>
      <c r="F26" s="17">
        <v>0</v>
      </c>
      <c r="G26" s="17">
        <v>0</v>
      </c>
      <c r="H26" s="17">
        <f t="shared" si="8"/>
        <v>0</v>
      </c>
      <c r="I26" s="17"/>
      <c r="J26" s="40"/>
    </row>
    <row r="27" s="1" customFormat="1" customHeight="1" spans="1:10">
      <c r="A27" s="15"/>
      <c r="B27" s="16"/>
      <c r="C27" s="17"/>
      <c r="D27" s="18"/>
      <c r="E27" s="17"/>
      <c r="F27" s="17">
        <v>0</v>
      </c>
      <c r="G27" s="17">
        <v>0</v>
      </c>
      <c r="H27" s="17">
        <f t="shared" si="8"/>
        <v>0</v>
      </c>
      <c r="I27" s="17"/>
      <c r="J27" s="40"/>
    </row>
    <row r="28" s="2" customFormat="1" customHeight="1" spans="1:10">
      <c r="A28" s="19"/>
      <c r="B28" s="19" t="s">
        <v>27</v>
      </c>
      <c r="C28" s="20">
        <f>SUM(C24)</f>
        <v>0</v>
      </c>
      <c r="D28" s="20">
        <f>SUM(D24)</f>
        <v>0</v>
      </c>
      <c r="E28" s="20">
        <f>SUM(E24)</f>
        <v>0</v>
      </c>
      <c r="F28" s="20">
        <f t="shared" ref="F28:H28" si="9">SUM(F24:F27)</f>
        <v>0</v>
      </c>
      <c r="G28" s="20">
        <f t="shared" si="9"/>
        <v>0</v>
      </c>
      <c r="H28" s="20">
        <f t="shared" si="9"/>
        <v>0</v>
      </c>
      <c r="I28" s="20"/>
      <c r="J28" s="41"/>
    </row>
    <row r="29" s="1" customFormat="1" customHeight="1" spans="1:10">
      <c r="A29" s="15">
        <v>7</v>
      </c>
      <c r="B29" s="16" t="s">
        <v>28</v>
      </c>
      <c r="C29" s="17">
        <v>0</v>
      </c>
      <c r="D29" s="18"/>
      <c r="E29" s="17">
        <f>C29*D29</f>
        <v>0</v>
      </c>
      <c r="F29" s="17">
        <v>0</v>
      </c>
      <c r="G29" s="17">
        <v>0</v>
      </c>
      <c r="H29" s="17">
        <f t="shared" ref="H29:H32" si="10">F29+G29</f>
        <v>0</v>
      </c>
      <c r="I29" s="17"/>
      <c r="J29" s="40"/>
    </row>
    <row r="30" s="1" customFormat="1" customHeight="1" spans="1:10">
      <c r="A30" s="15"/>
      <c r="B30" s="16"/>
      <c r="C30" s="17"/>
      <c r="D30" s="18"/>
      <c r="E30" s="17"/>
      <c r="F30" s="17">
        <v>0</v>
      </c>
      <c r="G30" s="17">
        <v>0</v>
      </c>
      <c r="H30" s="17">
        <f t="shared" si="10"/>
        <v>0</v>
      </c>
      <c r="I30" s="17"/>
      <c r="J30" s="40"/>
    </row>
    <row r="31" s="1" customFormat="1" customHeight="1" spans="1:10">
      <c r="A31" s="15"/>
      <c r="B31" s="16"/>
      <c r="C31" s="17"/>
      <c r="D31" s="18"/>
      <c r="E31" s="17"/>
      <c r="F31" s="17">
        <v>0</v>
      </c>
      <c r="G31" s="17">
        <v>0</v>
      </c>
      <c r="H31" s="17">
        <f t="shared" si="10"/>
        <v>0</v>
      </c>
      <c r="I31" s="17"/>
      <c r="J31" s="40"/>
    </row>
    <row r="32" s="1" customFormat="1" customHeight="1" spans="1:10">
      <c r="A32" s="15"/>
      <c r="B32" s="16"/>
      <c r="C32" s="17"/>
      <c r="D32" s="18"/>
      <c r="E32" s="17"/>
      <c r="F32" s="17">
        <v>0</v>
      </c>
      <c r="G32" s="17">
        <v>0</v>
      </c>
      <c r="H32" s="17">
        <f t="shared" si="10"/>
        <v>0</v>
      </c>
      <c r="I32" s="17"/>
      <c r="J32" s="40"/>
    </row>
    <row r="33" s="2" customFormat="1" customHeight="1" spans="1:10">
      <c r="A33" s="19"/>
      <c r="B33" s="19" t="s">
        <v>29</v>
      </c>
      <c r="C33" s="20">
        <f>SUM(C29)</f>
        <v>0</v>
      </c>
      <c r="D33" s="20">
        <f>SUM(D29)</f>
        <v>0</v>
      </c>
      <c r="E33" s="20">
        <f>SUM(E29)</f>
        <v>0</v>
      </c>
      <c r="F33" s="20">
        <f t="shared" ref="F33:H33" si="11">SUM(F29:F32)</f>
        <v>0</v>
      </c>
      <c r="G33" s="20">
        <f t="shared" si="11"/>
        <v>0</v>
      </c>
      <c r="H33" s="20">
        <f t="shared" si="11"/>
        <v>0</v>
      </c>
      <c r="I33" s="20"/>
      <c r="J33" s="41"/>
    </row>
    <row r="34" s="1" customFormat="1" customHeight="1" spans="1:10">
      <c r="A34" s="15">
        <v>8</v>
      </c>
      <c r="B34" s="16" t="s">
        <v>30</v>
      </c>
      <c r="C34" s="17">
        <v>0</v>
      </c>
      <c r="D34" s="18"/>
      <c r="E34" s="17">
        <f>C34*D34</f>
        <v>0</v>
      </c>
      <c r="F34" s="17">
        <v>0</v>
      </c>
      <c r="G34" s="17">
        <v>0</v>
      </c>
      <c r="H34" s="17">
        <f t="shared" ref="H34:H37" si="12">F34+G34</f>
        <v>0</v>
      </c>
      <c r="I34" s="17"/>
      <c r="J34" s="40"/>
    </row>
    <row r="35" s="1" customFormat="1" customHeight="1" spans="1:10">
      <c r="A35" s="15"/>
      <c r="B35" s="16"/>
      <c r="C35" s="17"/>
      <c r="D35" s="18"/>
      <c r="E35" s="17"/>
      <c r="F35" s="17">
        <v>0</v>
      </c>
      <c r="G35" s="17">
        <v>0</v>
      </c>
      <c r="H35" s="17">
        <f t="shared" si="12"/>
        <v>0</v>
      </c>
      <c r="I35" s="17"/>
      <c r="J35" s="40"/>
    </row>
    <row r="36" s="2" customFormat="1" customHeight="1" spans="1:10">
      <c r="A36" s="19"/>
      <c r="B36" s="19" t="s">
        <v>31</v>
      </c>
      <c r="C36" s="20">
        <f>SUM(C34)</f>
        <v>0</v>
      </c>
      <c r="D36" s="20">
        <f>SUM(D34)</f>
        <v>0</v>
      </c>
      <c r="E36" s="20">
        <f>SUM(E34)</f>
        <v>0</v>
      </c>
      <c r="F36" s="20">
        <f t="shared" ref="F36:H36" si="13">SUM(F34:F35)</f>
        <v>0</v>
      </c>
      <c r="G36" s="20">
        <f t="shared" si="13"/>
        <v>0</v>
      </c>
      <c r="H36" s="20">
        <f t="shared" si="13"/>
        <v>0</v>
      </c>
      <c r="I36" s="20"/>
      <c r="J36" s="41"/>
    </row>
    <row r="37" s="1" customFormat="1" customHeight="1" spans="1:10">
      <c r="A37" s="21">
        <v>9</v>
      </c>
      <c r="B37" s="21" t="s">
        <v>32</v>
      </c>
      <c r="C37" s="23">
        <v>25000</v>
      </c>
      <c r="D37" s="23">
        <v>1</v>
      </c>
      <c r="E37" s="23">
        <f>C37*D37</f>
        <v>25000</v>
      </c>
      <c r="F37" s="27">
        <v>49.45</v>
      </c>
      <c r="G37" s="28"/>
      <c r="H37" s="29">
        <f t="shared" si="12"/>
        <v>49.45</v>
      </c>
      <c r="I37" s="29">
        <f>H37*7.015</f>
        <v>346.89175</v>
      </c>
      <c r="J37" s="21" t="s">
        <v>33</v>
      </c>
    </row>
    <row r="38" s="1" customFormat="1" customHeight="1" spans="1:10">
      <c r="A38" s="30"/>
      <c r="B38" s="30"/>
      <c r="C38" s="31"/>
      <c r="D38" s="31"/>
      <c r="E38" s="31"/>
      <c r="F38" s="27">
        <v>49.45</v>
      </c>
      <c r="G38" s="28"/>
      <c r="H38" s="29">
        <f t="shared" ref="H38:H69" si="14">F38+G38</f>
        <v>49.45</v>
      </c>
      <c r="I38" s="29">
        <f t="shared" ref="I38:I69" si="15">H38*7.015</f>
        <v>346.89175</v>
      </c>
      <c r="J38" s="30"/>
    </row>
    <row r="39" s="1" customFormat="1" customHeight="1" spans="1:10">
      <c r="A39" s="30"/>
      <c r="B39" s="30"/>
      <c r="C39" s="31"/>
      <c r="D39" s="31"/>
      <c r="E39" s="31"/>
      <c r="F39" s="27">
        <v>16.02</v>
      </c>
      <c r="G39" s="28"/>
      <c r="H39" s="29">
        <f t="shared" si="14"/>
        <v>16.02</v>
      </c>
      <c r="I39" s="29">
        <f t="shared" si="15"/>
        <v>112.3803</v>
      </c>
      <c r="J39" s="30"/>
    </row>
    <row r="40" s="1" customFormat="1" customHeight="1" spans="1:10">
      <c r="A40" s="30"/>
      <c r="B40" s="30"/>
      <c r="C40" s="31"/>
      <c r="D40" s="31"/>
      <c r="E40" s="31"/>
      <c r="F40" s="27">
        <v>27.52</v>
      </c>
      <c r="G40" s="28"/>
      <c r="H40" s="29">
        <f t="shared" si="14"/>
        <v>27.52</v>
      </c>
      <c r="I40" s="29">
        <f t="shared" si="15"/>
        <v>193.0528</v>
      </c>
      <c r="J40" s="30"/>
    </row>
    <row r="41" s="1" customFormat="1" customHeight="1" spans="1:10">
      <c r="A41" s="30"/>
      <c r="B41" s="30"/>
      <c r="C41" s="31"/>
      <c r="D41" s="31"/>
      <c r="E41" s="31"/>
      <c r="F41" s="27">
        <v>7.22</v>
      </c>
      <c r="G41" s="28"/>
      <c r="H41" s="29">
        <f t="shared" si="14"/>
        <v>7.22</v>
      </c>
      <c r="I41" s="29">
        <f t="shared" si="15"/>
        <v>50.6483</v>
      </c>
      <c r="J41" s="30"/>
    </row>
    <row r="42" s="1" customFormat="1" customHeight="1" spans="1:10">
      <c r="A42" s="30"/>
      <c r="B42" s="30"/>
      <c r="C42" s="31"/>
      <c r="D42" s="31"/>
      <c r="E42" s="31"/>
      <c r="F42" s="27">
        <v>21.75</v>
      </c>
      <c r="G42" s="28"/>
      <c r="H42" s="29">
        <f t="shared" si="14"/>
        <v>21.75</v>
      </c>
      <c r="I42" s="29">
        <f t="shared" si="15"/>
        <v>152.57625</v>
      </c>
      <c r="J42" s="30"/>
    </row>
    <row r="43" s="1" customFormat="1" customHeight="1" spans="1:10">
      <c r="A43" s="30"/>
      <c r="B43" s="30"/>
      <c r="C43" s="31"/>
      <c r="D43" s="31"/>
      <c r="E43" s="31"/>
      <c r="F43" s="27">
        <v>11.41</v>
      </c>
      <c r="G43" s="28"/>
      <c r="H43" s="29">
        <f t="shared" si="14"/>
        <v>11.41</v>
      </c>
      <c r="I43" s="29">
        <f t="shared" si="15"/>
        <v>80.04115</v>
      </c>
      <c r="J43" s="30"/>
    </row>
    <row r="44" s="1" customFormat="1" customHeight="1" spans="1:10">
      <c r="A44" s="30"/>
      <c r="B44" s="30"/>
      <c r="C44" s="31"/>
      <c r="D44" s="31"/>
      <c r="E44" s="31"/>
      <c r="F44" s="27">
        <v>69.93</v>
      </c>
      <c r="G44" s="28"/>
      <c r="H44" s="29">
        <f t="shared" si="14"/>
        <v>69.93</v>
      </c>
      <c r="I44" s="29">
        <f t="shared" si="15"/>
        <v>490.55895</v>
      </c>
      <c r="J44" s="24"/>
    </row>
    <row r="45" s="1" customFormat="1" customHeight="1" spans="1:10">
      <c r="A45" s="15"/>
      <c r="B45" s="15"/>
      <c r="C45" s="17"/>
      <c r="D45" s="17"/>
      <c r="E45" s="17"/>
      <c r="F45" s="32"/>
      <c r="G45" s="32">
        <v>1</v>
      </c>
      <c r="H45" s="29">
        <f t="shared" si="14"/>
        <v>1</v>
      </c>
      <c r="I45" s="42">
        <f t="shared" si="15"/>
        <v>7.015</v>
      </c>
      <c r="J45" s="40" t="s">
        <v>34</v>
      </c>
    </row>
    <row r="46" s="1" customFormat="1" customHeight="1" spans="1:10">
      <c r="A46" s="30"/>
      <c r="B46" s="30"/>
      <c r="C46" s="31"/>
      <c r="D46" s="31"/>
      <c r="E46" s="31"/>
      <c r="F46" s="27">
        <v>107.65</v>
      </c>
      <c r="G46" s="28"/>
      <c r="H46" s="29">
        <f t="shared" si="14"/>
        <v>107.65</v>
      </c>
      <c r="I46" s="29">
        <f t="shared" si="15"/>
        <v>755.16475</v>
      </c>
      <c r="J46" s="43" t="s">
        <v>35</v>
      </c>
    </row>
    <row r="47" s="1" customFormat="1" customHeight="1" spans="1:10">
      <c r="A47" s="30"/>
      <c r="B47" s="30"/>
      <c r="C47" s="31"/>
      <c r="D47" s="31"/>
      <c r="E47" s="31"/>
      <c r="F47" s="27">
        <v>21.4</v>
      </c>
      <c r="G47" s="28"/>
      <c r="H47" s="29">
        <f t="shared" si="14"/>
        <v>21.4</v>
      </c>
      <c r="I47" s="29">
        <f t="shared" si="15"/>
        <v>150.121</v>
      </c>
      <c r="J47" s="43" t="s">
        <v>36</v>
      </c>
    </row>
    <row r="48" s="1" customFormat="1" customHeight="1" spans="1:10">
      <c r="A48" s="15"/>
      <c r="B48" s="15"/>
      <c r="C48" s="17"/>
      <c r="D48" s="17"/>
      <c r="E48" s="17"/>
      <c r="F48" s="32"/>
      <c r="G48" s="32">
        <v>30</v>
      </c>
      <c r="H48" s="29">
        <f t="shared" si="14"/>
        <v>30</v>
      </c>
      <c r="I48" s="42">
        <f t="shared" si="15"/>
        <v>210.45</v>
      </c>
      <c r="J48" s="44" t="s">
        <v>37</v>
      </c>
    </row>
    <row r="49" s="1" customFormat="1" customHeight="1" spans="1:10">
      <c r="A49" s="15"/>
      <c r="B49" s="15"/>
      <c r="C49" s="17"/>
      <c r="D49" s="17"/>
      <c r="E49" s="17"/>
      <c r="F49" s="32"/>
      <c r="G49" s="32">
        <v>28</v>
      </c>
      <c r="H49" s="29">
        <f t="shared" si="14"/>
        <v>28</v>
      </c>
      <c r="I49" s="42">
        <f t="shared" si="15"/>
        <v>196.42</v>
      </c>
      <c r="J49" s="44" t="s">
        <v>38</v>
      </c>
    </row>
    <row r="50" s="1" customFormat="1" customHeight="1" spans="1:10">
      <c r="A50" s="15"/>
      <c r="B50" s="15"/>
      <c r="C50" s="17"/>
      <c r="D50" s="17"/>
      <c r="E50" s="17"/>
      <c r="F50" s="32"/>
      <c r="G50" s="32">
        <v>91</v>
      </c>
      <c r="H50" s="29">
        <f t="shared" si="14"/>
        <v>91</v>
      </c>
      <c r="I50" s="42">
        <f t="shared" si="15"/>
        <v>638.365</v>
      </c>
      <c r="J50" s="44" t="s">
        <v>39</v>
      </c>
    </row>
    <row r="51" s="1" customFormat="1" customHeight="1" spans="1:10">
      <c r="A51" s="15"/>
      <c r="B51" s="15"/>
      <c r="C51" s="17"/>
      <c r="D51" s="17"/>
      <c r="E51" s="17"/>
      <c r="F51" s="32"/>
      <c r="G51" s="32">
        <v>1</v>
      </c>
      <c r="H51" s="29">
        <f t="shared" si="14"/>
        <v>1</v>
      </c>
      <c r="I51" s="42">
        <f t="shared" si="15"/>
        <v>7.015</v>
      </c>
      <c r="J51" s="45" t="s">
        <v>40</v>
      </c>
    </row>
    <row r="52" s="1" customFormat="1" customHeight="1" spans="1:10">
      <c r="A52" s="30"/>
      <c r="B52" s="30"/>
      <c r="C52" s="31"/>
      <c r="D52" s="31"/>
      <c r="E52" s="31"/>
      <c r="F52" s="33">
        <v>22.54</v>
      </c>
      <c r="G52" s="34"/>
      <c r="H52" s="29">
        <f t="shared" si="14"/>
        <v>22.54</v>
      </c>
      <c r="I52" s="29">
        <f t="shared" si="15"/>
        <v>158.1181</v>
      </c>
      <c r="J52" s="44" t="s">
        <v>41</v>
      </c>
    </row>
    <row r="53" s="1" customFormat="1" customHeight="1" spans="1:10">
      <c r="A53" s="15"/>
      <c r="B53" s="15"/>
      <c r="C53" s="17"/>
      <c r="D53" s="17"/>
      <c r="E53" s="17"/>
      <c r="F53" s="32"/>
      <c r="G53" s="32">
        <v>30</v>
      </c>
      <c r="H53" s="29">
        <f t="shared" si="14"/>
        <v>30</v>
      </c>
      <c r="I53" s="42">
        <f t="shared" si="15"/>
        <v>210.45</v>
      </c>
      <c r="J53" s="44" t="s">
        <v>42</v>
      </c>
    </row>
    <row r="54" s="1" customFormat="1" customHeight="1" spans="1:10">
      <c r="A54" s="15"/>
      <c r="B54" s="15"/>
      <c r="C54" s="17"/>
      <c r="D54" s="17"/>
      <c r="E54" s="17"/>
      <c r="F54" s="32"/>
      <c r="G54" s="35">
        <v>28</v>
      </c>
      <c r="H54" s="29">
        <f t="shared" si="14"/>
        <v>28</v>
      </c>
      <c r="I54" s="42">
        <f t="shared" si="15"/>
        <v>196.42</v>
      </c>
      <c r="J54" s="44" t="s">
        <v>43</v>
      </c>
    </row>
    <row r="55" s="1" customFormat="1" customHeight="1" spans="1:10">
      <c r="A55" s="15"/>
      <c r="B55" s="15"/>
      <c r="C55" s="17"/>
      <c r="D55" s="17"/>
      <c r="E55" s="17"/>
      <c r="F55" s="32"/>
      <c r="G55" s="35">
        <v>104</v>
      </c>
      <c r="H55" s="29">
        <f t="shared" si="14"/>
        <v>104</v>
      </c>
      <c r="I55" s="42">
        <f t="shared" si="15"/>
        <v>729.56</v>
      </c>
      <c r="J55" s="44" t="s">
        <v>44</v>
      </c>
    </row>
    <row r="56" s="1" customFormat="1" customHeight="1" spans="1:10">
      <c r="A56" s="15"/>
      <c r="B56" s="15"/>
      <c r="C56" s="17"/>
      <c r="D56" s="17"/>
      <c r="E56" s="17"/>
      <c r="F56" s="32"/>
      <c r="G56" s="35">
        <v>28</v>
      </c>
      <c r="H56" s="29">
        <f t="shared" si="14"/>
        <v>28</v>
      </c>
      <c r="I56" s="42">
        <f t="shared" si="15"/>
        <v>196.42</v>
      </c>
      <c r="J56" s="44" t="s">
        <v>45</v>
      </c>
    </row>
    <row r="57" s="1" customFormat="1" customHeight="1" spans="1:10">
      <c r="A57" s="15"/>
      <c r="B57" s="15"/>
      <c r="C57" s="17"/>
      <c r="D57" s="17"/>
      <c r="E57" s="17"/>
      <c r="F57" s="32"/>
      <c r="G57" s="32">
        <v>1</v>
      </c>
      <c r="H57" s="29">
        <f t="shared" si="14"/>
        <v>1</v>
      </c>
      <c r="I57" s="42">
        <f t="shared" si="15"/>
        <v>7.015</v>
      </c>
      <c r="J57" s="45" t="s">
        <v>46</v>
      </c>
    </row>
    <row r="58" s="1" customFormat="1" customHeight="1" spans="1:10">
      <c r="A58" s="30"/>
      <c r="B58" s="30"/>
      <c r="C58" s="31"/>
      <c r="D58" s="31"/>
      <c r="E58" s="31"/>
      <c r="F58" s="27">
        <v>104.87</v>
      </c>
      <c r="G58" s="36"/>
      <c r="H58" s="29">
        <f t="shared" si="14"/>
        <v>104.87</v>
      </c>
      <c r="I58" s="29">
        <f t="shared" si="15"/>
        <v>735.66305</v>
      </c>
      <c r="J58" s="44" t="s">
        <v>47</v>
      </c>
    </row>
    <row r="59" s="1" customFormat="1" customHeight="1" spans="1:10">
      <c r="A59" s="30"/>
      <c r="B59" s="30"/>
      <c r="C59" s="31"/>
      <c r="D59" s="31"/>
      <c r="E59" s="31"/>
      <c r="F59" s="27">
        <v>28.89</v>
      </c>
      <c r="G59" s="36"/>
      <c r="H59" s="29">
        <f>F59+G59</f>
        <v>28.89</v>
      </c>
      <c r="I59" s="29">
        <f>H59*7.015</f>
        <v>202.66335</v>
      </c>
      <c r="J59" s="44" t="s">
        <v>48</v>
      </c>
    </row>
    <row r="60" s="1" customFormat="1" customHeight="1" spans="1:10">
      <c r="A60" s="15"/>
      <c r="B60" s="15"/>
      <c r="C60" s="17"/>
      <c r="D60" s="17"/>
      <c r="E60" s="17"/>
      <c r="F60" s="32"/>
      <c r="G60" s="27">
        <v>30</v>
      </c>
      <c r="H60" s="29">
        <f>F60+G60</f>
        <v>30</v>
      </c>
      <c r="I60" s="42">
        <f>H60*7.015</f>
        <v>210.45</v>
      </c>
      <c r="J60" s="44" t="s">
        <v>49</v>
      </c>
    </row>
    <row r="61" s="1" customFormat="1" customHeight="1" spans="1:10">
      <c r="A61" s="15"/>
      <c r="B61" s="15"/>
      <c r="C61" s="17"/>
      <c r="D61" s="17"/>
      <c r="E61" s="17"/>
      <c r="F61" s="32"/>
      <c r="G61" s="27">
        <v>30</v>
      </c>
      <c r="H61" s="29">
        <f>F61+G61</f>
        <v>30</v>
      </c>
      <c r="I61" s="42">
        <f>H61*7.015</f>
        <v>210.45</v>
      </c>
      <c r="J61" s="44" t="s">
        <v>50</v>
      </c>
    </row>
    <row r="62" s="1" customFormat="1" customHeight="1" spans="1:10">
      <c r="A62" s="15"/>
      <c r="B62" s="15"/>
      <c r="C62" s="17"/>
      <c r="D62" s="17"/>
      <c r="E62" s="17"/>
      <c r="F62" s="32"/>
      <c r="G62" s="27">
        <v>30</v>
      </c>
      <c r="H62" s="29">
        <f>F62+G62</f>
        <v>30</v>
      </c>
      <c r="I62" s="42">
        <f>H62*7.015</f>
        <v>210.45</v>
      </c>
      <c r="J62" s="44" t="s">
        <v>51</v>
      </c>
    </row>
    <row r="63" s="1" customFormat="1" customHeight="1" spans="1:10">
      <c r="A63" s="15"/>
      <c r="B63" s="15"/>
      <c r="C63" s="17"/>
      <c r="D63" s="17"/>
      <c r="E63" s="17"/>
      <c r="F63" s="32"/>
      <c r="G63" s="32">
        <v>1</v>
      </c>
      <c r="H63" s="29">
        <f>F63+G63</f>
        <v>1</v>
      </c>
      <c r="I63" s="42">
        <f>H63*7.015</f>
        <v>7.015</v>
      </c>
      <c r="J63" s="45" t="s">
        <v>52</v>
      </c>
    </row>
    <row r="64" s="1" customFormat="1" customHeight="1" spans="1:10">
      <c r="A64" s="30"/>
      <c r="B64" s="30"/>
      <c r="C64" s="31"/>
      <c r="D64" s="31"/>
      <c r="E64" s="31"/>
      <c r="F64" s="27">
        <v>60.78</v>
      </c>
      <c r="G64" s="36"/>
      <c r="H64" s="29">
        <f>F64+G64</f>
        <v>60.78</v>
      </c>
      <c r="I64" s="29">
        <f>H64*7.015</f>
        <v>426.3717</v>
      </c>
      <c r="J64" s="44" t="s">
        <v>53</v>
      </c>
    </row>
    <row r="65" s="1" customFormat="1" customHeight="1" spans="1:10">
      <c r="A65" s="30"/>
      <c r="B65" s="30"/>
      <c r="C65" s="31"/>
      <c r="D65" s="31"/>
      <c r="E65" s="31"/>
      <c r="F65" s="27">
        <v>16.02</v>
      </c>
      <c r="G65" s="36"/>
      <c r="H65" s="29">
        <f>F65+G65</f>
        <v>16.02</v>
      </c>
      <c r="I65" s="29">
        <f>H65*7.015</f>
        <v>112.3803</v>
      </c>
      <c r="J65" s="44" t="s">
        <v>54</v>
      </c>
    </row>
    <row r="66" s="1" customFormat="1" customHeight="1" spans="1:10">
      <c r="A66" s="30"/>
      <c r="B66" s="30"/>
      <c r="C66" s="31"/>
      <c r="D66" s="31"/>
      <c r="E66" s="31"/>
      <c r="F66" s="27">
        <v>125</v>
      </c>
      <c r="G66" s="36"/>
      <c r="H66" s="29">
        <f>F66+G66</f>
        <v>125</v>
      </c>
      <c r="I66" s="29">
        <f>H66*7.015</f>
        <v>876.875</v>
      </c>
      <c r="J66" s="44" t="s">
        <v>55</v>
      </c>
    </row>
    <row r="67" s="1" customFormat="1" customHeight="1" spans="1:10">
      <c r="A67" s="30"/>
      <c r="B67" s="30"/>
      <c r="C67" s="31"/>
      <c r="D67" s="31"/>
      <c r="E67" s="31"/>
      <c r="F67" s="27">
        <v>42.6</v>
      </c>
      <c r="G67" s="36"/>
      <c r="H67" s="29">
        <f>F67+G67</f>
        <v>42.6</v>
      </c>
      <c r="I67" s="29">
        <f>H67*7.015</f>
        <v>298.839</v>
      </c>
      <c r="J67" s="44" t="s">
        <v>56</v>
      </c>
    </row>
    <row r="68" s="1" customFormat="1" customHeight="1" spans="1:10">
      <c r="A68" s="15"/>
      <c r="B68" s="15"/>
      <c r="C68" s="17"/>
      <c r="D68" s="17"/>
      <c r="E68" s="17"/>
      <c r="F68" s="32"/>
      <c r="G68" s="27">
        <v>1</v>
      </c>
      <c r="H68" s="29">
        <f>F68+G68</f>
        <v>1</v>
      </c>
      <c r="I68" s="42">
        <f>H68*7.015</f>
        <v>7.015</v>
      </c>
      <c r="J68" s="45" t="s">
        <v>57</v>
      </c>
    </row>
    <row r="69" s="1" customFormat="1" customHeight="1" spans="1:10">
      <c r="A69" s="15"/>
      <c r="B69" s="15"/>
      <c r="C69" s="17"/>
      <c r="D69" s="17"/>
      <c r="E69" s="17"/>
      <c r="F69" s="32"/>
      <c r="G69" s="27">
        <v>30</v>
      </c>
      <c r="H69" s="29">
        <f>F69+G69</f>
        <v>30</v>
      </c>
      <c r="I69" s="42">
        <f>H69*7.015</f>
        <v>210.45</v>
      </c>
      <c r="J69" s="44" t="s">
        <v>58</v>
      </c>
    </row>
    <row r="70" s="1" customFormat="1" customHeight="1" spans="1:10">
      <c r="A70" s="15"/>
      <c r="B70" s="15"/>
      <c r="C70" s="17"/>
      <c r="D70" s="17"/>
      <c r="E70" s="17"/>
      <c r="F70" s="32"/>
      <c r="G70" s="27">
        <v>200</v>
      </c>
      <c r="H70" s="29">
        <f t="shared" ref="H70:H100" si="16">F70+G70</f>
        <v>200</v>
      </c>
      <c r="I70" s="42">
        <f t="shared" ref="I70:I100" si="17">H70*7.015</f>
        <v>1403</v>
      </c>
      <c r="J70" s="44" t="s">
        <v>59</v>
      </c>
    </row>
    <row r="71" s="1" customFormat="1" customHeight="1" spans="1:10">
      <c r="A71" s="15"/>
      <c r="B71" s="15"/>
      <c r="C71" s="17"/>
      <c r="D71" s="17"/>
      <c r="E71" s="17"/>
      <c r="F71" s="32"/>
      <c r="G71" s="27">
        <v>115</v>
      </c>
      <c r="H71" s="29">
        <f t="shared" si="16"/>
        <v>115</v>
      </c>
      <c r="I71" s="42">
        <f t="shared" si="17"/>
        <v>806.725</v>
      </c>
      <c r="J71" s="44" t="s">
        <v>60</v>
      </c>
    </row>
    <row r="72" s="1" customFormat="1" customHeight="1" spans="1:10">
      <c r="A72" s="30"/>
      <c r="B72" s="30"/>
      <c r="C72" s="31"/>
      <c r="D72" s="31"/>
      <c r="E72" s="31"/>
      <c r="F72" s="27">
        <v>435.89</v>
      </c>
      <c r="G72" s="46"/>
      <c r="H72" s="29">
        <f t="shared" si="16"/>
        <v>435.89</v>
      </c>
      <c r="I72" s="29">
        <f t="shared" si="17"/>
        <v>3057.76835</v>
      </c>
      <c r="J72" s="44" t="s">
        <v>61</v>
      </c>
    </row>
    <row r="73" s="1" customFormat="1" customHeight="1" spans="1:10">
      <c r="A73" s="30"/>
      <c r="B73" s="30"/>
      <c r="C73" s="31"/>
      <c r="D73" s="31"/>
      <c r="E73" s="31"/>
      <c r="F73" s="27">
        <v>83.92</v>
      </c>
      <c r="G73" s="46"/>
      <c r="H73" s="29">
        <f t="shared" si="16"/>
        <v>83.92</v>
      </c>
      <c r="I73" s="29">
        <f t="shared" si="17"/>
        <v>588.6988</v>
      </c>
      <c r="J73" s="44" t="s">
        <v>62</v>
      </c>
    </row>
    <row r="74" s="1" customFormat="1" customHeight="1" spans="1:10">
      <c r="A74" s="15"/>
      <c r="B74" s="15"/>
      <c r="C74" s="17"/>
      <c r="D74" s="17"/>
      <c r="E74" s="17"/>
      <c r="F74" s="32"/>
      <c r="G74" s="27">
        <v>1</v>
      </c>
      <c r="H74" s="29">
        <f t="shared" si="16"/>
        <v>1</v>
      </c>
      <c r="I74" s="42">
        <f t="shared" si="17"/>
        <v>7.015</v>
      </c>
      <c r="J74" s="45" t="s">
        <v>63</v>
      </c>
    </row>
    <row r="75" s="1" customFormat="1" customHeight="1" spans="1:10">
      <c r="A75" s="15"/>
      <c r="B75" s="15"/>
      <c r="C75" s="17"/>
      <c r="D75" s="17"/>
      <c r="E75" s="17"/>
      <c r="F75" s="32"/>
      <c r="G75" s="27">
        <v>30</v>
      </c>
      <c r="H75" s="29">
        <f t="shared" si="16"/>
        <v>30</v>
      </c>
      <c r="I75" s="42">
        <f t="shared" si="17"/>
        <v>210.45</v>
      </c>
      <c r="J75" s="44" t="s">
        <v>64</v>
      </c>
    </row>
    <row r="76" s="1" customFormat="1" customHeight="1" spans="1:10">
      <c r="A76" s="15"/>
      <c r="B76" s="15"/>
      <c r="C76" s="17"/>
      <c r="D76" s="17"/>
      <c r="E76" s="17"/>
      <c r="F76" s="32"/>
      <c r="G76" s="27">
        <v>30</v>
      </c>
      <c r="H76" s="29">
        <f t="shared" si="16"/>
        <v>30</v>
      </c>
      <c r="I76" s="42">
        <f t="shared" si="17"/>
        <v>210.45</v>
      </c>
      <c r="J76" s="44" t="s">
        <v>65</v>
      </c>
    </row>
    <row r="77" s="1" customFormat="1" customHeight="1" spans="1:10">
      <c r="A77" s="30"/>
      <c r="B77" s="30"/>
      <c r="C77" s="31"/>
      <c r="D77" s="31"/>
      <c r="E77" s="31"/>
      <c r="F77" s="27">
        <v>11.36</v>
      </c>
      <c r="G77" s="47"/>
      <c r="H77" s="29">
        <f t="shared" si="16"/>
        <v>11.36</v>
      </c>
      <c r="I77" s="29">
        <f t="shared" si="17"/>
        <v>79.6904</v>
      </c>
      <c r="J77" s="44" t="s">
        <v>66</v>
      </c>
    </row>
    <row r="78" s="1" customFormat="1" customHeight="1" spans="1:10">
      <c r="A78" s="30"/>
      <c r="B78" s="30"/>
      <c r="C78" s="31"/>
      <c r="D78" s="31"/>
      <c r="E78" s="31"/>
      <c r="F78" s="27"/>
      <c r="G78" s="32">
        <v>110</v>
      </c>
      <c r="H78" s="29">
        <f t="shared" si="16"/>
        <v>110</v>
      </c>
      <c r="I78" s="42">
        <f t="shared" si="17"/>
        <v>771.65</v>
      </c>
      <c r="J78" s="44" t="s">
        <v>67</v>
      </c>
    </row>
    <row r="79" s="1" customFormat="1" customHeight="1" spans="1:10">
      <c r="A79" s="30"/>
      <c r="B79" s="30"/>
      <c r="C79" s="31"/>
      <c r="D79" s="31"/>
      <c r="E79" s="31"/>
      <c r="F79" s="27"/>
      <c r="G79" s="32">
        <v>100</v>
      </c>
      <c r="H79" s="29">
        <f t="shared" si="16"/>
        <v>100</v>
      </c>
      <c r="I79" s="42">
        <f t="shared" si="17"/>
        <v>701.5</v>
      </c>
      <c r="J79" s="44" t="s">
        <v>68</v>
      </c>
    </row>
    <row r="80" s="1" customFormat="1" customHeight="1" spans="1:10">
      <c r="A80" s="15"/>
      <c r="B80" s="15"/>
      <c r="C80" s="17"/>
      <c r="D80" s="17"/>
      <c r="E80" s="17"/>
      <c r="F80" s="32"/>
      <c r="G80" s="27">
        <v>30</v>
      </c>
      <c r="H80" s="29">
        <f t="shared" si="16"/>
        <v>30</v>
      </c>
      <c r="I80" s="42">
        <f t="shared" si="17"/>
        <v>210.45</v>
      </c>
      <c r="J80" s="58" t="s">
        <v>69</v>
      </c>
    </row>
    <row r="81" s="1" customFormat="1" customHeight="1" spans="1:10">
      <c r="A81" s="15"/>
      <c r="B81" s="15"/>
      <c r="C81" s="17"/>
      <c r="D81" s="17"/>
      <c r="E81" s="17"/>
      <c r="F81" s="32"/>
      <c r="G81" s="27">
        <v>1</v>
      </c>
      <c r="H81" s="29">
        <f t="shared" si="16"/>
        <v>1</v>
      </c>
      <c r="I81" s="42">
        <f t="shared" si="17"/>
        <v>7.015</v>
      </c>
      <c r="J81" s="45" t="s">
        <v>70</v>
      </c>
    </row>
    <row r="82" s="1" customFormat="1" customHeight="1" spans="1:10">
      <c r="A82" s="30"/>
      <c r="B82" s="30"/>
      <c r="C82" s="31"/>
      <c r="D82" s="31"/>
      <c r="E82" s="31"/>
      <c r="F82" s="48">
        <v>9.65</v>
      </c>
      <c r="G82" s="49"/>
      <c r="H82" s="29">
        <f t="shared" si="16"/>
        <v>9.65</v>
      </c>
      <c r="I82" s="29">
        <f t="shared" si="17"/>
        <v>67.69475</v>
      </c>
      <c r="J82" s="44" t="s">
        <v>71</v>
      </c>
    </row>
    <row r="83" s="1" customFormat="1" customHeight="1" spans="1:10">
      <c r="A83" s="30"/>
      <c r="B83" s="30"/>
      <c r="C83" s="31"/>
      <c r="D83" s="31"/>
      <c r="E83" s="31"/>
      <c r="F83" s="48">
        <v>62.15</v>
      </c>
      <c r="G83" s="49"/>
      <c r="H83" s="29">
        <f t="shared" si="16"/>
        <v>62.15</v>
      </c>
      <c r="I83" s="29">
        <f t="shared" si="17"/>
        <v>435.98225</v>
      </c>
      <c r="J83" s="44" t="s">
        <v>72</v>
      </c>
    </row>
    <row r="84" s="1" customFormat="1" customHeight="1" spans="1:10">
      <c r="A84" s="30"/>
      <c r="B84" s="30"/>
      <c r="C84" s="31"/>
      <c r="D84" s="31"/>
      <c r="E84" s="31"/>
      <c r="F84" s="48">
        <v>62.2</v>
      </c>
      <c r="G84" s="49"/>
      <c r="H84" s="29">
        <f t="shared" si="16"/>
        <v>62.2</v>
      </c>
      <c r="I84" s="29">
        <f t="shared" si="17"/>
        <v>436.333</v>
      </c>
      <c r="J84" s="44" t="s">
        <v>73</v>
      </c>
    </row>
    <row r="85" s="1" customFormat="1" customHeight="1" spans="1:10">
      <c r="A85" s="30"/>
      <c r="B85" s="30"/>
      <c r="C85" s="31"/>
      <c r="D85" s="31"/>
      <c r="E85" s="31"/>
      <c r="F85" s="48">
        <v>41.8</v>
      </c>
      <c r="G85" s="49"/>
      <c r="H85" s="29">
        <f t="shared" si="16"/>
        <v>41.8</v>
      </c>
      <c r="I85" s="29">
        <f t="shared" si="17"/>
        <v>293.227</v>
      </c>
      <c r="J85" s="44" t="s">
        <v>74</v>
      </c>
    </row>
    <row r="86" s="1" customFormat="1" customHeight="1" spans="1:10">
      <c r="A86" s="15"/>
      <c r="B86" s="15"/>
      <c r="C86" s="17"/>
      <c r="D86" s="17"/>
      <c r="E86" s="17"/>
      <c r="F86" s="32"/>
      <c r="G86" s="50">
        <v>30</v>
      </c>
      <c r="H86" s="29">
        <f t="shared" si="16"/>
        <v>30</v>
      </c>
      <c r="I86" s="42">
        <f t="shared" si="17"/>
        <v>210.45</v>
      </c>
      <c r="J86" s="44" t="s">
        <v>75</v>
      </c>
    </row>
    <row r="87" s="1" customFormat="1" customHeight="1" spans="1:10">
      <c r="A87" s="15"/>
      <c r="B87" s="15"/>
      <c r="C87" s="17"/>
      <c r="D87" s="17"/>
      <c r="E87" s="17"/>
      <c r="F87" s="32"/>
      <c r="G87" s="50">
        <v>30</v>
      </c>
      <c r="H87" s="29">
        <f t="shared" si="16"/>
        <v>30</v>
      </c>
      <c r="I87" s="42">
        <f t="shared" si="17"/>
        <v>210.45</v>
      </c>
      <c r="J87" s="44" t="s">
        <v>76</v>
      </c>
    </row>
    <row r="88" s="1" customFormat="1" customHeight="1" spans="1:10">
      <c r="A88" s="15"/>
      <c r="B88" s="15"/>
      <c r="C88" s="17"/>
      <c r="D88" s="17"/>
      <c r="E88" s="17"/>
      <c r="F88" s="32"/>
      <c r="G88" s="50">
        <v>30</v>
      </c>
      <c r="H88" s="29">
        <f t="shared" si="16"/>
        <v>30</v>
      </c>
      <c r="I88" s="42">
        <f t="shared" si="17"/>
        <v>210.45</v>
      </c>
      <c r="J88" s="44" t="s">
        <v>77</v>
      </c>
    </row>
    <row r="89" s="1" customFormat="1" customHeight="1" spans="1:10">
      <c r="A89" s="15"/>
      <c r="B89" s="15"/>
      <c r="C89" s="17"/>
      <c r="D89" s="17"/>
      <c r="E89" s="17"/>
      <c r="F89" s="32"/>
      <c r="G89" s="50">
        <v>1</v>
      </c>
      <c r="H89" s="29">
        <f t="shared" si="16"/>
        <v>1</v>
      </c>
      <c r="I89" s="42">
        <f t="shared" si="17"/>
        <v>7.015</v>
      </c>
      <c r="J89" s="59" t="s">
        <v>78</v>
      </c>
    </row>
    <row r="90" s="1" customFormat="1" customHeight="1" spans="1:10">
      <c r="A90" s="30"/>
      <c r="B90" s="30"/>
      <c r="C90" s="31"/>
      <c r="D90" s="31"/>
      <c r="E90" s="31"/>
      <c r="F90" s="33">
        <v>188.76</v>
      </c>
      <c r="G90" s="34"/>
      <c r="H90" s="29">
        <f t="shared" si="16"/>
        <v>188.76</v>
      </c>
      <c r="I90" s="29">
        <f t="shared" si="17"/>
        <v>1324.1514</v>
      </c>
      <c r="J90" s="44" t="s">
        <v>79</v>
      </c>
    </row>
    <row r="91" s="1" customFormat="1" customHeight="1" spans="1:10">
      <c r="A91" s="30"/>
      <c r="B91" s="30"/>
      <c r="C91" s="31"/>
      <c r="D91" s="31"/>
      <c r="E91" s="31"/>
      <c r="F91" s="27">
        <v>36.59</v>
      </c>
      <c r="G91" s="46"/>
      <c r="H91" s="29">
        <f t="shared" si="16"/>
        <v>36.59</v>
      </c>
      <c r="I91" s="29">
        <f t="shared" si="17"/>
        <v>256.67885</v>
      </c>
      <c r="J91" s="44" t="s">
        <v>80</v>
      </c>
    </row>
    <row r="92" s="1" customFormat="1" customHeight="1" spans="1:10">
      <c r="A92" s="15"/>
      <c r="B92" s="15"/>
      <c r="C92" s="17"/>
      <c r="D92" s="17"/>
      <c r="E92" s="17"/>
      <c r="F92" s="50"/>
      <c r="G92" s="35">
        <v>30</v>
      </c>
      <c r="H92" s="29">
        <f t="shared" si="16"/>
        <v>30</v>
      </c>
      <c r="I92" s="42">
        <f t="shared" si="17"/>
        <v>210.45</v>
      </c>
      <c r="J92" s="44" t="s">
        <v>81</v>
      </c>
    </row>
    <row r="93" s="1" customFormat="1" customHeight="1" spans="1:10">
      <c r="A93" s="15"/>
      <c r="B93" s="15"/>
      <c r="C93" s="17"/>
      <c r="D93" s="17"/>
      <c r="E93" s="17"/>
      <c r="F93" s="50"/>
      <c r="G93" s="35">
        <v>30</v>
      </c>
      <c r="H93" s="29">
        <f t="shared" si="16"/>
        <v>30</v>
      </c>
      <c r="I93" s="42">
        <f t="shared" si="17"/>
        <v>210.45</v>
      </c>
      <c r="J93" s="44" t="s">
        <v>82</v>
      </c>
    </row>
    <row r="94" s="1" customFormat="1" customHeight="1" spans="1:10">
      <c r="A94" s="15"/>
      <c r="B94" s="15"/>
      <c r="C94" s="17"/>
      <c r="D94" s="17"/>
      <c r="E94" s="17"/>
      <c r="F94" s="50"/>
      <c r="G94" s="50">
        <v>1</v>
      </c>
      <c r="H94" s="29">
        <f t="shared" si="16"/>
        <v>1</v>
      </c>
      <c r="I94" s="42">
        <f t="shared" si="17"/>
        <v>7.015</v>
      </c>
      <c r="J94" s="59" t="s">
        <v>83</v>
      </c>
    </row>
    <row r="95" s="1" customFormat="1" customHeight="1" spans="1:10">
      <c r="A95" s="30"/>
      <c r="B95" s="30"/>
      <c r="C95" s="31"/>
      <c r="D95" s="31"/>
      <c r="E95" s="31"/>
      <c r="F95" s="48">
        <v>59</v>
      </c>
      <c r="G95" s="46"/>
      <c r="H95" s="29">
        <f t="shared" si="16"/>
        <v>59</v>
      </c>
      <c r="I95" s="29">
        <f t="shared" si="17"/>
        <v>413.885</v>
      </c>
      <c r="J95" s="60" t="s">
        <v>84</v>
      </c>
    </row>
    <row r="96" s="1" customFormat="1" customHeight="1" spans="1:10">
      <c r="A96" s="30"/>
      <c r="B96" s="30"/>
      <c r="C96" s="31"/>
      <c r="D96" s="31"/>
      <c r="E96" s="31"/>
      <c r="F96" s="48">
        <v>104.32</v>
      </c>
      <c r="G96" s="49"/>
      <c r="H96" s="29">
        <f t="shared" si="16"/>
        <v>104.32</v>
      </c>
      <c r="I96" s="29">
        <f t="shared" si="17"/>
        <v>731.8048</v>
      </c>
      <c r="J96" s="44" t="s">
        <v>85</v>
      </c>
    </row>
    <row r="97" s="1" customFormat="1" customHeight="1" spans="1:10">
      <c r="A97" s="24"/>
      <c r="B97" s="24"/>
      <c r="C97" s="26"/>
      <c r="D97" s="26"/>
      <c r="E97" s="26"/>
      <c r="F97" s="27">
        <v>35.57</v>
      </c>
      <c r="G97" s="47"/>
      <c r="H97" s="29">
        <f t="shared" si="16"/>
        <v>35.57</v>
      </c>
      <c r="I97" s="29">
        <f t="shared" si="17"/>
        <v>249.52355</v>
      </c>
      <c r="J97" s="44" t="s">
        <v>86</v>
      </c>
    </row>
    <row r="98" s="1" customFormat="1" customHeight="1" spans="1:11">
      <c r="A98" s="15"/>
      <c r="B98" s="15"/>
      <c r="C98" s="17"/>
      <c r="D98" s="17"/>
      <c r="E98" s="17"/>
      <c r="F98" s="51">
        <v>46.05</v>
      </c>
      <c r="G98" s="51"/>
      <c r="H98" s="29">
        <f t="shared" si="16"/>
        <v>46.05</v>
      </c>
      <c r="I98" s="29">
        <f t="shared" si="17"/>
        <v>323.04075</v>
      </c>
      <c r="J98" s="44" t="s">
        <v>87</v>
      </c>
      <c r="K98" s="61"/>
    </row>
    <row r="99" s="1" customFormat="1" customHeight="1" spans="1:10">
      <c r="A99" s="15"/>
      <c r="B99" s="15"/>
      <c r="C99" s="17"/>
      <c r="D99" s="17"/>
      <c r="E99" s="17"/>
      <c r="F99" s="50"/>
      <c r="G99" s="35">
        <v>30</v>
      </c>
      <c r="H99" s="29">
        <f t="shared" si="16"/>
        <v>30</v>
      </c>
      <c r="I99" s="42">
        <f t="shared" si="17"/>
        <v>210.45</v>
      </c>
      <c r="J99" s="44" t="s">
        <v>88</v>
      </c>
    </row>
    <row r="100" s="1" customFormat="1" customHeight="1" spans="1:10">
      <c r="A100" s="15"/>
      <c r="B100" s="15"/>
      <c r="C100" s="17"/>
      <c r="D100" s="17"/>
      <c r="E100" s="17"/>
      <c r="F100" s="50"/>
      <c r="G100" s="50">
        <v>1</v>
      </c>
      <c r="H100" s="29">
        <f t="shared" si="16"/>
        <v>1</v>
      </c>
      <c r="I100" s="42">
        <f t="shared" si="17"/>
        <v>7.015</v>
      </c>
      <c r="J100" s="59" t="s">
        <v>89</v>
      </c>
    </row>
    <row r="101" s="2" customFormat="1" customHeight="1" spans="1:10">
      <c r="A101" s="19"/>
      <c r="B101" s="19" t="s">
        <v>90</v>
      </c>
      <c r="C101" s="20">
        <f>C37</f>
        <v>25000</v>
      </c>
      <c r="D101" s="20">
        <f>D37</f>
        <v>1</v>
      </c>
      <c r="E101" s="20">
        <f>E37</f>
        <v>25000</v>
      </c>
      <c r="F101" s="20">
        <f>SUM(F37:F100)</f>
        <v>1959.76</v>
      </c>
      <c r="G101" s="20">
        <f>SUM(G37:G100)</f>
        <v>1264</v>
      </c>
      <c r="H101" s="20">
        <f>SUM(H37:H100)</f>
        <v>3223.76</v>
      </c>
      <c r="I101" s="20">
        <f>SUM(I37:I100)</f>
        <v>22614.6764</v>
      </c>
      <c r="J101" s="41"/>
    </row>
    <row r="102" s="1" customFormat="1" customHeight="1" spans="1:10">
      <c r="A102" s="21">
        <v>10</v>
      </c>
      <c r="B102" s="22" t="s">
        <v>91</v>
      </c>
      <c r="C102" s="23">
        <v>596</v>
      </c>
      <c r="D102" s="21">
        <v>1</v>
      </c>
      <c r="E102" s="23">
        <f>C102*D102</f>
        <v>596</v>
      </c>
      <c r="F102" s="17">
        <v>630</v>
      </c>
      <c r="G102" s="17">
        <v>0</v>
      </c>
      <c r="H102" s="17">
        <v>0</v>
      </c>
      <c r="I102" s="17">
        <f>F102+G102</f>
        <v>630</v>
      </c>
      <c r="J102" s="62" t="s">
        <v>92</v>
      </c>
    </row>
    <row r="103" s="1" customFormat="1" customHeight="1" spans="1:10">
      <c r="A103" s="30"/>
      <c r="B103" s="25"/>
      <c r="C103" s="26"/>
      <c r="D103" s="24"/>
      <c r="E103" s="26"/>
      <c r="F103" s="17">
        <v>250</v>
      </c>
      <c r="G103" s="17">
        <v>0</v>
      </c>
      <c r="H103" s="17">
        <v>0</v>
      </c>
      <c r="I103" s="17">
        <f>F103+G103</f>
        <v>250</v>
      </c>
      <c r="J103" s="62" t="s">
        <v>93</v>
      </c>
    </row>
    <row r="104" s="2" customFormat="1" customHeight="1" spans="1:10">
      <c r="A104" s="19"/>
      <c r="B104" s="19" t="s">
        <v>94</v>
      </c>
      <c r="C104" s="20">
        <f>SUM(C102)</f>
        <v>596</v>
      </c>
      <c r="D104" s="20">
        <f>SUM(D102)</f>
        <v>1</v>
      </c>
      <c r="E104" s="20">
        <f>SUM(E102)</f>
        <v>596</v>
      </c>
      <c r="F104" s="20">
        <f t="shared" ref="F104:I104" si="18">SUM(F102:F103)</f>
        <v>880</v>
      </c>
      <c r="G104" s="20">
        <f t="shared" si="18"/>
        <v>0</v>
      </c>
      <c r="H104" s="20">
        <f t="shared" si="18"/>
        <v>0</v>
      </c>
      <c r="I104" s="20">
        <f t="shared" si="18"/>
        <v>880</v>
      </c>
      <c r="J104" s="41"/>
    </row>
    <row r="105" s="1" customFormat="1" customHeight="1" spans="1:10">
      <c r="A105" s="19"/>
      <c r="B105" s="19" t="s">
        <v>95</v>
      </c>
      <c r="C105" s="20">
        <f t="shared" ref="C105:I105" si="19">SUM(C104,C101,C36,C33,C28,C23,C20,C17,C14,C11)</f>
        <v>30196</v>
      </c>
      <c r="D105" s="20">
        <f t="shared" si="19"/>
        <v>5</v>
      </c>
      <c r="E105" s="20">
        <f t="shared" si="19"/>
        <v>30196</v>
      </c>
      <c r="F105" s="20">
        <f>SUM(F104,F101,F36,F33,F28,F23,F20,F17,F14,F11)-F104</f>
        <v>1959.76</v>
      </c>
      <c r="G105" s="20">
        <f>SUM(G104,G101,G36,G33,G28,G23,G20,G17,G14,G11)-G104</f>
        <v>1264</v>
      </c>
      <c r="H105" s="20">
        <f t="shared" si="19"/>
        <v>3223.76</v>
      </c>
      <c r="I105" s="20">
        <f t="shared" si="19"/>
        <v>23494.6764</v>
      </c>
      <c r="J105" s="41"/>
    </row>
    <row r="107" customHeight="1" spans="8:11">
      <c r="H107" s="52"/>
      <c r="I107" s="52"/>
      <c r="J107" s="63"/>
      <c r="K107" s="63"/>
    </row>
    <row r="109" customHeight="1" spans="1:10">
      <c r="A109" s="53" t="s">
        <v>96</v>
      </c>
      <c r="B109" s="53"/>
      <c r="C109" s="54" t="s">
        <v>97</v>
      </c>
      <c r="D109" s="54"/>
      <c r="E109" s="54" t="s">
        <v>98</v>
      </c>
      <c r="F109" s="54"/>
      <c r="G109" s="54" t="s">
        <v>99</v>
      </c>
      <c r="H109" s="54"/>
      <c r="I109" s="54"/>
      <c r="J109" s="64" t="s">
        <v>100</v>
      </c>
    </row>
    <row r="110" customHeight="1" spans="1:10">
      <c r="A110" s="55">
        <f>E105</f>
        <v>30196</v>
      </c>
      <c r="B110" s="55"/>
      <c r="C110" s="55">
        <f>E110+G110</f>
        <v>23494.6764</v>
      </c>
      <c r="D110" s="55"/>
      <c r="E110" s="55">
        <f>F105*7.015+F104</f>
        <v>14627.7164</v>
      </c>
      <c r="F110" s="55"/>
      <c r="G110" s="55">
        <f>G105*7.015</f>
        <v>8866.96</v>
      </c>
      <c r="H110" s="55"/>
      <c r="I110" s="55"/>
      <c r="J110" s="65">
        <f>A110-C110</f>
        <v>6701.3236</v>
      </c>
    </row>
    <row r="112" customHeight="1" spans="1:10">
      <c r="A112" s="7" t="s">
        <v>101</v>
      </c>
      <c r="B112" s="56"/>
      <c r="C112" s="57" t="s">
        <v>102</v>
      </c>
      <c r="D112" s="7"/>
      <c r="E112" s="7" t="s">
        <v>103</v>
      </c>
      <c r="F112" s="7"/>
      <c r="G112" s="7" t="s">
        <v>104</v>
      </c>
      <c r="H112" s="7"/>
      <c r="I112" s="7"/>
      <c r="J112" s="56"/>
    </row>
  </sheetData>
  <mergeCells count="66">
    <mergeCell ref="C2:H2"/>
    <mergeCell ref="C6:E6"/>
    <mergeCell ref="F6:J6"/>
    <mergeCell ref="A109:B109"/>
    <mergeCell ref="C109:D109"/>
    <mergeCell ref="E109:F109"/>
    <mergeCell ref="G109:H109"/>
    <mergeCell ref="A110:B110"/>
    <mergeCell ref="C110:D110"/>
    <mergeCell ref="E110:F110"/>
    <mergeCell ref="G110:H110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100"/>
    <mergeCell ref="A102:A103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100"/>
    <mergeCell ref="B102:B103"/>
    <mergeCell ref="C8:C10"/>
    <mergeCell ref="C12:C13"/>
    <mergeCell ref="C15:C16"/>
    <mergeCell ref="C18:C19"/>
    <mergeCell ref="C21:C22"/>
    <mergeCell ref="C24:C27"/>
    <mergeCell ref="C29:C32"/>
    <mergeCell ref="C34:C35"/>
    <mergeCell ref="C37:C100"/>
    <mergeCell ref="C102:C103"/>
    <mergeCell ref="D8:D10"/>
    <mergeCell ref="D12:D13"/>
    <mergeCell ref="D15:D16"/>
    <mergeCell ref="D18:D19"/>
    <mergeCell ref="D21:D22"/>
    <mergeCell ref="D24:D27"/>
    <mergeCell ref="D29:D32"/>
    <mergeCell ref="D34:D35"/>
    <mergeCell ref="D37:D100"/>
    <mergeCell ref="D102:D103"/>
    <mergeCell ref="E8:E10"/>
    <mergeCell ref="E12:E13"/>
    <mergeCell ref="E15:E16"/>
    <mergeCell ref="E18:E19"/>
    <mergeCell ref="E21:E22"/>
    <mergeCell ref="E24:E27"/>
    <mergeCell ref="E29:E32"/>
    <mergeCell ref="E34:E35"/>
    <mergeCell ref="E37:E100"/>
    <mergeCell ref="E102:E103"/>
    <mergeCell ref="J4:J5"/>
    <mergeCell ref="J37:J44"/>
    <mergeCell ref="H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cp:lastModifiedBy>张 蓉蓉</cp:lastModifiedBy>
  <dcterms:created xsi:type="dcterms:W3CDTF">2020-01-13T03:52:00Z</dcterms:created>
  <dcterms:modified xsi:type="dcterms:W3CDTF">2020-05-14T06:39:37Z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