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<sst xmlns="http://schemas.openxmlformats.org/spreadsheetml/2006/main" count="65" uniqueCount="65">
  <si>
    <t>【借款报销单】</t>
  </si>
  <si>
    <t>HMEA-230213-SXY854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</si>
  <si>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</si>
  <si>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</si>
  <si>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</si>
  <si>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</si>
  <si>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</si>
  <si>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</si>
  <si>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</si>
  <si>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</si>
  <si>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</si>
  <si>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</si>
  <si>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</si>
  <si>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</si>
  <si>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</si>
  <si>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</si>
  <si>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</si>
  <si>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</si>
  <si>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</si>
  <si>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</si>
  <si>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</si>
  <si>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</si>
  <si>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</si>
  <si>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</si>
  <si>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</si>
  <si>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</si>
  <si>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</si>
  <si>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</si>
  <si>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晚宴-奖牌</t>
  </si>
  <si>
    <t>尽量提供可用的原始发票，发票项目不可用的，且开票需要加收税点的可以不提供原始发票。网上交易均需提供交易截图。</t>
  </si>
  <si>
    <t>晚宴-铜锣</t>
  </si>
  <si>
    <t>晚宴-啤酒</t>
  </si>
  <si>
    <t>晚宴-巧克力</t>
  </si>
  <si>
    <t>VIP房间备品-打火机</t>
  </si>
  <si>
    <t>VIP房间备品-矿泉水</t>
  </si>
  <si>
    <t>VIP房间备品-牛奶</t>
  </si>
  <si>
    <t>VIP房间备品-坚果威化</t>
  </si>
  <si>
    <t>VIP房间备品-小罐茶</t>
  </si>
  <si>
    <t>VIP房间备品-背包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</si>
  <si>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</si>
  <si>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</si>
  <si>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</si>
  <si>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</si>
  <si>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</si>
  <si>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</si>
  <si>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</si>
  <si>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</si>
  <si>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</si>
  <si>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</si>
  <si>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</si>
  <si>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</si>
  <si>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</si>
  <si>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铜锣运费</t>
  </si>
  <si>
    <t>物料运费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</si>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</sst>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22" workbookViewId="0">
      <selection activeCell="J60" sqref="J60"/>
    </sheetView>
  </sheetViews>
  <sheetFormatPr defaultColWidth="9" defaultRowHeight="21" customHeight="1"/>
  <cols>
    <col min="1" max="1" width="9" style="2"/>
    <col min="2" max="2" width="16.7758620689655" customWidth="1"/>
    <col min="3" max="3" width="13.4137931034483" style="3" customWidth="1"/>
    <col min="5" max="5" width="13.4137931034483" customWidth="1"/>
    <col min="6" max="6" width="12.3275862068966" customWidth="1"/>
    <col min="7" max="7" width="12.5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9"/>
      <c r="J2" s="49"/>
      <c r="K2" s="49"/>
      <c r="L2" s="4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50"/>
      <c r="J8" s="5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50"/>
      <c r="J9" s="5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50"/>
      <c r="J10" s="52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53"/>
      <c r="J11" s="54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50"/>
      <c r="J12" s="51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50"/>
      <c r="J13" s="52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53"/>
      <c r="J14" s="54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50"/>
      <c r="J15" s="55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50"/>
      <c r="J16" s="5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50"/>
      <c r="J17" s="5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50"/>
      <c r="J18" s="56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53"/>
      <c r="J19" s="57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50"/>
      <c r="J20" s="58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50"/>
      <c r="J21" s="59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50"/>
      <c r="J22" s="59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50"/>
      <c r="J23" s="59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53"/>
      <c r="J24" s="60"/>
    </row>
    <row r="25" customFormat="1" customHeight="1" spans="1:10">
      <c r="A25" s="32">
        <v>5</v>
      </c>
      <c r="B25" s="33" t="s">
        <v>27</v>
      </c>
      <c r="C25" s="34">
        <v>14500</v>
      </c>
      <c r="D25" s="32">
        <v>1</v>
      </c>
      <c r="E25" s="34">
        <f>C25*D25</f>
        <v>14500</v>
      </c>
      <c r="F25" s="15">
        <v>5460</v>
      </c>
      <c r="G25" s="15">
        <v>0</v>
      </c>
      <c r="H25" s="15">
        <f>F25+G25</f>
        <v>5460</v>
      </c>
      <c r="I25" s="50" t="s">
        <v>28</v>
      </c>
      <c r="J25" s="61" t="s">
        <v>29</v>
      </c>
    </row>
    <row r="26" customHeight="1" spans="1:10">
      <c r="A26" s="35"/>
      <c r="B26" s="36"/>
      <c r="C26" s="37"/>
      <c r="D26" s="35"/>
      <c r="E26" s="37"/>
      <c r="F26" s="15">
        <v>0</v>
      </c>
      <c r="G26" s="15">
        <v>16</v>
      </c>
      <c r="H26" s="15">
        <f>F26+G26</f>
        <v>16</v>
      </c>
      <c r="I26" s="50" t="s">
        <v>30</v>
      </c>
      <c r="J26" s="62"/>
    </row>
    <row r="27" customHeight="1" spans="1:10">
      <c r="A27" s="35"/>
      <c r="B27" s="36"/>
      <c r="C27" s="37"/>
      <c r="D27" s="35"/>
      <c r="E27" s="37"/>
      <c r="F27" s="15">
        <v>8114.94</v>
      </c>
      <c r="G27" s="15">
        <v>417</v>
      </c>
      <c r="H27" s="15">
        <f>F27+G27</f>
        <v>8531.94</v>
      </c>
      <c r="I27" s="50" t="s">
        <v>31</v>
      </c>
      <c r="J27" s="62"/>
    </row>
    <row r="28" customHeight="1" spans="1:10">
      <c r="A28" s="35"/>
      <c r="B28" s="36"/>
      <c r="C28" s="37"/>
      <c r="D28" s="35"/>
      <c r="E28" s="37"/>
      <c r="F28" s="15">
        <v>532.56</v>
      </c>
      <c r="G28" s="15">
        <v>0</v>
      </c>
      <c r="H28" s="15">
        <f t="shared" ref="H28:H34" si="3">F28+G28</f>
        <v>532.56</v>
      </c>
      <c r="I28" s="50" t="s">
        <v>32</v>
      </c>
      <c r="J28" s="62"/>
    </row>
    <row r="29" customFormat="1" customHeight="1" spans="1:10">
      <c r="A29" s="35"/>
      <c r="B29" s="36"/>
      <c r="C29" s="37"/>
      <c r="D29" s="35"/>
      <c r="E29" s="37"/>
      <c r="F29" s="15">
        <v>0</v>
      </c>
      <c r="G29" s="15">
        <v>65</v>
      </c>
      <c r="H29" s="15">
        <f t="shared" si="3"/>
        <v>65</v>
      </c>
      <c r="I29" s="50" t="s">
        <v>33</v>
      </c>
      <c r="J29" s="62"/>
    </row>
    <row r="30" customFormat="1" customHeight="1" spans="1:10">
      <c r="A30" s="35"/>
      <c r="B30" s="36"/>
      <c r="C30" s="37"/>
      <c r="D30" s="35"/>
      <c r="E30" s="37"/>
      <c r="F30" s="15">
        <v>34.9</v>
      </c>
      <c r="G30" s="15">
        <v>50.6</v>
      </c>
      <c r="H30" s="15">
        <f t="shared" si="3"/>
        <v>85.5</v>
      </c>
      <c r="I30" s="50" t="s">
        <v>34</v>
      </c>
      <c r="J30" s="62"/>
    </row>
    <row r="31" customFormat="1" customHeight="1" spans="1:10">
      <c r="A31" s="35"/>
      <c r="B31" s="36"/>
      <c r="C31" s="37"/>
      <c r="D31" s="35"/>
      <c r="E31" s="37"/>
      <c r="F31" s="15">
        <v>69.9</v>
      </c>
      <c r="G31" s="15">
        <v>0</v>
      </c>
      <c r="H31" s="15">
        <f t="shared" si="3"/>
        <v>69.9</v>
      </c>
      <c r="I31" s="50" t="s">
        <v>35</v>
      </c>
      <c r="J31" s="62"/>
    </row>
    <row r="32" customFormat="1" customHeight="1" spans="1:10">
      <c r="A32" s="35"/>
      <c r="B32" s="36"/>
      <c r="C32" s="37"/>
      <c r="D32" s="35"/>
      <c r="E32" s="37"/>
      <c r="F32" s="15">
        <v>155.4</v>
      </c>
      <c r="G32" s="15">
        <v>0</v>
      </c>
      <c r="H32" s="15">
        <f t="shared" si="3"/>
        <v>155.4</v>
      </c>
      <c r="I32" s="50" t="s">
        <v>36</v>
      </c>
      <c r="J32" s="62"/>
    </row>
    <row r="33" customFormat="1" customHeight="1" spans="1:10">
      <c r="A33" s="35"/>
      <c r="B33" s="36"/>
      <c r="C33" s="37"/>
      <c r="D33" s="35"/>
      <c r="E33" s="37"/>
      <c r="F33" s="15">
        <v>989.98</v>
      </c>
      <c r="G33" s="15">
        <v>0</v>
      </c>
      <c r="H33" s="15">
        <f t="shared" si="3"/>
        <v>989.98</v>
      </c>
      <c r="I33" s="50" t="s">
        <v>37</v>
      </c>
      <c r="J33" s="62"/>
    </row>
    <row r="34" customFormat="1" customHeight="1" spans="1:10">
      <c r="A34" s="38"/>
      <c r="B34" s="39"/>
      <c r="C34" s="40"/>
      <c r="D34" s="38"/>
      <c r="E34" s="40"/>
      <c r="F34" s="15">
        <v>897.2</v>
      </c>
      <c r="G34" s="15">
        <v>0</v>
      </c>
      <c r="H34" s="15">
        <f t="shared" si="3"/>
        <v>897.2</v>
      </c>
      <c r="I34" s="50" t="s">
        <v>38</v>
      </c>
      <c r="J34" s="62"/>
    </row>
    <row r="35" s="1" customFormat="1" customHeight="1" spans="1:10">
      <c r="A35" s="17"/>
      <c r="B35" s="18" t="s">
        <v>39</v>
      </c>
      <c r="C35" s="19">
        <f>SUM(C25)</f>
        <v>14500</v>
      </c>
      <c r="D35" s="19">
        <f>SUM(D25)</f>
        <v>1</v>
      </c>
      <c r="E35" s="19">
        <f>SUM(E25)</f>
        <v>14500</v>
      </c>
      <c r="F35" s="19">
        <f>SUM(F25:F34)</f>
        <v>16254.88</v>
      </c>
      <c r="G35" s="19">
        <f>SUM(G25:G34)</f>
        <v>548.6</v>
      </c>
      <c r="H35" s="19">
        <f>SUM(H25:H34)</f>
        <v>16803.48</v>
      </c>
      <c r="I35" s="53"/>
      <c r="J35" s="63"/>
    </row>
    <row r="36" customHeight="1" spans="1:10">
      <c r="A36" s="13">
        <v>6</v>
      </c>
      <c r="B36" s="14" t="s">
        <v>40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50"/>
      <c r="J36" s="51" t="s">
        <v>41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50"/>
      <c r="J37" s="56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50"/>
      <c r="J38" s="56"/>
    </row>
    <row r="39" s="1" customFormat="1" customHeight="1" spans="1:10">
      <c r="A39" s="17"/>
      <c r="B39" s="18" t="s">
        <v>42</v>
      </c>
      <c r="C39" s="19">
        <f>SUM(C36)</f>
        <v>0</v>
      </c>
      <c r="D39" s="19">
        <f t="shared" ref="D39:E39" si="4">SUM(D36)</f>
        <v>0</v>
      </c>
      <c r="E39" s="19">
        <f t="shared" si="4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53"/>
      <c r="J39" s="57"/>
    </row>
    <row r="40" customHeight="1" spans="1:10">
      <c r="A40" s="13">
        <v>7</v>
      </c>
      <c r="B40" s="14" t="s">
        <v>43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50"/>
      <c r="J40" s="5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50"/>
      <c r="J41" s="5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50"/>
      <c r="J42" s="59"/>
    </row>
    <row r="43" s="1" customFormat="1" customHeight="1" spans="1:10">
      <c r="A43" s="17"/>
      <c r="B43" s="18" t="s">
        <v>44</v>
      </c>
      <c r="C43" s="19">
        <f>SUM(C40)</f>
        <v>0</v>
      </c>
      <c r="D43" s="19">
        <f t="shared" ref="D43:E43" si="5">SUM(D40)</f>
        <v>0</v>
      </c>
      <c r="E43" s="19">
        <f t="shared" si="5"/>
        <v>0</v>
      </c>
      <c r="F43" s="19">
        <f>SUM(F40:F42)</f>
        <v>0</v>
      </c>
      <c r="G43" s="19">
        <f>SUM(G40:G42)</f>
        <v>0</v>
      </c>
      <c r="H43" s="19">
        <f>SUM(H40:H42)</f>
        <v>0</v>
      </c>
      <c r="I43" s="53"/>
      <c r="J43" s="60"/>
    </row>
    <row r="44" customHeight="1" spans="1:10">
      <c r="A44" s="13">
        <v>8</v>
      </c>
      <c r="B44" s="14" t="s">
        <v>45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50"/>
      <c r="J44" s="55" t="s">
        <v>46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50"/>
      <c r="J45" s="56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50"/>
      <c r="J46" s="56"/>
    </row>
    <row r="47" s="1" customFormat="1" customHeight="1" spans="1:10">
      <c r="A47" s="17"/>
      <c r="B47" s="18" t="s">
        <v>47</v>
      </c>
      <c r="C47" s="19">
        <f>SUM(C44)</f>
        <v>0</v>
      </c>
      <c r="D47" s="19">
        <f t="shared" ref="D47:E47" si="6">SUM(D44)</f>
        <v>0</v>
      </c>
      <c r="E47" s="19">
        <f t="shared" si="6"/>
        <v>0</v>
      </c>
      <c r="F47" s="19">
        <f>SUM(F44:F46)</f>
        <v>0</v>
      </c>
      <c r="G47" s="19">
        <f>SUM(G44:G46)</f>
        <v>0</v>
      </c>
      <c r="H47" s="19">
        <f>SUM(H44:H46)</f>
        <v>0</v>
      </c>
      <c r="I47" s="53"/>
      <c r="J47" s="57"/>
    </row>
    <row r="48" customHeight="1" spans="1:10">
      <c r="A48" s="13">
        <v>9</v>
      </c>
      <c r="B48" s="14" t="s">
        <v>48</v>
      </c>
      <c r="C48" s="15">
        <v>0</v>
      </c>
      <c r="D48" s="16"/>
      <c r="E48" s="15">
        <f>C48*D48</f>
        <v>0</v>
      </c>
      <c r="F48" s="15">
        <v>0</v>
      </c>
      <c r="G48" s="15">
        <v>0</v>
      </c>
      <c r="H48" s="15">
        <f t="shared" ref="H48:H54" si="7">F48+G48</f>
        <v>0</v>
      </c>
      <c r="I48" s="50"/>
      <c r="J48" s="51" t="s">
        <v>49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7"/>
        <v>0</v>
      </c>
      <c r="I49" s="50"/>
      <c r="J49" s="52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7"/>
        <v>0</v>
      </c>
      <c r="I50" s="50"/>
      <c r="J50" s="52"/>
    </row>
    <row r="51" s="1" customFormat="1" customHeight="1" spans="1:10">
      <c r="A51" s="17"/>
      <c r="B51" s="18" t="s">
        <v>50</v>
      </c>
      <c r="C51" s="19">
        <f>SUM(C48)</f>
        <v>0</v>
      </c>
      <c r="D51" s="19">
        <f t="shared" ref="D51:E51" si="8">SUM(D48)</f>
        <v>0</v>
      </c>
      <c r="E51" s="19">
        <f t="shared" si="8"/>
        <v>0</v>
      </c>
      <c r="F51" s="19">
        <f>SUM(F48:F50)</f>
        <v>0</v>
      </c>
      <c r="G51" s="19">
        <f t="shared" ref="G51:H51" si="9">SUM(G48:G50)</f>
        <v>0</v>
      </c>
      <c r="H51" s="19">
        <f t="shared" si="9"/>
        <v>0</v>
      </c>
      <c r="I51" s="53"/>
      <c r="J51" s="54"/>
    </row>
    <row r="52" customHeight="1" spans="1:10">
      <c r="A52" s="20">
        <v>10</v>
      </c>
      <c r="B52" s="21" t="s">
        <v>51</v>
      </c>
      <c r="C52" s="22">
        <v>0</v>
      </c>
      <c r="D52" s="20"/>
      <c r="E52" s="22">
        <f>C52*D52</f>
        <v>0</v>
      </c>
      <c r="F52" s="15">
        <v>0</v>
      </c>
      <c r="G52" s="15">
        <v>22</v>
      </c>
      <c r="H52" s="15">
        <f>F52+G52</f>
        <v>22</v>
      </c>
      <c r="I52" s="50" t="s">
        <v>52</v>
      </c>
      <c r="J52" s="58"/>
    </row>
    <row r="53" customHeight="1" spans="1:10">
      <c r="A53" s="28"/>
      <c r="B53" s="29"/>
      <c r="C53" s="30"/>
      <c r="D53" s="28"/>
      <c r="E53" s="30"/>
      <c r="F53" s="15">
        <v>220.16</v>
      </c>
      <c r="G53" s="15">
        <v>0</v>
      </c>
      <c r="H53" s="15">
        <f>F53+G53</f>
        <v>220.16</v>
      </c>
      <c r="I53" s="50" t="s">
        <v>53</v>
      </c>
      <c r="J53" s="59"/>
    </row>
    <row r="54" customHeight="1" spans="1:10">
      <c r="A54" s="28"/>
      <c r="B54" s="29"/>
      <c r="C54" s="30"/>
      <c r="D54" s="28"/>
      <c r="E54" s="30"/>
      <c r="F54" s="15">
        <v>0</v>
      </c>
      <c r="G54" s="15">
        <v>0</v>
      </c>
      <c r="H54" s="15">
        <f t="shared" si="7"/>
        <v>0</v>
      </c>
      <c r="I54" s="50"/>
      <c r="J54" s="59"/>
    </row>
    <row r="55" s="1" customFormat="1" customHeight="1" spans="1:10">
      <c r="A55" s="17"/>
      <c r="B55" s="18" t="s">
        <v>54</v>
      </c>
      <c r="C55" s="19">
        <f>SUM(C52)</f>
        <v>0</v>
      </c>
      <c r="D55" s="19">
        <f t="shared" ref="D55:E55" si="10">SUM(D52)</f>
        <v>0</v>
      </c>
      <c r="E55" s="19">
        <f t="shared" si="10"/>
        <v>0</v>
      </c>
      <c r="F55" s="19">
        <f>SUM(F52:F54)</f>
        <v>220.16</v>
      </c>
      <c r="G55" s="19">
        <f>SUM(G52:G54)</f>
        <v>22</v>
      </c>
      <c r="H55" s="19">
        <f>SUM(H52:H54)</f>
        <v>242.16</v>
      </c>
      <c r="I55" s="53"/>
      <c r="J55" s="60"/>
    </row>
    <row r="56" customHeight="1" spans="1:10">
      <c r="A56" s="17"/>
      <c r="B56" s="18" t="s">
        <v>55</v>
      </c>
      <c r="C56" s="19">
        <f>SUM(C55,C51,C47,C43,C39,C35,C24,C19,C14,C11)</f>
        <v>14500</v>
      </c>
      <c r="D56" s="19">
        <f t="shared" ref="D56:H56" si="11">SUM(D55,D51,D47,D43,D39,D35,D24,D19,D14,D11)</f>
        <v>1</v>
      </c>
      <c r="E56" s="19">
        <f t="shared" si="11"/>
        <v>14500</v>
      </c>
      <c r="F56" s="19">
        <f t="shared" si="11"/>
        <v>16475.04</v>
      </c>
      <c r="G56" s="19">
        <f t="shared" si="11"/>
        <v>570.6</v>
      </c>
      <c r="H56" s="19">
        <f>SUM(H55,H51,H47,H43,H39,H35,H24,H19,H14,H11)</f>
        <v>17045.64</v>
      </c>
      <c r="I56" s="53"/>
      <c r="J56" s="64"/>
    </row>
    <row r="60" customHeight="1" spans="1:9">
      <c r="A60" s="41" t="s">
        <v>56</v>
      </c>
      <c r="B60" s="42"/>
      <c r="C60" s="43" t="s">
        <v>57</v>
      </c>
      <c r="D60" s="43"/>
      <c r="E60" s="43" t="s">
        <v>58</v>
      </c>
      <c r="F60" s="43"/>
      <c r="G60" s="43" t="s">
        <v>59</v>
      </c>
      <c r="H60" s="43"/>
      <c r="I60" s="65" t="s">
        <v>60</v>
      </c>
    </row>
    <row r="61" customHeight="1" spans="1:9">
      <c r="A61" s="44">
        <f>E56</f>
        <v>14500</v>
      </c>
      <c r="B61" s="45"/>
      <c r="C61" s="45">
        <f>H56</f>
        <v>17045.64</v>
      </c>
      <c r="D61" s="45"/>
      <c r="E61" s="45">
        <f>F56</f>
        <v>16475.04</v>
      </c>
      <c r="F61" s="45"/>
      <c r="G61" s="45">
        <f>G56</f>
        <v>570.6</v>
      </c>
      <c r="H61" s="45"/>
      <c r="I61" s="66">
        <f>A61-C61</f>
        <v>-2545.64</v>
      </c>
    </row>
    <row r="63" customHeight="1" spans="1:9">
      <c r="A63" s="46" t="s">
        <v>61</v>
      </c>
      <c r="B63" s="47"/>
      <c r="C63" s="48" t="s">
        <v>62</v>
      </c>
      <c r="D63" s="46"/>
      <c r="E63" s="46" t="s">
        <v>63</v>
      </c>
      <c r="F63" s="46"/>
      <c r="G63" s="46" t="s">
        <v>64</v>
      </c>
      <c r="H63" s="46"/>
      <c r="I63" s="47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0"/>
    <mergeCell ref="A12:A13"/>
    <mergeCell ref="A15:A18"/>
    <mergeCell ref="A20:A23"/>
    <mergeCell ref="A25:A34"/>
    <mergeCell ref="A36:A38"/>
    <mergeCell ref="A40:A42"/>
    <mergeCell ref="A44:A46"/>
    <mergeCell ref="A48:A50"/>
    <mergeCell ref="A52:A54"/>
    <mergeCell ref="B6:B7"/>
    <mergeCell ref="B8:B10"/>
    <mergeCell ref="B12:B13"/>
    <mergeCell ref="B15:B18"/>
    <mergeCell ref="B20:B23"/>
    <mergeCell ref="B25:B34"/>
    <mergeCell ref="B36:B38"/>
    <mergeCell ref="B40:B42"/>
    <mergeCell ref="B44:B46"/>
    <mergeCell ref="B48:B50"/>
    <mergeCell ref="B52:B54"/>
    <mergeCell ref="C8:C10"/>
    <mergeCell ref="C12:C13"/>
    <mergeCell ref="C15:C18"/>
    <mergeCell ref="C20:C23"/>
    <mergeCell ref="C25:C34"/>
    <mergeCell ref="C36:C38"/>
    <mergeCell ref="C40:C42"/>
    <mergeCell ref="C44:C46"/>
    <mergeCell ref="C48:C50"/>
    <mergeCell ref="C52:C54"/>
    <mergeCell ref="D8:D10"/>
    <mergeCell ref="D12:D13"/>
    <mergeCell ref="D15:D18"/>
    <mergeCell ref="D20:D23"/>
    <mergeCell ref="D25:D34"/>
    <mergeCell ref="D36:D38"/>
    <mergeCell ref="D40:D42"/>
    <mergeCell ref="D44:D46"/>
    <mergeCell ref="D48:D50"/>
    <mergeCell ref="D52:D54"/>
    <mergeCell ref="E8:E10"/>
    <mergeCell ref="E12:E13"/>
    <mergeCell ref="E15:E18"/>
    <mergeCell ref="E20:E23"/>
    <mergeCell ref="E25:E34"/>
    <mergeCell ref="E36:E38"/>
    <mergeCell ref="E40:E42"/>
    <mergeCell ref="E44:E46"/>
    <mergeCell ref="E48:E50"/>
    <mergeCell ref="E52:E54"/>
    <mergeCell ref="J4:J5"/>
    <mergeCell ref="J6:J7"/>
    <mergeCell ref="J8:J11"/>
    <mergeCell ref="J12:J14"/>
    <mergeCell ref="J15:J19"/>
    <mergeCell ref="J20:J24"/>
    <mergeCell ref="J25:J35"/>
    <mergeCell ref="J36:J39"/>
    <mergeCell ref="J40:J43"/>
    <mergeCell ref="J44:J47"/>
    <mergeCell ref="J48:J51"/>
    <mergeCell ref="J52:J55"/>
    <mergeCell ref="H4:I5"/>
  </mergeCells>
  <printOptions horizontalCentered="1"/>
  <pageMargins left="0.306944444444444" right="0.306944444444444" top="0.554861111111111" bottom="0.554861111111111" header="0.298611111111111" footer="0.298611111111111"/>
  <pageSetup paperSize="9" scale="59" orientation="portrait" horizontalDpi="600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2023-03-01T09:01:10Z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