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86139\Desktop\工作\2021滴滴专车\"/>
    </mc:Choice>
  </mc:AlternateContent>
  <xr:revisionPtr revIDLastSave="0" documentId="8_{AF16BCAE-C52D-4F0B-8902-3E6A9A128157}" xr6:coauthVersionLast="47" xr6:coauthVersionMax="47" xr10:uidLastSave="{00000000-0000-0000-0000-000000000000}"/>
  <bookViews>
    <workbookView xWindow="-103" yWindow="-103" windowWidth="16663" windowHeight="8863" activeTab="3" xr2:uid="{A4C2555E-79AB-45FB-9945-33D186261022}"/>
  </bookViews>
  <sheets>
    <sheet name="3月" sheetId="1" r:id="rId1"/>
    <sheet name="1月" sheetId="2" r:id="rId2"/>
    <sheet name="1月1 " sheetId="3" r:id="rId3"/>
    <sheet name="餐费" sheetId="4" r:id="rId4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4" i="4" l="1"/>
  <c r="F3" i="4"/>
  <c r="F5" i="4" s="1"/>
  <c r="F6" i="4" s="1"/>
  <c r="F7" i="4" s="1"/>
  <c r="F2" i="4"/>
  <c r="F8" i="4" l="1"/>
  <c r="F9" i="4" s="1"/>
  <c r="K13" i="3" l="1"/>
  <c r="K12" i="3"/>
  <c r="K11" i="3"/>
  <c r="K14" i="3" s="1"/>
  <c r="K17" i="3" s="1"/>
  <c r="K18" i="3" s="1"/>
  <c r="K13" i="2"/>
  <c r="K12" i="2"/>
  <c r="K11" i="2"/>
  <c r="K14" i="2" s="1"/>
  <c r="K17" i="2" s="1"/>
  <c r="K18" i="2" s="1"/>
  <c r="K11" i="1" l="1"/>
  <c r="K12" i="1"/>
  <c r="K13" i="1"/>
  <c r="K14" i="1" l="1"/>
  <c r="K17" i="1" s="1"/>
  <c r="K18" i="1" s="1"/>
</calcChain>
</file>

<file path=xl/sharedStrings.xml><?xml version="1.0" encoding="utf-8"?>
<sst xmlns="http://schemas.openxmlformats.org/spreadsheetml/2006/main" count="244" uniqueCount="88">
  <si>
    <t>日期</t>
    <phoneticPr fontId="7" type="noConversion"/>
  </si>
  <si>
    <t>公司（加盖公章）</t>
    <phoneticPr fontId="7" type="noConversion"/>
  </si>
  <si>
    <t xml:space="preserve">Total  含税总计  </t>
    <phoneticPr fontId="7" type="noConversion"/>
  </si>
  <si>
    <t>Tax fee  税费</t>
    <phoneticPr fontId="7" type="noConversion"/>
  </si>
  <si>
    <t>Tax rate  税点</t>
    <phoneticPr fontId="7" type="noConversion"/>
  </si>
  <si>
    <t>增值税专用发票</t>
    <phoneticPr fontId="9" type="noConversion"/>
  </si>
  <si>
    <t>Invoice type 发票类型</t>
    <phoneticPr fontId="7" type="noConversion"/>
  </si>
  <si>
    <t>合计</t>
    <phoneticPr fontId="7" type="noConversion"/>
  </si>
  <si>
    <t>批</t>
    <phoneticPr fontId="4" type="noConversion"/>
  </si>
  <si>
    <t>制作物</t>
    <phoneticPr fontId="4" type="noConversion"/>
  </si>
  <si>
    <t>司机培训制作物</t>
    <phoneticPr fontId="4" type="noConversion"/>
  </si>
  <si>
    <t>天数</t>
    <phoneticPr fontId="4" type="noConversion"/>
  </si>
  <si>
    <t>120平</t>
    <phoneticPr fontId="4" type="noConversion"/>
  </si>
  <si>
    <t>场地</t>
  </si>
  <si>
    <t xml:space="preserve">司机培训用餐 </t>
    <phoneticPr fontId="4" type="noConversion"/>
  </si>
  <si>
    <t>用餐</t>
    <phoneticPr fontId="4" type="noConversion"/>
  </si>
  <si>
    <t>天数</t>
  </si>
  <si>
    <t>司机培训场地租赁</t>
  </si>
  <si>
    <t>场地租赁</t>
  </si>
  <si>
    <t>（如有）</t>
    <phoneticPr fontId="4" type="noConversion"/>
  </si>
  <si>
    <t>总计（元）</t>
    <phoneticPr fontId="7" type="noConversion"/>
  </si>
  <si>
    <t>天数</t>
    <phoneticPr fontId="7" type="noConversion"/>
  </si>
  <si>
    <t>单价（元）</t>
    <phoneticPr fontId="7" type="noConversion"/>
  </si>
  <si>
    <t>数量</t>
    <phoneticPr fontId="7" type="noConversion"/>
  </si>
  <si>
    <t>单位</t>
  </si>
  <si>
    <t>尺寸规格</t>
    <phoneticPr fontId="7" type="noConversion"/>
  </si>
  <si>
    <t>材质</t>
    <phoneticPr fontId="7" type="noConversion"/>
  </si>
  <si>
    <t>型号</t>
    <phoneticPr fontId="4" type="noConversion"/>
  </si>
  <si>
    <t>产品名称/服务描述</t>
    <phoneticPr fontId="7" type="noConversion"/>
  </si>
  <si>
    <t>序号</t>
  </si>
  <si>
    <t>备注</t>
    <phoneticPr fontId="4" type="noConversion"/>
  </si>
  <si>
    <t>图片</t>
    <phoneticPr fontId="4" type="noConversion"/>
  </si>
  <si>
    <t xml:space="preserve">Net Price </t>
    <phoneticPr fontId="7" type="noConversion"/>
  </si>
  <si>
    <t>Days</t>
    <phoneticPr fontId="7" type="noConversion"/>
  </si>
  <si>
    <t>Unit price</t>
  </si>
  <si>
    <t>Amount</t>
    <phoneticPr fontId="7" type="noConversion"/>
  </si>
  <si>
    <t>Unit</t>
  </si>
  <si>
    <t>Dimensions</t>
    <phoneticPr fontId="7" type="noConversion"/>
  </si>
  <si>
    <t>Quality</t>
    <phoneticPr fontId="7" type="noConversion"/>
  </si>
  <si>
    <t>品牌</t>
  </si>
  <si>
    <t>Description</t>
  </si>
  <si>
    <t>类别</t>
    <phoneticPr fontId="7" type="noConversion"/>
  </si>
  <si>
    <t>No</t>
  </si>
  <si>
    <t>预计开始执行日期
Delivery Date</t>
    <phoneticPr fontId="7" type="noConversion"/>
  </si>
  <si>
    <t xml:space="preserve">项目 
Service </t>
    <phoneticPr fontId="7" type="noConversion"/>
  </si>
  <si>
    <t>北京市朝阳区农展馆南路13号瑞辰国际中心15层</t>
    <phoneticPr fontId="4" type="noConversion"/>
  </si>
  <si>
    <t>联系地址 Add.</t>
    <phoneticPr fontId="7" type="noConversion"/>
  </si>
  <si>
    <t>上海市静安区灵石路718号宁汇广场A6</t>
    <phoneticPr fontId="4" type="noConversion"/>
  </si>
  <si>
    <t>zhonglan@cct.cn</t>
    <phoneticPr fontId="4" type="noConversion"/>
  </si>
  <si>
    <t>联系邮箱 E-Mail</t>
    <phoneticPr fontId="7" type="noConversion"/>
  </si>
  <si>
    <t>dukun@didiglobal.com</t>
    <phoneticPr fontId="4" type="noConversion"/>
  </si>
  <si>
    <t>联系电话 Tel.</t>
    <phoneticPr fontId="7" type="noConversion"/>
  </si>
  <si>
    <t>仲岚</t>
    <phoneticPr fontId="4" type="noConversion"/>
  </si>
  <si>
    <t>联络人 Contact</t>
    <phoneticPr fontId="7" type="noConversion"/>
  </si>
  <si>
    <t>杜昆</t>
    <phoneticPr fontId="4" type="noConversion"/>
  </si>
  <si>
    <t>康辉集团北京国际会议展览有限公司</t>
    <phoneticPr fontId="4" type="noConversion"/>
  </si>
  <si>
    <t>公司 Company</t>
    <phoneticPr fontId="7" type="noConversion"/>
  </si>
  <si>
    <t>Vendor
供应商</t>
    <phoneticPr fontId="7" type="noConversion"/>
  </si>
  <si>
    <t>北京嘀嘀无限科技发展有限公司</t>
    <phoneticPr fontId="9" type="noConversion"/>
  </si>
  <si>
    <t>公司Company</t>
    <phoneticPr fontId="7" type="noConversion"/>
  </si>
  <si>
    <t>Cost Entity 
采购方</t>
    <phoneticPr fontId="7" type="noConversion"/>
  </si>
  <si>
    <t>Goods and Service Acknowledgement Note</t>
  </si>
  <si>
    <t>华东上海-3月上海专车认证项目预算</t>
    <phoneticPr fontId="7" type="noConversion"/>
  </si>
  <si>
    <t>2022年3月1日起</t>
    <phoneticPr fontId="4" type="noConversion"/>
  </si>
  <si>
    <t>华东上海-3月上海专车认证项目预算</t>
    <phoneticPr fontId="4" type="noConversion"/>
  </si>
  <si>
    <t>安兰云酒店</t>
    <phoneticPr fontId="4" type="noConversion"/>
  </si>
  <si>
    <t>3月3日、3月10日、3月11日</t>
    <phoneticPr fontId="4" type="noConversion"/>
  </si>
  <si>
    <t>1.三折页桌卡36个，
2.条幅4m*0.5m一条
3.电子邀请函27张
4.食品及饮料</t>
    <phoneticPr fontId="4" type="noConversion"/>
  </si>
  <si>
    <t>华东上海-1月上海专车认证项目预算</t>
    <phoneticPr fontId="7" type="noConversion"/>
  </si>
  <si>
    <t>华东上海-1月上海专车认证项目预算</t>
    <phoneticPr fontId="4" type="noConversion"/>
  </si>
  <si>
    <t>2022年1月19日起</t>
    <phoneticPr fontId="4" type="noConversion"/>
  </si>
  <si>
    <t>美豪酒店</t>
    <phoneticPr fontId="4" type="noConversion"/>
  </si>
  <si>
    <t>横幅，易拉宝，手举牌，指示板等</t>
    <phoneticPr fontId="4" type="noConversion"/>
  </si>
  <si>
    <t>城市</t>
    <phoneticPr fontId="4" type="noConversion"/>
  </si>
  <si>
    <t>酒店</t>
    <phoneticPr fontId="4" type="noConversion"/>
  </si>
  <si>
    <t>项目</t>
    <phoneticPr fontId="4" type="noConversion"/>
  </si>
  <si>
    <t>数量</t>
    <phoneticPr fontId="4" type="noConversion"/>
  </si>
  <si>
    <t>单价</t>
    <phoneticPr fontId="4" type="noConversion"/>
  </si>
  <si>
    <t>总价</t>
    <phoneticPr fontId="4" type="noConversion"/>
  </si>
  <si>
    <t>上海</t>
    <phoneticPr fontId="4" type="noConversion"/>
  </si>
  <si>
    <t>餐厅</t>
    <phoneticPr fontId="4" type="noConversion"/>
  </si>
  <si>
    <t>午餐（会馆推荐点外卖，会馆无餐厅）</t>
    <phoneticPr fontId="4" type="noConversion"/>
  </si>
  <si>
    <t>晚餐</t>
    <phoneticPr fontId="4" type="noConversion"/>
  </si>
  <si>
    <t>汇总</t>
    <phoneticPr fontId="4" type="noConversion"/>
  </si>
  <si>
    <t>服务费8%</t>
    <phoneticPr fontId="4" type="noConversion"/>
  </si>
  <si>
    <t>总价（不含增值税6%）</t>
    <phoneticPr fontId="4" type="noConversion"/>
  </si>
  <si>
    <t>增值税专票6%</t>
    <phoneticPr fontId="4" type="noConversion"/>
  </si>
  <si>
    <t>总价（含增值税6%）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</si>
</sst>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_-[$€-2]* #,##0.0_-;\-[$€-2]* #,##0.0_-;_-[$€-2]* &quot;-&quot;??_-"/>
    <numFmt numFmtId="177" formatCode="0_ "/>
    <numFmt numFmtId="178" formatCode="&quot;¥&quot;#,##0.00_);[Red]\(&quot;¥&quot;#,##0.00\)"/>
    <numFmt numFmtId="179" formatCode="\¥#,##0.00_);[Red]\(\¥#,##0.00\)"/>
    <numFmt numFmtId="180" formatCode="0.00_);[Red]\(0.00\)"/>
    <numFmt numFmtId="181" formatCode="0_);[Red]\(0\)"/>
    <numFmt numFmtId="182" formatCode="0.00_ "/>
  </numFmts>
  <fonts count="18" x14ac:knownFonts="1">
    <font>
      <sz val="11"/>
      <color theme="1"/>
      <name val="等线"/>
      <family val="3"/>
      <charset val="134"/>
      <scheme val="minor"/>
    </font>
    <font>
      <sz val="11"/>
      <color theme="1"/>
      <name val="等线"/>
      <family val="2"/>
      <scheme val="minor"/>
    </font>
    <font>
      <sz val="11"/>
      <color theme="1"/>
      <name val="等线"/>
      <family val="3"/>
      <charset val="134"/>
      <scheme val="minor"/>
    </font>
    <font>
      <sz val="9"/>
      <color rgb="FF000000"/>
      <name val="微软雅黑"/>
      <family val="2"/>
      <charset val="134"/>
    </font>
    <font>
      <sz val="9"/>
      <name val="等线"/>
      <family val="3"/>
      <charset val="134"/>
      <scheme val="minor"/>
    </font>
    <font>
      <sz val="9"/>
      <color rgb="FFFF0000"/>
      <name val="微软雅黑"/>
      <family val="2"/>
      <charset val="134"/>
    </font>
    <font>
      <b/>
      <sz val="9"/>
      <name val="微软雅黑"/>
      <family val="2"/>
      <charset val="134"/>
    </font>
    <font>
      <sz val="9"/>
      <name val="宋体"/>
      <family val="3"/>
      <charset val="134"/>
    </font>
    <font>
      <b/>
      <sz val="9"/>
      <color rgb="FF000000"/>
      <name val="微软雅黑"/>
      <family val="2"/>
      <charset val="134"/>
    </font>
    <font>
      <sz val="9"/>
      <name val="等线"/>
      <family val="2"/>
      <charset val="134"/>
    </font>
    <font>
      <sz val="9"/>
      <name val="微软雅黑"/>
      <family val="2"/>
      <charset val="134"/>
    </font>
    <font>
      <sz val="9"/>
      <color rgb="FFFFFFFF"/>
      <name val="微软雅黑"/>
      <family val="2"/>
      <charset val="134"/>
    </font>
    <font>
      <sz val="10"/>
      <color rgb="FF000000"/>
      <name val="微软雅黑"/>
      <family val="2"/>
      <charset val="134"/>
    </font>
    <font>
      <sz val="10"/>
      <name val="微软雅黑"/>
      <family val="2"/>
      <charset val="134"/>
    </font>
    <font>
      <b/>
      <sz val="10"/>
      <name val="微软雅黑"/>
      <family val="2"/>
      <charset val="134"/>
    </font>
    <font>
      <u/>
      <sz val="11"/>
      <color theme="10"/>
      <name val="等线"/>
      <family val="3"/>
      <charset val="134"/>
      <scheme val="minor"/>
    </font>
    <font>
      <b/>
      <sz val="10"/>
      <color rgb="FFFFFFFF"/>
      <name val="微软雅黑"/>
      <family val="2"/>
      <charset val="134"/>
    </font>
    <font>
      <b/>
      <sz val="11"/>
      <color theme="1"/>
      <name val="等线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ED7D31"/>
        <bgColor rgb="FF000000"/>
      </patternFill>
    </fill>
  </fills>
  <borders count="16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>
      <alignment vertical="center"/>
    </xf>
    <xf numFmtId="9" fontId="2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" fillId="0" borderId="0"/>
  </cellStyleXfs>
  <cellXfs count="100">
    <xf numFmtId="0" fontId="0" fillId="0" borderId="0" xfId="0">
      <alignment vertical="center"/>
    </xf>
    <xf numFmtId="176" fontId="3" fillId="2" borderId="0" xfId="0" applyNumberFormat="1" applyFont="1" applyFill="1" applyAlignment="1">
      <alignment vertical="center" wrapText="1"/>
    </xf>
    <xf numFmtId="176" fontId="5" fillId="2" borderId="0" xfId="0" applyNumberFormat="1" applyFont="1" applyFill="1" applyAlignment="1">
      <alignment vertical="center" wrapText="1"/>
    </xf>
    <xf numFmtId="176" fontId="6" fillId="2" borderId="0" xfId="0" applyNumberFormat="1" applyFont="1" applyFill="1" applyAlignment="1">
      <alignment horizontal="center" vertical="center" wrapText="1"/>
    </xf>
    <xf numFmtId="176" fontId="8" fillId="2" borderId="0" xfId="0" applyNumberFormat="1" applyFont="1" applyFill="1" applyAlignment="1">
      <alignment vertical="center" wrapText="1"/>
    </xf>
    <xf numFmtId="177" fontId="8" fillId="2" borderId="0" xfId="0" applyNumberFormat="1" applyFont="1" applyFill="1" applyAlignment="1">
      <alignment horizontal="center" vertical="center" wrapText="1"/>
    </xf>
    <xf numFmtId="176" fontId="8" fillId="2" borderId="4" xfId="0" applyNumberFormat="1" applyFont="1" applyFill="1" applyBorder="1" applyAlignment="1">
      <alignment vertical="center" wrapText="1"/>
    </xf>
    <xf numFmtId="176" fontId="3" fillId="2" borderId="4" xfId="0" applyNumberFormat="1" applyFont="1" applyFill="1" applyBorder="1" applyAlignment="1">
      <alignment vertical="center" wrapText="1"/>
    </xf>
    <xf numFmtId="176" fontId="3" fillId="2" borderId="5" xfId="0" applyNumberFormat="1" applyFont="1" applyFill="1" applyBorder="1" applyAlignment="1">
      <alignment vertical="center" wrapText="1"/>
    </xf>
    <xf numFmtId="176" fontId="3" fillId="2" borderId="6" xfId="0" applyNumberFormat="1" applyFont="1" applyFill="1" applyBorder="1" applyAlignment="1">
      <alignment vertical="center" wrapText="1"/>
    </xf>
    <xf numFmtId="176" fontId="6" fillId="2" borderId="0" xfId="0" applyNumberFormat="1" applyFont="1" applyFill="1" applyAlignment="1">
      <alignment vertical="center" wrapText="1"/>
    </xf>
    <xf numFmtId="176" fontId="10" fillId="2" borderId="0" xfId="0" applyNumberFormat="1" applyFont="1" applyFill="1">
      <alignment vertical="center"/>
    </xf>
    <xf numFmtId="0" fontId="3" fillId="2" borderId="8" xfId="0" applyFont="1" applyFill="1" applyBorder="1" applyAlignment="1">
      <alignment vertical="center" wrapText="1"/>
    </xf>
    <xf numFmtId="178" fontId="3" fillId="2" borderId="8" xfId="0" applyNumberFormat="1" applyFont="1" applyFill="1" applyBorder="1" applyAlignment="1">
      <alignment horizontal="left" vertical="center"/>
    </xf>
    <xf numFmtId="179" fontId="3" fillId="2" borderId="8" xfId="0" applyNumberFormat="1" applyFont="1" applyFill="1" applyBorder="1" applyAlignment="1">
      <alignment horizontal="center" vertical="center"/>
    </xf>
    <xf numFmtId="180" fontId="3" fillId="2" borderId="8" xfId="0" applyNumberFormat="1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176" fontId="3" fillId="2" borderId="8" xfId="0" applyNumberFormat="1" applyFont="1" applyFill="1" applyBorder="1" applyAlignment="1">
      <alignment horizontal="center" vertical="center"/>
    </xf>
    <xf numFmtId="176" fontId="6" fillId="2" borderId="8" xfId="0" applyNumberFormat="1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176" fontId="3" fillId="2" borderId="8" xfId="0" applyNumberFormat="1" applyFont="1" applyFill="1" applyBorder="1" applyAlignment="1">
      <alignment vertical="center" wrapText="1"/>
    </xf>
    <xf numFmtId="176" fontId="11" fillId="2" borderId="0" xfId="0" applyNumberFormat="1" applyFont="1" applyFill="1" applyAlignment="1">
      <alignment vertical="center" wrapText="1"/>
    </xf>
    <xf numFmtId="176" fontId="8" fillId="3" borderId="7" xfId="0" applyNumberFormat="1" applyFont="1" applyFill="1" applyBorder="1" applyAlignment="1">
      <alignment horizontal="center" vertical="center" wrapText="1"/>
    </xf>
    <xf numFmtId="176" fontId="8" fillId="3" borderId="9" xfId="0" applyNumberFormat="1" applyFont="1" applyFill="1" applyBorder="1" applyAlignment="1">
      <alignment horizontal="center" vertical="center" wrapText="1"/>
    </xf>
    <xf numFmtId="176" fontId="8" fillId="3" borderId="10" xfId="0" applyNumberFormat="1" applyFont="1" applyFill="1" applyBorder="1" applyAlignment="1">
      <alignment horizontal="center" vertical="center" wrapText="1"/>
    </xf>
    <xf numFmtId="176" fontId="8" fillId="3" borderId="11" xfId="0" applyNumberFormat="1" applyFont="1" applyFill="1" applyBorder="1" applyAlignment="1">
      <alignment horizontal="center" vertical="center" wrapText="1"/>
    </xf>
    <xf numFmtId="176" fontId="12" fillId="2" borderId="0" xfId="0" applyNumberFormat="1" applyFont="1" applyFill="1" applyAlignment="1">
      <alignment vertical="center" wrapText="1"/>
    </xf>
    <xf numFmtId="176" fontId="14" fillId="2" borderId="4" xfId="0" applyNumberFormat="1" applyFont="1" applyFill="1" applyBorder="1" applyAlignment="1">
      <alignment horizontal="center" vertical="center" wrapText="1"/>
    </xf>
    <xf numFmtId="176" fontId="13" fillId="2" borderId="0" xfId="0" applyNumberFormat="1" applyFont="1" applyFill="1" applyAlignment="1">
      <alignment horizontal="center" vertical="center" wrapText="1"/>
    </xf>
    <xf numFmtId="176" fontId="14" fillId="2" borderId="0" xfId="0" applyNumberFormat="1" applyFont="1" applyFill="1" applyAlignment="1">
      <alignment horizontal="center" vertical="center" wrapText="1"/>
    </xf>
    <xf numFmtId="176" fontId="3" fillId="2" borderId="8" xfId="0" applyNumberFormat="1" applyFont="1" applyFill="1" applyBorder="1" applyAlignment="1">
      <alignment horizontal="left" vertical="center"/>
    </xf>
    <xf numFmtId="176" fontId="13" fillId="2" borderId="0" xfId="0" applyNumberFormat="1" applyFont="1" applyFill="1" applyAlignment="1">
      <alignment horizontal="center" vertical="center" wrapText="1"/>
    </xf>
    <xf numFmtId="176" fontId="8" fillId="3" borderId="10" xfId="0" applyNumberFormat="1" applyFont="1" applyFill="1" applyBorder="1" applyAlignment="1">
      <alignment horizontal="center" vertical="center" wrapText="1"/>
    </xf>
    <xf numFmtId="176" fontId="8" fillId="3" borderId="7" xfId="0" applyNumberFormat="1" applyFont="1" applyFill="1" applyBorder="1" applyAlignment="1">
      <alignment horizontal="center" vertical="center" wrapText="1"/>
    </xf>
    <xf numFmtId="176" fontId="14" fillId="2" borderId="0" xfId="0" applyNumberFormat="1" applyFont="1" applyFill="1" applyAlignment="1">
      <alignment horizontal="center" vertical="center" wrapText="1"/>
    </xf>
    <xf numFmtId="176" fontId="6" fillId="2" borderId="0" xfId="0" applyNumberFormat="1" applyFont="1" applyFill="1" applyAlignment="1">
      <alignment horizontal="center" vertical="center" wrapText="1"/>
    </xf>
    <xf numFmtId="176" fontId="14" fillId="2" borderId="4" xfId="0" applyNumberFormat="1" applyFont="1" applyFill="1" applyBorder="1" applyAlignment="1">
      <alignment horizontal="center" vertical="center" wrapText="1"/>
    </xf>
    <xf numFmtId="176" fontId="8" fillId="3" borderId="11" xfId="0" applyNumberFormat="1" applyFont="1" applyFill="1" applyBorder="1" applyAlignment="1">
      <alignment horizontal="center" vertical="center" wrapText="1"/>
    </xf>
    <xf numFmtId="176" fontId="8" fillId="3" borderId="9" xfId="0" applyNumberFormat="1" applyFont="1" applyFill="1" applyBorder="1" applyAlignment="1">
      <alignment horizontal="center" vertical="center" wrapText="1"/>
    </xf>
    <xf numFmtId="176" fontId="8" fillId="3" borderId="11" xfId="0" applyNumberFormat="1" applyFont="1" applyFill="1" applyBorder="1" applyAlignment="1">
      <alignment horizontal="center" vertical="center" wrapText="1"/>
    </xf>
    <xf numFmtId="176" fontId="8" fillId="3" borderId="9" xfId="0" applyNumberFormat="1" applyFont="1" applyFill="1" applyBorder="1" applyAlignment="1">
      <alignment horizontal="center" vertical="center" wrapText="1"/>
    </xf>
    <xf numFmtId="181" fontId="13" fillId="2" borderId="0" xfId="0" applyNumberFormat="1" applyFont="1" applyFill="1" applyAlignment="1">
      <alignment horizontal="center" vertical="center" wrapText="1"/>
    </xf>
    <xf numFmtId="176" fontId="15" fillId="2" borderId="0" xfId="2" applyNumberFormat="1" applyFill="1" applyBorder="1" applyAlignment="1">
      <alignment horizontal="center" vertical="center" wrapText="1"/>
    </xf>
    <xf numFmtId="176" fontId="13" fillId="2" borderId="12" xfId="0" applyNumberFormat="1" applyFont="1" applyFill="1" applyBorder="1" applyAlignment="1">
      <alignment horizontal="center" vertical="center" wrapText="1"/>
    </xf>
    <xf numFmtId="176" fontId="13" fillId="2" borderId="0" xfId="0" applyNumberFormat="1" applyFont="1" applyFill="1" applyAlignment="1">
      <alignment horizontal="center" vertical="center" wrapText="1"/>
    </xf>
    <xf numFmtId="176" fontId="6" fillId="2" borderId="0" xfId="0" applyNumberFormat="1" applyFont="1" applyFill="1" applyAlignment="1">
      <alignment horizontal="center" vertical="center" wrapText="1"/>
    </xf>
    <xf numFmtId="176" fontId="8" fillId="2" borderId="3" xfId="0" applyNumberFormat="1" applyFont="1" applyFill="1" applyBorder="1" applyAlignment="1">
      <alignment horizontal="right" vertical="center" wrapText="1"/>
    </xf>
    <xf numFmtId="176" fontId="8" fillId="2" borderId="1" xfId="0" applyNumberFormat="1" applyFont="1" applyFill="1" applyBorder="1" applyAlignment="1">
      <alignment horizontal="right" vertical="center" wrapText="1"/>
    </xf>
    <xf numFmtId="9" fontId="6" fillId="2" borderId="3" xfId="1" applyFont="1" applyFill="1" applyBorder="1" applyAlignment="1">
      <alignment horizontal="left" vertical="center" wrapText="1"/>
    </xf>
    <xf numFmtId="9" fontId="6" fillId="2" borderId="2" xfId="1" applyFont="1" applyFill="1" applyBorder="1" applyAlignment="1">
      <alignment horizontal="left" vertical="center" wrapText="1"/>
    </xf>
    <xf numFmtId="9" fontId="6" fillId="2" borderId="1" xfId="1" applyFont="1" applyFill="1" applyBorder="1" applyAlignment="1">
      <alignment horizontal="left" vertical="center" wrapText="1"/>
    </xf>
    <xf numFmtId="178" fontId="6" fillId="2" borderId="3" xfId="0" applyNumberFormat="1" applyFont="1" applyFill="1" applyBorder="1" applyAlignment="1">
      <alignment horizontal="left" vertical="center" wrapText="1"/>
    </xf>
    <xf numFmtId="178" fontId="6" fillId="2" borderId="2" xfId="0" applyNumberFormat="1" applyFont="1" applyFill="1" applyBorder="1" applyAlignment="1">
      <alignment horizontal="left" vertical="center" wrapText="1"/>
    </xf>
    <xf numFmtId="178" fontId="6" fillId="2" borderId="1" xfId="0" applyNumberFormat="1" applyFont="1" applyFill="1" applyBorder="1" applyAlignment="1">
      <alignment horizontal="left" vertical="center" wrapText="1"/>
    </xf>
    <xf numFmtId="176" fontId="8" fillId="2" borderId="5" xfId="0" applyNumberFormat="1" applyFont="1" applyFill="1" applyBorder="1" applyAlignment="1">
      <alignment horizontal="right" vertical="center" wrapText="1"/>
    </xf>
    <xf numFmtId="176" fontId="8" fillId="2" borderId="7" xfId="0" applyNumberFormat="1" applyFont="1" applyFill="1" applyBorder="1" applyAlignment="1">
      <alignment horizontal="right" vertical="center" wrapText="1"/>
    </xf>
    <xf numFmtId="178" fontId="6" fillId="2" borderId="5" xfId="0" applyNumberFormat="1" applyFont="1" applyFill="1" applyBorder="1" applyAlignment="1">
      <alignment horizontal="left" vertical="center" wrapText="1"/>
    </xf>
    <xf numFmtId="178" fontId="6" fillId="2" borderId="4" xfId="0" applyNumberFormat="1" applyFont="1" applyFill="1" applyBorder="1" applyAlignment="1">
      <alignment horizontal="left" vertical="center" wrapText="1"/>
    </xf>
    <xf numFmtId="178" fontId="6" fillId="2" borderId="7" xfId="0" applyNumberFormat="1" applyFont="1" applyFill="1" applyBorder="1" applyAlignment="1">
      <alignment horizontal="left" vertical="center" wrapText="1"/>
    </xf>
    <xf numFmtId="176" fontId="6" fillId="2" borderId="3" xfId="0" applyNumberFormat="1" applyFont="1" applyFill="1" applyBorder="1" applyAlignment="1">
      <alignment horizontal="left" vertical="center" wrapText="1"/>
    </xf>
    <xf numFmtId="176" fontId="6" fillId="2" borderId="2" xfId="0" applyNumberFormat="1" applyFont="1" applyFill="1" applyBorder="1" applyAlignment="1">
      <alignment horizontal="left" vertical="center" wrapText="1"/>
    </xf>
    <xf numFmtId="176" fontId="6" fillId="2" borderId="1" xfId="0" applyNumberFormat="1" applyFont="1" applyFill="1" applyBorder="1" applyAlignment="1">
      <alignment horizontal="left" vertical="center" wrapText="1"/>
    </xf>
    <xf numFmtId="176" fontId="8" fillId="3" borderId="10" xfId="0" applyNumberFormat="1" applyFont="1" applyFill="1" applyBorder="1" applyAlignment="1">
      <alignment horizontal="center" vertical="center" wrapText="1"/>
    </xf>
    <xf numFmtId="176" fontId="8" fillId="3" borderId="7" xfId="0" applyNumberFormat="1" applyFont="1" applyFill="1" applyBorder="1" applyAlignment="1">
      <alignment horizontal="center" vertical="center" wrapText="1"/>
    </xf>
    <xf numFmtId="176" fontId="16" fillId="4" borderId="14" xfId="0" applyNumberFormat="1" applyFont="1" applyFill="1" applyBorder="1" applyAlignment="1">
      <alignment horizontal="center" vertical="center" wrapText="1"/>
    </xf>
    <xf numFmtId="176" fontId="16" fillId="4" borderId="13" xfId="0" applyNumberFormat="1" applyFont="1" applyFill="1" applyBorder="1" applyAlignment="1">
      <alignment horizontal="center" vertical="center" wrapText="1"/>
    </xf>
    <xf numFmtId="176" fontId="16" fillId="4" borderId="10" xfId="0" applyNumberFormat="1" applyFont="1" applyFill="1" applyBorder="1" applyAlignment="1">
      <alignment horizontal="center" vertical="center" wrapText="1"/>
    </xf>
    <xf numFmtId="176" fontId="16" fillId="4" borderId="5" xfId="0" applyNumberFormat="1" applyFont="1" applyFill="1" applyBorder="1" applyAlignment="1">
      <alignment horizontal="center" vertical="center" wrapText="1"/>
    </xf>
    <xf numFmtId="176" fontId="16" fillId="4" borderId="4" xfId="0" applyNumberFormat="1" applyFont="1" applyFill="1" applyBorder="1" applyAlignment="1">
      <alignment horizontal="center" vertical="center" wrapText="1"/>
    </xf>
    <xf numFmtId="176" fontId="16" fillId="4" borderId="0" xfId="0" applyNumberFormat="1" applyFont="1" applyFill="1" applyAlignment="1">
      <alignment horizontal="center" vertical="center" wrapText="1"/>
    </xf>
    <xf numFmtId="176" fontId="16" fillId="4" borderId="12" xfId="0" applyNumberFormat="1" applyFont="1" applyFill="1" applyBorder="1" applyAlignment="1">
      <alignment horizontal="center" vertical="center" wrapText="1"/>
    </xf>
    <xf numFmtId="176" fontId="14" fillId="2" borderId="14" xfId="0" applyNumberFormat="1" applyFont="1" applyFill="1" applyBorder="1" applyAlignment="1">
      <alignment horizontal="center" vertical="center" wrapText="1"/>
    </xf>
    <xf numFmtId="176" fontId="14" fillId="2" borderId="13" xfId="0" applyNumberFormat="1" applyFont="1" applyFill="1" applyBorder="1" applyAlignment="1">
      <alignment horizontal="center" vertical="center" wrapText="1"/>
    </xf>
    <xf numFmtId="176" fontId="14" fillId="2" borderId="6" xfId="0" applyNumberFormat="1" applyFont="1" applyFill="1" applyBorder="1" applyAlignment="1">
      <alignment horizontal="center" vertical="center" wrapText="1"/>
    </xf>
    <xf numFmtId="176" fontId="14" fillId="2" borderId="0" xfId="0" applyNumberFormat="1" applyFont="1" applyFill="1" applyAlignment="1">
      <alignment horizontal="center" vertical="center" wrapText="1"/>
    </xf>
    <xf numFmtId="176" fontId="13" fillId="2" borderId="13" xfId="0" applyNumberFormat="1" applyFont="1" applyFill="1" applyBorder="1" applyAlignment="1">
      <alignment horizontal="center" vertical="center" wrapText="1"/>
    </xf>
    <xf numFmtId="176" fontId="14" fillId="2" borderId="5" xfId="0" applyNumberFormat="1" applyFont="1" applyFill="1" applyBorder="1" applyAlignment="1">
      <alignment horizontal="center" vertical="center" wrapText="1"/>
    </xf>
    <xf numFmtId="176" fontId="14" fillId="2" borderId="4" xfId="0" applyNumberFormat="1" applyFont="1" applyFill="1" applyBorder="1" applyAlignment="1">
      <alignment horizontal="center" vertical="center" wrapText="1"/>
    </xf>
    <xf numFmtId="176" fontId="14" fillId="2" borderId="4" xfId="0" applyNumberFormat="1" applyFont="1" applyFill="1" applyBorder="1" applyAlignment="1">
      <alignment horizontal="left" vertical="center" wrapText="1"/>
    </xf>
    <xf numFmtId="14" fontId="13" fillId="2" borderId="4" xfId="0" applyNumberFormat="1" applyFont="1" applyFill="1" applyBorder="1" applyAlignment="1">
      <alignment horizontal="center" vertical="center" wrapText="1"/>
    </xf>
    <xf numFmtId="14" fontId="13" fillId="2" borderId="7" xfId="0" applyNumberFormat="1" applyFont="1" applyFill="1" applyBorder="1" applyAlignment="1">
      <alignment horizontal="center" vertical="center" wrapText="1"/>
    </xf>
    <xf numFmtId="0" fontId="17" fillId="0" borderId="8" xfId="3" applyFont="1" applyBorder="1" applyAlignment="1">
      <alignment horizontal="center"/>
    </xf>
    <xf numFmtId="0" fontId="1" fillId="0" borderId="8" xfId="3" applyBorder="1"/>
    <xf numFmtId="0" fontId="1" fillId="0" borderId="0" xfId="3"/>
    <xf numFmtId="0" fontId="1" fillId="0" borderId="11" xfId="3" applyBorder="1" applyAlignment="1">
      <alignment horizontal="center" vertical="center" wrapText="1"/>
    </xf>
    <xf numFmtId="0" fontId="1" fillId="0" borderId="8" xfId="3" applyBorder="1" applyAlignment="1">
      <alignment horizontal="center" vertical="center"/>
    </xf>
    <xf numFmtId="0" fontId="1" fillId="0" borderId="8" xfId="3" applyBorder="1" applyAlignment="1">
      <alignment horizontal="center"/>
    </xf>
    <xf numFmtId="58" fontId="1" fillId="0" borderId="8" xfId="3" applyNumberFormat="1" applyBorder="1" applyAlignment="1">
      <alignment horizontal="left"/>
    </xf>
    <xf numFmtId="0" fontId="1" fillId="0" borderId="15" xfId="3" applyBorder="1" applyAlignment="1">
      <alignment horizontal="center" vertical="center" wrapText="1"/>
    </xf>
    <xf numFmtId="0" fontId="1" fillId="0" borderId="11" xfId="3" applyBorder="1" applyAlignment="1">
      <alignment horizontal="center" vertical="center"/>
    </xf>
    <xf numFmtId="0" fontId="1" fillId="0" borderId="9" xfId="3" applyBorder="1" applyAlignment="1">
      <alignment horizontal="center" vertical="center"/>
    </xf>
    <xf numFmtId="0" fontId="1" fillId="0" borderId="9" xfId="3" applyBorder="1" applyAlignment="1">
      <alignment horizontal="center" vertical="center" wrapText="1"/>
    </xf>
    <xf numFmtId="0" fontId="1" fillId="0" borderId="8" xfId="3" applyBorder="1" applyAlignment="1">
      <alignment horizontal="center" vertical="center"/>
    </xf>
    <xf numFmtId="182" fontId="1" fillId="0" borderId="8" xfId="3" applyNumberFormat="1" applyBorder="1" applyAlignment="1">
      <alignment horizontal="center" vertical="center"/>
    </xf>
    <xf numFmtId="0" fontId="1" fillId="0" borderId="3" xfId="3" applyBorder="1" applyAlignment="1">
      <alignment horizontal="center" vertical="center"/>
    </xf>
    <xf numFmtId="0" fontId="1" fillId="0" borderId="2" xfId="3" applyBorder="1" applyAlignment="1">
      <alignment horizontal="center" vertical="center"/>
    </xf>
    <xf numFmtId="0" fontId="1" fillId="0" borderId="8" xfId="3" applyBorder="1" applyAlignment="1">
      <alignment vertical="center"/>
    </xf>
    <xf numFmtId="0" fontId="1" fillId="0" borderId="8" xfId="3" applyBorder="1" applyAlignment="1">
      <alignment horizontal="left"/>
    </xf>
    <xf numFmtId="182" fontId="1" fillId="0" borderId="8" xfId="3" applyNumberFormat="1" applyBorder="1" applyAlignment="1">
      <alignment horizontal="left" vertical="center"/>
    </xf>
    <xf numFmtId="0" fontId="1" fillId="0" borderId="0" xfId="3" applyAlignment="1">
      <alignment horizontal="center"/>
    </xf>
  </cellXfs>
  <cellStyles count="4">
    <cellStyle name="百分比" xfId="1" builtinId="5"/>
    <cellStyle name="常规" xfId="0" builtinId="0"/>
    <cellStyle name="常规 2" xfId="3" xr:uid="{D3243FE2-C2CF-45D0-82E7-712DBEE467CF}"/>
    <cellStyle name="超链接" xfId="2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170180</xdr:colOff>
      <xdr:row>12</xdr:row>
      <xdr:rowOff>209550</xdr:rowOff>
    </xdr:from>
    <xdr:to>
      <xdr:col>12</xdr:col>
      <xdr:colOff>889000</xdr:colOff>
      <xdr:row>12</xdr:row>
      <xdr:rowOff>209550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C99881C8-414E-47F7-84C7-BCBAC76D3F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99780" y="2332264"/>
          <a:ext cx="517434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12</xdr:col>
      <xdr:colOff>170180</xdr:colOff>
      <xdr:row>12</xdr:row>
      <xdr:rowOff>209550</xdr:rowOff>
    </xdr:from>
    <xdr:to>
      <xdr:col>12</xdr:col>
      <xdr:colOff>889000</xdr:colOff>
      <xdr:row>12</xdr:row>
      <xdr:rowOff>209550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B9887EFE-24B6-4FA1-A876-135AA62466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99780" y="2332264"/>
          <a:ext cx="517434" cy="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170180</xdr:colOff>
      <xdr:row>12</xdr:row>
      <xdr:rowOff>209550</xdr:rowOff>
    </xdr:from>
    <xdr:to>
      <xdr:col>12</xdr:col>
      <xdr:colOff>889000</xdr:colOff>
      <xdr:row>12</xdr:row>
      <xdr:rowOff>209550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FD246CB9-36DA-4715-A873-67AF290845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27394" y="2860222"/>
          <a:ext cx="71882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12</xdr:col>
      <xdr:colOff>170180</xdr:colOff>
      <xdr:row>12</xdr:row>
      <xdr:rowOff>209550</xdr:rowOff>
    </xdr:from>
    <xdr:to>
      <xdr:col>12</xdr:col>
      <xdr:colOff>889000</xdr:colOff>
      <xdr:row>12</xdr:row>
      <xdr:rowOff>209550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770209C2-E119-4393-BBC2-2839C265DE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27394" y="2860222"/>
          <a:ext cx="718820" cy="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170180</xdr:colOff>
      <xdr:row>12</xdr:row>
      <xdr:rowOff>209550</xdr:rowOff>
    </xdr:from>
    <xdr:to>
      <xdr:col>12</xdr:col>
      <xdr:colOff>889000</xdr:colOff>
      <xdr:row>12</xdr:row>
      <xdr:rowOff>209550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2F4DCAF4-B8DD-49C8-8A28-D70035B8F3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27394" y="2860222"/>
          <a:ext cx="71882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12</xdr:col>
      <xdr:colOff>170180</xdr:colOff>
      <xdr:row>12</xdr:row>
      <xdr:rowOff>209550</xdr:rowOff>
    </xdr:from>
    <xdr:to>
      <xdr:col>12</xdr:col>
      <xdr:colOff>889000</xdr:colOff>
      <xdr:row>12</xdr:row>
      <xdr:rowOff>209550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E3BCA08E-5644-4BDE-B42F-07990226E7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27394" y="2860222"/>
          <a:ext cx="718820" cy="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mailto:zhonglan@cct.cn" TargetMode="External"/><Relationship Id="rId1" Type="http://schemas.openxmlformats.org/officeDocument/2006/relationships/hyperlink" Target="mailto:dukun@didiglobal.com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hyperlink" Target="mailto:zhonglan@cct.cn" TargetMode="External"/><Relationship Id="rId1" Type="http://schemas.openxmlformats.org/officeDocument/2006/relationships/hyperlink" Target="mailto:dukun@didiglobal.com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hyperlink" Target="mailto:zhonglan@cct.cn" TargetMode="External"/><Relationship Id="rId1" Type="http://schemas.openxmlformats.org/officeDocument/2006/relationships/hyperlink" Target="mailto:dukun@didiglobal.com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EE4B9C-9406-49D2-8C64-CED492BAA138}">
  <sheetPr>
    <tabColor theme="5" tint="0.39997558519241921"/>
  </sheetPr>
  <dimension ref="A1:M22"/>
  <sheetViews>
    <sheetView topLeftCell="A10" zoomScale="70" zoomScaleNormal="70" workbookViewId="0">
      <selection activeCell="C20" sqref="C20"/>
    </sheetView>
  </sheetViews>
  <sheetFormatPr defaultColWidth="9" defaultRowHeight="12.9" x14ac:dyDescent="0.35"/>
  <cols>
    <col min="1" max="1" width="8.5" style="1" customWidth="1"/>
    <col min="2" max="2" width="10" style="1" customWidth="1"/>
    <col min="3" max="3" width="18.35546875" style="1" customWidth="1"/>
    <col min="4" max="4" width="10.35546875" style="1" customWidth="1"/>
    <col min="5" max="5" width="14.35546875" style="1" customWidth="1"/>
    <col min="6" max="6" width="10" style="1" bestFit="1" customWidth="1"/>
    <col min="7" max="7" width="20.5" style="1" customWidth="1"/>
    <col min="8" max="8" width="10" style="1" customWidth="1"/>
    <col min="9" max="9" width="12.5703125" style="1" customWidth="1"/>
    <col min="10" max="10" width="8.5703125" style="2" customWidth="1"/>
    <col min="11" max="12" width="13.5703125" style="2" customWidth="1"/>
    <col min="13" max="13" width="38.2109375" style="1" bestFit="1" customWidth="1"/>
    <col min="14" max="16384" width="9" style="1"/>
  </cols>
  <sheetData>
    <row r="1" spans="1:13" s="26" customFormat="1" ht="22.5" customHeight="1" x14ac:dyDescent="0.35">
      <c r="A1" s="64" t="s">
        <v>61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6"/>
    </row>
    <row r="2" spans="1:13" s="26" customFormat="1" ht="22.5" customHeight="1" x14ac:dyDescent="0.35">
      <c r="A2" s="67" t="s">
        <v>62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9"/>
      <c r="M2" s="70"/>
    </row>
    <row r="3" spans="1:13" s="26" customFormat="1" ht="16" customHeight="1" x14ac:dyDescent="0.35">
      <c r="A3" s="71" t="s">
        <v>60</v>
      </c>
      <c r="B3" s="72"/>
      <c r="C3" s="72"/>
      <c r="D3" s="29"/>
      <c r="E3" s="28" t="s">
        <v>59</v>
      </c>
      <c r="F3" s="75" t="s">
        <v>58</v>
      </c>
      <c r="G3" s="75"/>
      <c r="H3" s="72" t="s">
        <v>57</v>
      </c>
      <c r="I3" s="72"/>
      <c r="J3" s="75" t="s">
        <v>56</v>
      </c>
      <c r="K3" s="75"/>
      <c r="L3" s="44" t="s">
        <v>55</v>
      </c>
      <c r="M3" s="43"/>
    </row>
    <row r="4" spans="1:13" s="26" customFormat="1" ht="14.6" x14ac:dyDescent="0.35">
      <c r="A4" s="73"/>
      <c r="B4" s="74"/>
      <c r="C4" s="74"/>
      <c r="D4" s="29"/>
      <c r="E4" s="28" t="s">
        <v>53</v>
      </c>
      <c r="F4" s="44" t="s">
        <v>54</v>
      </c>
      <c r="G4" s="44"/>
      <c r="H4" s="74"/>
      <c r="I4" s="74"/>
      <c r="J4" s="44" t="s">
        <v>53</v>
      </c>
      <c r="K4" s="44"/>
      <c r="L4" s="44" t="s">
        <v>52</v>
      </c>
      <c r="M4" s="43"/>
    </row>
    <row r="5" spans="1:13" s="26" customFormat="1" ht="14.6" x14ac:dyDescent="0.35">
      <c r="A5" s="73"/>
      <c r="B5" s="74"/>
      <c r="C5" s="74"/>
      <c r="D5" s="29"/>
      <c r="E5" s="28" t="s">
        <v>51</v>
      </c>
      <c r="F5" s="41">
        <v>18602174618</v>
      </c>
      <c r="G5" s="41"/>
      <c r="H5" s="74"/>
      <c r="I5" s="74"/>
      <c r="J5" s="44" t="s">
        <v>51</v>
      </c>
      <c r="K5" s="44"/>
      <c r="L5" s="41">
        <v>13910193620</v>
      </c>
      <c r="M5" s="41"/>
    </row>
    <row r="6" spans="1:13" s="26" customFormat="1" ht="14.6" x14ac:dyDescent="0.35">
      <c r="A6" s="73"/>
      <c r="B6" s="74"/>
      <c r="C6" s="74"/>
      <c r="D6" s="29"/>
      <c r="E6" s="28" t="s">
        <v>49</v>
      </c>
      <c r="F6" s="42" t="s">
        <v>50</v>
      </c>
      <c r="G6" s="44"/>
      <c r="H6" s="74"/>
      <c r="I6" s="74"/>
      <c r="J6" s="44" t="s">
        <v>49</v>
      </c>
      <c r="K6" s="44"/>
      <c r="L6" s="42" t="s">
        <v>48</v>
      </c>
      <c r="M6" s="43"/>
    </row>
    <row r="7" spans="1:13" s="26" customFormat="1" ht="14.6" x14ac:dyDescent="0.35">
      <c r="A7" s="73"/>
      <c r="B7" s="74"/>
      <c r="C7" s="74"/>
      <c r="D7" s="29"/>
      <c r="E7" s="28" t="s">
        <v>46</v>
      </c>
      <c r="F7" s="44" t="s">
        <v>47</v>
      </c>
      <c r="G7" s="44"/>
      <c r="H7" s="74"/>
      <c r="I7" s="74"/>
      <c r="J7" s="44" t="s">
        <v>46</v>
      </c>
      <c r="K7" s="44"/>
      <c r="L7" s="44" t="s">
        <v>45</v>
      </c>
      <c r="M7" s="43"/>
    </row>
    <row r="8" spans="1:13" s="26" customFormat="1" ht="32.25" customHeight="1" x14ac:dyDescent="0.35">
      <c r="A8" s="76" t="s">
        <v>44</v>
      </c>
      <c r="B8" s="77"/>
      <c r="C8" s="77"/>
      <c r="D8" s="27"/>
      <c r="E8" s="78" t="s">
        <v>64</v>
      </c>
      <c r="F8" s="78"/>
      <c r="G8" s="78"/>
      <c r="H8" s="77" t="s">
        <v>43</v>
      </c>
      <c r="I8" s="77"/>
      <c r="J8" s="79" t="s">
        <v>63</v>
      </c>
      <c r="K8" s="79"/>
      <c r="L8" s="79"/>
      <c r="M8" s="80"/>
    </row>
    <row r="9" spans="1:13" s="21" customFormat="1" x14ac:dyDescent="0.35">
      <c r="A9" s="25" t="s">
        <v>42</v>
      </c>
      <c r="B9" s="39" t="s">
        <v>41</v>
      </c>
      <c r="C9" s="25" t="s">
        <v>40</v>
      </c>
      <c r="D9" s="25" t="s">
        <v>39</v>
      </c>
      <c r="E9" s="25" t="s">
        <v>38</v>
      </c>
      <c r="F9" s="25" t="s">
        <v>37</v>
      </c>
      <c r="G9" s="25" t="s">
        <v>36</v>
      </c>
      <c r="H9" s="25" t="s">
        <v>35</v>
      </c>
      <c r="I9" s="25" t="s">
        <v>34</v>
      </c>
      <c r="J9" s="25" t="s">
        <v>33</v>
      </c>
      <c r="K9" s="25" t="s">
        <v>32</v>
      </c>
      <c r="L9" s="24" t="s">
        <v>31</v>
      </c>
      <c r="M9" s="62" t="s">
        <v>30</v>
      </c>
    </row>
    <row r="10" spans="1:13" s="21" customFormat="1" x14ac:dyDescent="0.35">
      <c r="A10" s="23" t="s">
        <v>29</v>
      </c>
      <c r="B10" s="40"/>
      <c r="C10" s="23" t="s">
        <v>28</v>
      </c>
      <c r="D10" s="23" t="s">
        <v>27</v>
      </c>
      <c r="E10" s="23" t="s">
        <v>26</v>
      </c>
      <c r="F10" s="23" t="s">
        <v>25</v>
      </c>
      <c r="G10" s="23" t="s">
        <v>24</v>
      </c>
      <c r="H10" s="23" t="s">
        <v>23</v>
      </c>
      <c r="I10" s="23" t="s">
        <v>22</v>
      </c>
      <c r="J10" s="23" t="s">
        <v>21</v>
      </c>
      <c r="K10" s="23" t="s">
        <v>20</v>
      </c>
      <c r="L10" s="22" t="s">
        <v>19</v>
      </c>
      <c r="M10" s="63"/>
    </row>
    <row r="11" spans="1:13" ht="16.5" customHeight="1" x14ac:dyDescent="0.35">
      <c r="A11" s="19">
        <v>1</v>
      </c>
      <c r="B11" s="18" t="s">
        <v>18</v>
      </c>
      <c r="C11" s="17" t="s">
        <v>17</v>
      </c>
      <c r="D11" s="17" t="s">
        <v>65</v>
      </c>
      <c r="E11" s="17" t="s">
        <v>13</v>
      </c>
      <c r="F11" s="17" t="s">
        <v>12</v>
      </c>
      <c r="G11" s="17" t="s">
        <v>16</v>
      </c>
      <c r="H11" s="16">
        <v>1</v>
      </c>
      <c r="I11" s="14">
        <v>3300</v>
      </c>
      <c r="J11" s="15">
        <v>3</v>
      </c>
      <c r="K11" s="14">
        <f>J11*I11</f>
        <v>9900</v>
      </c>
      <c r="L11" s="14"/>
      <c r="M11" s="30" t="s">
        <v>66</v>
      </c>
    </row>
    <row r="12" spans="1:13" ht="16.5" customHeight="1" x14ac:dyDescent="0.35">
      <c r="A12" s="19">
        <v>2</v>
      </c>
      <c r="B12" s="18" t="s">
        <v>15</v>
      </c>
      <c r="C12" s="17" t="s">
        <v>14</v>
      </c>
      <c r="D12" s="17" t="s">
        <v>65</v>
      </c>
      <c r="E12" s="17" t="s">
        <v>13</v>
      </c>
      <c r="F12" s="17" t="s">
        <v>12</v>
      </c>
      <c r="G12" s="17" t="s">
        <v>11</v>
      </c>
      <c r="H12" s="16">
        <v>18</v>
      </c>
      <c r="I12" s="14">
        <v>55</v>
      </c>
      <c r="J12" s="15">
        <v>1</v>
      </c>
      <c r="K12" s="14">
        <f>J12*I12*H12</f>
        <v>990</v>
      </c>
      <c r="L12" s="13"/>
      <c r="M12" s="20"/>
    </row>
    <row r="13" spans="1:13" ht="51.45" x14ac:dyDescent="0.35">
      <c r="A13" s="19">
        <v>3</v>
      </c>
      <c r="B13" s="18" t="s">
        <v>9</v>
      </c>
      <c r="C13" s="17" t="s">
        <v>10</v>
      </c>
      <c r="D13" s="17"/>
      <c r="E13" s="17" t="s">
        <v>9</v>
      </c>
      <c r="F13" s="17"/>
      <c r="G13" s="17" t="s">
        <v>8</v>
      </c>
      <c r="H13" s="16">
        <v>3</v>
      </c>
      <c r="I13" s="14">
        <v>500</v>
      </c>
      <c r="J13" s="15">
        <v>1</v>
      </c>
      <c r="K13" s="14">
        <f>J13*I13*H13</f>
        <v>1500</v>
      </c>
      <c r="L13" s="13"/>
      <c r="M13" s="12" t="s">
        <v>67</v>
      </c>
    </row>
    <row r="14" spans="1:13" x14ac:dyDescent="0.35">
      <c r="A14" s="9"/>
      <c r="C14" s="10"/>
      <c r="D14" s="10"/>
      <c r="E14" s="10"/>
      <c r="F14" s="11"/>
      <c r="G14" s="10"/>
      <c r="H14" s="10"/>
      <c r="I14" s="54" t="s">
        <v>7</v>
      </c>
      <c r="J14" s="55"/>
      <c r="K14" s="56">
        <f>SUM(K11:K13)</f>
        <v>12390</v>
      </c>
      <c r="L14" s="57"/>
      <c r="M14" s="58"/>
    </row>
    <row r="15" spans="1:13" x14ac:dyDescent="0.35">
      <c r="A15" s="9"/>
      <c r="C15" s="10"/>
      <c r="D15" s="10"/>
      <c r="E15" s="10"/>
      <c r="F15" s="11"/>
      <c r="G15" s="10"/>
      <c r="H15" s="10"/>
      <c r="I15" s="46" t="s">
        <v>6</v>
      </c>
      <c r="J15" s="47"/>
      <c r="K15" s="59" t="s">
        <v>5</v>
      </c>
      <c r="L15" s="60"/>
      <c r="M15" s="61"/>
    </row>
    <row r="16" spans="1:13" x14ac:dyDescent="0.35">
      <c r="A16" s="9"/>
      <c r="C16" s="10"/>
      <c r="D16" s="10"/>
      <c r="E16" s="10"/>
      <c r="F16" s="10"/>
      <c r="G16" s="10"/>
      <c r="H16" s="10"/>
      <c r="I16" s="46" t="s">
        <v>4</v>
      </c>
      <c r="J16" s="47"/>
      <c r="K16" s="48">
        <v>0.06</v>
      </c>
      <c r="L16" s="49"/>
      <c r="M16" s="50"/>
    </row>
    <row r="17" spans="1:13" x14ac:dyDescent="0.35">
      <c r="A17" s="9"/>
      <c r="E17" s="4"/>
      <c r="F17" s="4"/>
      <c r="G17" s="4"/>
      <c r="H17" s="4"/>
      <c r="I17" s="46" t="s">
        <v>3</v>
      </c>
      <c r="J17" s="47"/>
      <c r="K17" s="51">
        <f>(K14)*K16</f>
        <v>743.4</v>
      </c>
      <c r="L17" s="52"/>
      <c r="M17" s="53"/>
    </row>
    <row r="18" spans="1:13" x14ac:dyDescent="0.35">
      <c r="A18" s="8"/>
      <c r="B18" s="7"/>
      <c r="C18" s="7"/>
      <c r="D18" s="7"/>
      <c r="E18" s="6"/>
      <c r="F18" s="6"/>
      <c r="G18" s="6"/>
      <c r="H18" s="6"/>
      <c r="I18" s="46" t="s">
        <v>2</v>
      </c>
      <c r="J18" s="47"/>
      <c r="K18" s="51">
        <f>K17+K14</f>
        <v>13133.4</v>
      </c>
      <c r="L18" s="52"/>
      <c r="M18" s="53"/>
    </row>
    <row r="19" spans="1:13" s="4" customFormat="1" x14ac:dyDescent="0.35">
      <c r="K19" s="5"/>
      <c r="L19" s="5"/>
    </row>
    <row r="20" spans="1:13" s="4" customFormat="1" x14ac:dyDescent="0.35">
      <c r="J20" s="45" t="s">
        <v>1</v>
      </c>
      <c r="K20" s="45"/>
      <c r="L20" s="3"/>
    </row>
    <row r="22" spans="1:13" x14ac:dyDescent="0.35">
      <c r="J22" s="45" t="s">
        <v>0</v>
      </c>
      <c r="K22" s="45"/>
      <c r="L22" s="3"/>
    </row>
  </sheetData>
  <mergeCells count="37">
    <mergeCell ref="J5:K5"/>
    <mergeCell ref="F6:G6"/>
    <mergeCell ref="J6:K6"/>
    <mergeCell ref="F7:G7"/>
    <mergeCell ref="J7:K7"/>
    <mergeCell ref="L3:M3"/>
    <mergeCell ref="L4:M4"/>
    <mergeCell ref="M9:M10"/>
    <mergeCell ref="A1:M1"/>
    <mergeCell ref="A2:M2"/>
    <mergeCell ref="A3:C7"/>
    <mergeCell ref="F3:G3"/>
    <mergeCell ref="H3:I7"/>
    <mergeCell ref="J3:K3"/>
    <mergeCell ref="F4:G4"/>
    <mergeCell ref="J4:K4"/>
    <mergeCell ref="F5:G5"/>
    <mergeCell ref="A8:C8"/>
    <mergeCell ref="E8:G8"/>
    <mergeCell ref="H8:I8"/>
    <mergeCell ref="J8:M8"/>
    <mergeCell ref="B9:B10"/>
    <mergeCell ref="L5:M5"/>
    <mergeCell ref="L6:M6"/>
    <mergeCell ref="L7:M7"/>
    <mergeCell ref="J22:K22"/>
    <mergeCell ref="I16:J16"/>
    <mergeCell ref="K16:M16"/>
    <mergeCell ref="I17:J17"/>
    <mergeCell ref="K17:M17"/>
    <mergeCell ref="I18:J18"/>
    <mergeCell ref="K18:M18"/>
    <mergeCell ref="I14:J14"/>
    <mergeCell ref="K14:M14"/>
    <mergeCell ref="I15:J15"/>
    <mergeCell ref="K15:M15"/>
    <mergeCell ref="J20:K20"/>
  </mergeCells>
  <phoneticPr fontId="4" type="noConversion"/>
  <hyperlinks>
    <hyperlink ref="F6" r:id="rId1" xr:uid="{4CE5FCC0-9A11-4712-979A-557A32AAD56D}"/>
    <hyperlink ref="L6" r:id="rId2" xr:uid="{DD67E43D-48AE-4382-861F-1E904774B417}"/>
  </hyperlinks>
  <pageMargins left="0.69930555555555596" right="0.69930555555555596" top="0.75" bottom="0.75" header="0.3" footer="0.3"/>
  <pageSetup paperSize="9" orientation="portrait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DFB198-2AC8-44E9-96BB-4CEDB0F5D2FE}">
  <sheetPr>
    <tabColor theme="5" tint="0.39997558519241921"/>
  </sheetPr>
  <dimension ref="A1:M22"/>
  <sheetViews>
    <sheetView topLeftCell="A7" zoomScale="70" zoomScaleNormal="70" workbookViewId="0">
      <selection activeCell="E9" sqref="E9"/>
    </sheetView>
  </sheetViews>
  <sheetFormatPr defaultColWidth="9" defaultRowHeight="12.9" x14ac:dyDescent="0.35"/>
  <cols>
    <col min="1" max="1" width="8.5" style="1" customWidth="1"/>
    <col min="2" max="2" width="10" style="1" customWidth="1"/>
    <col min="3" max="3" width="18.35546875" style="1" customWidth="1"/>
    <col min="4" max="4" width="10.35546875" style="1" customWidth="1"/>
    <col min="5" max="5" width="14.35546875" style="1" customWidth="1"/>
    <col min="6" max="6" width="10" style="1" bestFit="1" customWidth="1"/>
    <col min="7" max="7" width="20.5" style="1" customWidth="1"/>
    <col min="8" max="8" width="10" style="1" customWidth="1"/>
    <col min="9" max="9" width="12.5703125" style="1" customWidth="1"/>
    <col min="10" max="10" width="8.5703125" style="2" customWidth="1"/>
    <col min="11" max="12" width="13.5703125" style="2" customWidth="1"/>
    <col min="13" max="13" width="30.5703125" style="1" customWidth="1"/>
    <col min="14" max="16384" width="9" style="1"/>
  </cols>
  <sheetData>
    <row r="1" spans="1:13" s="26" customFormat="1" ht="22.5" customHeight="1" x14ac:dyDescent="0.35">
      <c r="A1" s="64" t="s">
        <v>61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6"/>
    </row>
    <row r="2" spans="1:13" s="26" customFormat="1" ht="22.5" customHeight="1" x14ac:dyDescent="0.35">
      <c r="A2" s="67" t="s">
        <v>68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9"/>
      <c r="M2" s="70"/>
    </row>
    <row r="3" spans="1:13" s="26" customFormat="1" ht="16" customHeight="1" x14ac:dyDescent="0.35">
      <c r="A3" s="71" t="s">
        <v>60</v>
      </c>
      <c r="B3" s="72"/>
      <c r="C3" s="72"/>
      <c r="D3" s="34"/>
      <c r="E3" s="31" t="s">
        <v>59</v>
      </c>
      <c r="F3" s="75" t="s">
        <v>58</v>
      </c>
      <c r="G3" s="75"/>
      <c r="H3" s="72" t="s">
        <v>57</v>
      </c>
      <c r="I3" s="72"/>
      <c r="J3" s="75" t="s">
        <v>56</v>
      </c>
      <c r="K3" s="75"/>
      <c r="L3" s="44" t="s">
        <v>55</v>
      </c>
      <c r="M3" s="43"/>
    </row>
    <row r="4" spans="1:13" s="26" customFormat="1" ht="14.6" x14ac:dyDescent="0.35">
      <c r="A4" s="73"/>
      <c r="B4" s="74"/>
      <c r="C4" s="74"/>
      <c r="D4" s="34"/>
      <c r="E4" s="31" t="s">
        <v>53</v>
      </c>
      <c r="F4" s="44" t="s">
        <v>54</v>
      </c>
      <c r="G4" s="44"/>
      <c r="H4" s="74"/>
      <c r="I4" s="74"/>
      <c r="J4" s="44" t="s">
        <v>53</v>
      </c>
      <c r="K4" s="44"/>
      <c r="L4" s="44" t="s">
        <v>52</v>
      </c>
      <c r="M4" s="43"/>
    </row>
    <row r="5" spans="1:13" s="26" customFormat="1" ht="14.6" x14ac:dyDescent="0.35">
      <c r="A5" s="73"/>
      <c r="B5" s="74"/>
      <c r="C5" s="74"/>
      <c r="D5" s="34"/>
      <c r="E5" s="31" t="s">
        <v>51</v>
      </c>
      <c r="F5" s="41">
        <v>18602174618</v>
      </c>
      <c r="G5" s="41"/>
      <c r="H5" s="74"/>
      <c r="I5" s="74"/>
      <c r="J5" s="44" t="s">
        <v>51</v>
      </c>
      <c r="K5" s="44"/>
      <c r="L5" s="41">
        <v>13910193620</v>
      </c>
      <c r="M5" s="41"/>
    </row>
    <row r="6" spans="1:13" s="26" customFormat="1" ht="14.6" x14ac:dyDescent="0.35">
      <c r="A6" s="73"/>
      <c r="B6" s="74"/>
      <c r="C6" s="74"/>
      <c r="D6" s="34"/>
      <c r="E6" s="31" t="s">
        <v>49</v>
      </c>
      <c r="F6" s="42" t="s">
        <v>50</v>
      </c>
      <c r="G6" s="44"/>
      <c r="H6" s="74"/>
      <c r="I6" s="74"/>
      <c r="J6" s="44" t="s">
        <v>49</v>
      </c>
      <c r="K6" s="44"/>
      <c r="L6" s="42" t="s">
        <v>48</v>
      </c>
      <c r="M6" s="43"/>
    </row>
    <row r="7" spans="1:13" s="26" customFormat="1" ht="14.6" x14ac:dyDescent="0.35">
      <c r="A7" s="73"/>
      <c r="B7" s="74"/>
      <c r="C7" s="74"/>
      <c r="D7" s="34"/>
      <c r="E7" s="31" t="s">
        <v>46</v>
      </c>
      <c r="F7" s="44" t="s">
        <v>47</v>
      </c>
      <c r="G7" s="44"/>
      <c r="H7" s="74"/>
      <c r="I7" s="74"/>
      <c r="J7" s="44" t="s">
        <v>46</v>
      </c>
      <c r="K7" s="44"/>
      <c r="L7" s="44" t="s">
        <v>45</v>
      </c>
      <c r="M7" s="43"/>
    </row>
    <row r="8" spans="1:13" s="26" customFormat="1" ht="32.25" customHeight="1" x14ac:dyDescent="0.35">
      <c r="A8" s="76" t="s">
        <v>44</v>
      </c>
      <c r="B8" s="77"/>
      <c r="C8" s="77"/>
      <c r="D8" s="36"/>
      <c r="E8" s="78" t="s">
        <v>69</v>
      </c>
      <c r="F8" s="78"/>
      <c r="G8" s="78"/>
      <c r="H8" s="77" t="s">
        <v>43</v>
      </c>
      <c r="I8" s="77"/>
      <c r="J8" s="79" t="s">
        <v>70</v>
      </c>
      <c r="K8" s="79"/>
      <c r="L8" s="79"/>
      <c r="M8" s="80"/>
    </row>
    <row r="9" spans="1:13" s="21" customFormat="1" x14ac:dyDescent="0.35">
      <c r="A9" s="37" t="s">
        <v>42</v>
      </c>
      <c r="B9" s="39" t="s">
        <v>41</v>
      </c>
      <c r="C9" s="37" t="s">
        <v>40</v>
      </c>
      <c r="D9" s="37" t="s">
        <v>39</v>
      </c>
      <c r="E9" s="37" t="s">
        <v>38</v>
      </c>
      <c r="F9" s="37" t="s">
        <v>37</v>
      </c>
      <c r="G9" s="37" t="s">
        <v>36</v>
      </c>
      <c r="H9" s="37" t="s">
        <v>35</v>
      </c>
      <c r="I9" s="37" t="s">
        <v>34</v>
      </c>
      <c r="J9" s="37" t="s">
        <v>33</v>
      </c>
      <c r="K9" s="37" t="s">
        <v>32</v>
      </c>
      <c r="L9" s="32" t="s">
        <v>31</v>
      </c>
      <c r="M9" s="62" t="s">
        <v>30</v>
      </c>
    </row>
    <row r="10" spans="1:13" s="21" customFormat="1" x14ac:dyDescent="0.35">
      <c r="A10" s="38" t="s">
        <v>29</v>
      </c>
      <c r="B10" s="40"/>
      <c r="C10" s="38" t="s">
        <v>28</v>
      </c>
      <c r="D10" s="38" t="s">
        <v>27</v>
      </c>
      <c r="E10" s="38" t="s">
        <v>26</v>
      </c>
      <c r="F10" s="38" t="s">
        <v>25</v>
      </c>
      <c r="G10" s="38" t="s">
        <v>24</v>
      </c>
      <c r="H10" s="38" t="s">
        <v>23</v>
      </c>
      <c r="I10" s="38" t="s">
        <v>22</v>
      </c>
      <c r="J10" s="38" t="s">
        <v>21</v>
      </c>
      <c r="K10" s="38" t="s">
        <v>20</v>
      </c>
      <c r="L10" s="33" t="s">
        <v>19</v>
      </c>
      <c r="M10" s="63"/>
    </row>
    <row r="11" spans="1:13" ht="16.5" customHeight="1" x14ac:dyDescent="0.35">
      <c r="A11" s="19">
        <v>1</v>
      </c>
      <c r="B11" s="18" t="s">
        <v>18</v>
      </c>
      <c r="C11" s="17" t="s">
        <v>17</v>
      </c>
      <c r="D11" s="17" t="s">
        <v>71</v>
      </c>
      <c r="E11" s="17" t="s">
        <v>13</v>
      </c>
      <c r="F11" s="17" t="s">
        <v>12</v>
      </c>
      <c r="G11" s="17" t="s">
        <v>16</v>
      </c>
      <c r="H11" s="16">
        <v>1</v>
      </c>
      <c r="I11" s="14">
        <v>3200</v>
      </c>
      <c r="J11" s="15">
        <v>1</v>
      </c>
      <c r="K11" s="14">
        <f>J11*I11</f>
        <v>3200</v>
      </c>
      <c r="L11" s="14"/>
      <c r="M11" s="17"/>
    </row>
    <row r="12" spans="1:13" ht="16.5" customHeight="1" x14ac:dyDescent="0.35">
      <c r="A12" s="19">
        <v>2</v>
      </c>
      <c r="B12" s="18" t="s">
        <v>15</v>
      </c>
      <c r="C12" s="17" t="s">
        <v>14</v>
      </c>
      <c r="D12" s="17" t="s">
        <v>71</v>
      </c>
      <c r="E12" s="17" t="s">
        <v>13</v>
      </c>
      <c r="F12" s="17" t="s">
        <v>12</v>
      </c>
      <c r="G12" s="17" t="s">
        <v>11</v>
      </c>
      <c r="H12" s="16">
        <v>20</v>
      </c>
      <c r="I12" s="14">
        <v>54</v>
      </c>
      <c r="J12" s="15">
        <v>1</v>
      </c>
      <c r="K12" s="14">
        <f>J12*I12*H12</f>
        <v>1080</v>
      </c>
      <c r="L12" s="13"/>
      <c r="M12" s="20"/>
    </row>
    <row r="13" spans="1:13" ht="16.5" customHeight="1" x14ac:dyDescent="0.35">
      <c r="A13" s="19">
        <v>3</v>
      </c>
      <c r="B13" s="18" t="s">
        <v>9</v>
      </c>
      <c r="C13" s="17" t="s">
        <v>10</v>
      </c>
      <c r="D13" s="17"/>
      <c r="E13" s="17" t="s">
        <v>9</v>
      </c>
      <c r="F13" s="17"/>
      <c r="G13" s="17" t="s">
        <v>8</v>
      </c>
      <c r="H13" s="16">
        <v>0</v>
      </c>
      <c r="I13" s="14">
        <v>500</v>
      </c>
      <c r="J13" s="15">
        <v>1</v>
      </c>
      <c r="K13" s="14">
        <f>J13*I13*H13</f>
        <v>0</v>
      </c>
      <c r="L13" s="13"/>
      <c r="M13" s="12" t="s">
        <v>72</v>
      </c>
    </row>
    <row r="14" spans="1:13" x14ac:dyDescent="0.35">
      <c r="A14" s="9"/>
      <c r="C14" s="10"/>
      <c r="D14" s="10"/>
      <c r="E14" s="10"/>
      <c r="F14" s="11"/>
      <c r="G14" s="10"/>
      <c r="H14" s="10"/>
      <c r="I14" s="54" t="s">
        <v>7</v>
      </c>
      <c r="J14" s="55"/>
      <c r="K14" s="56">
        <f>SUM(K11:K13)</f>
        <v>4280</v>
      </c>
      <c r="L14" s="57"/>
      <c r="M14" s="58"/>
    </row>
    <row r="15" spans="1:13" x14ac:dyDescent="0.35">
      <c r="A15" s="9"/>
      <c r="C15" s="10"/>
      <c r="D15" s="10"/>
      <c r="E15" s="10"/>
      <c r="F15" s="11"/>
      <c r="G15" s="10"/>
      <c r="H15" s="10"/>
      <c r="I15" s="46" t="s">
        <v>6</v>
      </c>
      <c r="J15" s="47"/>
      <c r="K15" s="59" t="s">
        <v>5</v>
      </c>
      <c r="L15" s="60"/>
      <c r="M15" s="61"/>
    </row>
    <row r="16" spans="1:13" x14ac:dyDescent="0.35">
      <c r="A16" s="9"/>
      <c r="C16" s="10"/>
      <c r="D16" s="10"/>
      <c r="E16" s="10"/>
      <c r="F16" s="10"/>
      <c r="G16" s="10"/>
      <c r="H16" s="10"/>
      <c r="I16" s="46" t="s">
        <v>4</v>
      </c>
      <c r="J16" s="47"/>
      <c r="K16" s="48">
        <v>0.06</v>
      </c>
      <c r="L16" s="49"/>
      <c r="M16" s="50"/>
    </row>
    <row r="17" spans="1:13" x14ac:dyDescent="0.35">
      <c r="A17" s="9"/>
      <c r="E17" s="4"/>
      <c r="F17" s="4"/>
      <c r="G17" s="4"/>
      <c r="H17" s="4"/>
      <c r="I17" s="46" t="s">
        <v>3</v>
      </c>
      <c r="J17" s="47"/>
      <c r="K17" s="51">
        <f>(K14)*K16</f>
        <v>256.8</v>
      </c>
      <c r="L17" s="52"/>
      <c r="M17" s="53"/>
    </row>
    <row r="18" spans="1:13" x14ac:dyDescent="0.35">
      <c r="A18" s="8"/>
      <c r="B18" s="7"/>
      <c r="C18" s="7"/>
      <c r="D18" s="7"/>
      <c r="E18" s="6"/>
      <c r="F18" s="6"/>
      <c r="G18" s="6"/>
      <c r="H18" s="6"/>
      <c r="I18" s="46" t="s">
        <v>2</v>
      </c>
      <c r="J18" s="47"/>
      <c r="K18" s="51">
        <f>K17+K14</f>
        <v>4536.8</v>
      </c>
      <c r="L18" s="52"/>
      <c r="M18" s="53"/>
    </row>
    <row r="19" spans="1:13" s="4" customFormat="1" x14ac:dyDescent="0.35">
      <c r="K19" s="5"/>
      <c r="L19" s="5"/>
    </row>
    <row r="20" spans="1:13" s="4" customFormat="1" x14ac:dyDescent="0.35">
      <c r="J20" s="45" t="s">
        <v>1</v>
      </c>
      <c r="K20" s="45"/>
      <c r="L20" s="35"/>
    </row>
    <row r="22" spans="1:13" x14ac:dyDescent="0.35">
      <c r="J22" s="45" t="s">
        <v>0</v>
      </c>
      <c r="K22" s="45"/>
      <c r="L22" s="35"/>
    </row>
  </sheetData>
  <mergeCells count="37">
    <mergeCell ref="J20:K20"/>
    <mergeCell ref="J22:K22"/>
    <mergeCell ref="I16:J16"/>
    <mergeCell ref="K16:M16"/>
    <mergeCell ref="I17:J17"/>
    <mergeCell ref="K17:M17"/>
    <mergeCell ref="I18:J18"/>
    <mergeCell ref="K18:M18"/>
    <mergeCell ref="B9:B10"/>
    <mergeCell ref="M9:M10"/>
    <mergeCell ref="I14:J14"/>
    <mergeCell ref="K14:M14"/>
    <mergeCell ref="I15:J15"/>
    <mergeCell ref="K15:M15"/>
    <mergeCell ref="F7:G7"/>
    <mergeCell ref="J7:K7"/>
    <mergeCell ref="L7:M7"/>
    <mergeCell ref="A8:C8"/>
    <mergeCell ref="E8:G8"/>
    <mergeCell ref="H8:I8"/>
    <mergeCell ref="J8:M8"/>
    <mergeCell ref="F5:G5"/>
    <mergeCell ref="J5:K5"/>
    <mergeCell ref="L5:M5"/>
    <mergeCell ref="F6:G6"/>
    <mergeCell ref="J6:K6"/>
    <mergeCell ref="L6:M6"/>
    <mergeCell ref="A1:M1"/>
    <mergeCell ref="A2:M2"/>
    <mergeCell ref="A3:C7"/>
    <mergeCell ref="F3:G3"/>
    <mergeCell ref="H3:I7"/>
    <mergeCell ref="J3:K3"/>
    <mergeCell ref="L3:M3"/>
    <mergeCell ref="F4:G4"/>
    <mergeCell ref="J4:K4"/>
    <mergeCell ref="L4:M4"/>
  </mergeCells>
  <phoneticPr fontId="4" type="noConversion"/>
  <hyperlinks>
    <hyperlink ref="F6" r:id="rId1" xr:uid="{AD3BBE36-00AF-4C4B-B7D8-4227A852BB97}"/>
    <hyperlink ref="L6" r:id="rId2" xr:uid="{E5425EFE-ADEF-4395-A175-2DA7B0E7EEA8}"/>
  </hyperlinks>
  <pageMargins left="0.69930555555555596" right="0.69930555555555596" top="0.75" bottom="0.75" header="0.3" footer="0.3"/>
  <pageSetup paperSize="9" orientation="portrait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5B9936-4943-4667-8D74-E3DB19B86B51}">
  <sheetPr>
    <tabColor theme="5" tint="0.39997558519241921"/>
  </sheetPr>
  <dimension ref="A1:M22"/>
  <sheetViews>
    <sheetView topLeftCell="A4" zoomScale="70" zoomScaleNormal="70" workbookViewId="0">
      <selection activeCell="J8" sqref="J8:M8"/>
    </sheetView>
  </sheetViews>
  <sheetFormatPr defaultColWidth="9" defaultRowHeight="12.9" x14ac:dyDescent="0.35"/>
  <cols>
    <col min="1" max="1" width="8.5" style="1" customWidth="1"/>
    <col min="2" max="2" width="10" style="1" customWidth="1"/>
    <col min="3" max="3" width="18.35546875" style="1" customWidth="1"/>
    <col min="4" max="4" width="10.35546875" style="1" customWidth="1"/>
    <col min="5" max="5" width="14.35546875" style="1" customWidth="1"/>
    <col min="6" max="6" width="10" style="1" bestFit="1" customWidth="1"/>
    <col min="7" max="7" width="20.5" style="1" customWidth="1"/>
    <col min="8" max="8" width="10" style="1" customWidth="1"/>
    <col min="9" max="9" width="12.5703125" style="1" customWidth="1"/>
    <col min="10" max="10" width="8.5703125" style="2" customWidth="1"/>
    <col min="11" max="12" width="13.5703125" style="2" customWidth="1"/>
    <col min="13" max="13" width="30.5703125" style="1" customWidth="1"/>
    <col min="14" max="16384" width="9" style="1"/>
  </cols>
  <sheetData>
    <row r="1" spans="1:13" s="26" customFormat="1" ht="22.5" customHeight="1" x14ac:dyDescent="0.35">
      <c r="A1" s="64" t="s">
        <v>61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6"/>
    </row>
    <row r="2" spans="1:13" s="26" customFormat="1" ht="22.5" customHeight="1" x14ac:dyDescent="0.35">
      <c r="A2" s="67" t="s">
        <v>68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9"/>
      <c r="M2" s="70"/>
    </row>
    <row r="3" spans="1:13" s="26" customFormat="1" ht="16" customHeight="1" x14ac:dyDescent="0.35">
      <c r="A3" s="71" t="s">
        <v>60</v>
      </c>
      <c r="B3" s="72"/>
      <c r="C3" s="72"/>
      <c r="D3" s="34"/>
      <c r="E3" s="31" t="s">
        <v>59</v>
      </c>
      <c r="F3" s="75" t="s">
        <v>58</v>
      </c>
      <c r="G3" s="75"/>
      <c r="H3" s="72" t="s">
        <v>57</v>
      </c>
      <c r="I3" s="72"/>
      <c r="J3" s="75" t="s">
        <v>56</v>
      </c>
      <c r="K3" s="75"/>
      <c r="L3" s="44" t="s">
        <v>55</v>
      </c>
      <c r="M3" s="43"/>
    </row>
    <row r="4" spans="1:13" s="26" customFormat="1" ht="14.6" x14ac:dyDescent="0.35">
      <c r="A4" s="73"/>
      <c r="B4" s="74"/>
      <c r="C4" s="74"/>
      <c r="D4" s="34"/>
      <c r="E4" s="31" t="s">
        <v>53</v>
      </c>
      <c r="F4" s="44" t="s">
        <v>54</v>
      </c>
      <c r="G4" s="44"/>
      <c r="H4" s="74"/>
      <c r="I4" s="74"/>
      <c r="J4" s="44" t="s">
        <v>53</v>
      </c>
      <c r="K4" s="44"/>
      <c r="L4" s="44" t="s">
        <v>52</v>
      </c>
      <c r="M4" s="43"/>
    </row>
    <row r="5" spans="1:13" s="26" customFormat="1" ht="14.6" x14ac:dyDescent="0.35">
      <c r="A5" s="73"/>
      <c r="B5" s="74"/>
      <c r="C5" s="74"/>
      <c r="D5" s="34"/>
      <c r="E5" s="31" t="s">
        <v>51</v>
      </c>
      <c r="F5" s="41">
        <v>18602174618</v>
      </c>
      <c r="G5" s="41"/>
      <c r="H5" s="74"/>
      <c r="I5" s="74"/>
      <c r="J5" s="44" t="s">
        <v>51</v>
      </c>
      <c r="K5" s="44"/>
      <c r="L5" s="41">
        <v>13910193620</v>
      </c>
      <c r="M5" s="41"/>
    </row>
    <row r="6" spans="1:13" s="26" customFormat="1" ht="14.6" x14ac:dyDescent="0.35">
      <c r="A6" s="73"/>
      <c r="B6" s="74"/>
      <c r="C6" s="74"/>
      <c r="D6" s="34"/>
      <c r="E6" s="31" t="s">
        <v>49</v>
      </c>
      <c r="F6" s="42" t="s">
        <v>50</v>
      </c>
      <c r="G6" s="44"/>
      <c r="H6" s="74"/>
      <c r="I6" s="74"/>
      <c r="J6" s="44" t="s">
        <v>49</v>
      </c>
      <c r="K6" s="44"/>
      <c r="L6" s="42" t="s">
        <v>48</v>
      </c>
      <c r="M6" s="43"/>
    </row>
    <row r="7" spans="1:13" s="26" customFormat="1" ht="14.6" x14ac:dyDescent="0.35">
      <c r="A7" s="73"/>
      <c r="B7" s="74"/>
      <c r="C7" s="74"/>
      <c r="D7" s="34"/>
      <c r="E7" s="31" t="s">
        <v>46</v>
      </c>
      <c r="F7" s="44" t="s">
        <v>47</v>
      </c>
      <c r="G7" s="44"/>
      <c r="H7" s="74"/>
      <c r="I7" s="74"/>
      <c r="J7" s="44" t="s">
        <v>46</v>
      </c>
      <c r="K7" s="44"/>
      <c r="L7" s="44" t="s">
        <v>45</v>
      </c>
      <c r="M7" s="43"/>
    </row>
    <row r="8" spans="1:13" s="26" customFormat="1" ht="32.25" customHeight="1" x14ac:dyDescent="0.35">
      <c r="A8" s="76" t="s">
        <v>44</v>
      </c>
      <c r="B8" s="77"/>
      <c r="C8" s="77"/>
      <c r="D8" s="36"/>
      <c r="E8" s="78" t="s">
        <v>69</v>
      </c>
      <c r="F8" s="78"/>
      <c r="G8" s="78"/>
      <c r="H8" s="77" t="s">
        <v>43</v>
      </c>
      <c r="I8" s="77"/>
      <c r="J8" s="79" t="s">
        <v>70</v>
      </c>
      <c r="K8" s="79"/>
      <c r="L8" s="79"/>
      <c r="M8" s="80"/>
    </row>
    <row r="9" spans="1:13" s="21" customFormat="1" x14ac:dyDescent="0.35">
      <c r="A9" s="37" t="s">
        <v>42</v>
      </c>
      <c r="B9" s="39" t="s">
        <v>41</v>
      </c>
      <c r="C9" s="37" t="s">
        <v>40</v>
      </c>
      <c r="D9" s="37" t="s">
        <v>39</v>
      </c>
      <c r="E9" s="37" t="s">
        <v>38</v>
      </c>
      <c r="F9" s="37" t="s">
        <v>37</v>
      </c>
      <c r="G9" s="37" t="s">
        <v>36</v>
      </c>
      <c r="H9" s="37" t="s">
        <v>35</v>
      </c>
      <c r="I9" s="37" t="s">
        <v>34</v>
      </c>
      <c r="J9" s="37" t="s">
        <v>33</v>
      </c>
      <c r="K9" s="37" t="s">
        <v>32</v>
      </c>
      <c r="L9" s="32" t="s">
        <v>31</v>
      </c>
      <c r="M9" s="62" t="s">
        <v>30</v>
      </c>
    </row>
    <row r="10" spans="1:13" s="21" customFormat="1" x14ac:dyDescent="0.35">
      <c r="A10" s="38" t="s">
        <v>29</v>
      </c>
      <c r="B10" s="40"/>
      <c r="C10" s="38" t="s">
        <v>28</v>
      </c>
      <c r="D10" s="38" t="s">
        <v>27</v>
      </c>
      <c r="E10" s="38" t="s">
        <v>26</v>
      </c>
      <c r="F10" s="38" t="s">
        <v>25</v>
      </c>
      <c r="G10" s="38" t="s">
        <v>24</v>
      </c>
      <c r="H10" s="38" t="s">
        <v>23</v>
      </c>
      <c r="I10" s="38" t="s">
        <v>22</v>
      </c>
      <c r="J10" s="38" t="s">
        <v>21</v>
      </c>
      <c r="K10" s="38" t="s">
        <v>20</v>
      </c>
      <c r="L10" s="33" t="s">
        <v>19</v>
      </c>
      <c r="M10" s="63"/>
    </row>
    <row r="11" spans="1:13" ht="16.5" customHeight="1" x14ac:dyDescent="0.35">
      <c r="A11" s="19">
        <v>1</v>
      </c>
      <c r="B11" s="18" t="s">
        <v>18</v>
      </c>
      <c r="C11" s="17" t="s">
        <v>17</v>
      </c>
      <c r="D11" s="17" t="s">
        <v>71</v>
      </c>
      <c r="E11" s="17" t="s">
        <v>13</v>
      </c>
      <c r="F11" s="17" t="s">
        <v>12</v>
      </c>
      <c r="G11" s="17" t="s">
        <v>16</v>
      </c>
      <c r="H11" s="16">
        <v>1</v>
      </c>
      <c r="I11" s="14">
        <v>3200</v>
      </c>
      <c r="J11" s="15">
        <v>1</v>
      </c>
      <c r="K11" s="14">
        <f>J11*I11</f>
        <v>3200</v>
      </c>
      <c r="L11" s="14"/>
      <c r="M11" s="17"/>
    </row>
    <row r="12" spans="1:13" ht="16.5" customHeight="1" x14ac:dyDescent="0.35">
      <c r="A12" s="19">
        <v>2</v>
      </c>
      <c r="B12" s="18" t="s">
        <v>15</v>
      </c>
      <c r="C12" s="17" t="s">
        <v>14</v>
      </c>
      <c r="D12" s="17" t="s">
        <v>71</v>
      </c>
      <c r="E12" s="17" t="s">
        <v>13</v>
      </c>
      <c r="F12" s="17" t="s">
        <v>12</v>
      </c>
      <c r="G12" s="17" t="s">
        <v>11</v>
      </c>
      <c r="H12" s="16">
        <v>17</v>
      </c>
      <c r="I12" s="14">
        <v>54</v>
      </c>
      <c r="J12" s="15">
        <v>1</v>
      </c>
      <c r="K12" s="14">
        <f>J12*I12*H12</f>
        <v>918</v>
      </c>
      <c r="L12" s="13"/>
      <c r="M12" s="20"/>
    </row>
    <row r="13" spans="1:13" ht="16.5" customHeight="1" x14ac:dyDescent="0.35">
      <c r="A13" s="19">
        <v>3</v>
      </c>
      <c r="B13" s="18" t="s">
        <v>9</v>
      </c>
      <c r="C13" s="17" t="s">
        <v>10</v>
      </c>
      <c r="D13" s="17"/>
      <c r="E13" s="17" t="s">
        <v>9</v>
      </c>
      <c r="F13" s="17"/>
      <c r="G13" s="17" t="s">
        <v>8</v>
      </c>
      <c r="H13" s="16">
        <v>0</v>
      </c>
      <c r="I13" s="14">
        <v>500</v>
      </c>
      <c r="J13" s="15">
        <v>1</v>
      </c>
      <c r="K13" s="14">
        <f>J13*I13*H13</f>
        <v>0</v>
      </c>
      <c r="L13" s="13"/>
      <c r="M13" s="12" t="s">
        <v>72</v>
      </c>
    </row>
    <row r="14" spans="1:13" x14ac:dyDescent="0.35">
      <c r="A14" s="9"/>
      <c r="C14" s="10"/>
      <c r="D14" s="10"/>
      <c r="E14" s="10"/>
      <c r="F14" s="11"/>
      <c r="G14" s="10"/>
      <c r="H14" s="10"/>
      <c r="I14" s="54" t="s">
        <v>7</v>
      </c>
      <c r="J14" s="55"/>
      <c r="K14" s="56">
        <f>SUM(K11:K13)</f>
        <v>4118</v>
      </c>
      <c r="L14" s="57"/>
      <c r="M14" s="58"/>
    </row>
    <row r="15" spans="1:13" x14ac:dyDescent="0.35">
      <c r="A15" s="9"/>
      <c r="C15" s="10"/>
      <c r="D15" s="10"/>
      <c r="E15" s="10"/>
      <c r="F15" s="11"/>
      <c r="G15" s="10"/>
      <c r="H15" s="10"/>
      <c r="I15" s="46" t="s">
        <v>6</v>
      </c>
      <c r="J15" s="47"/>
      <c r="K15" s="59" t="s">
        <v>5</v>
      </c>
      <c r="L15" s="60"/>
      <c r="M15" s="61"/>
    </row>
    <row r="16" spans="1:13" x14ac:dyDescent="0.35">
      <c r="A16" s="9"/>
      <c r="C16" s="10"/>
      <c r="D16" s="10"/>
      <c r="E16" s="10"/>
      <c r="F16" s="10"/>
      <c r="G16" s="10"/>
      <c r="H16" s="10"/>
      <c r="I16" s="46" t="s">
        <v>4</v>
      </c>
      <c r="J16" s="47"/>
      <c r="K16" s="48">
        <v>0.06</v>
      </c>
      <c r="L16" s="49"/>
      <c r="M16" s="50"/>
    </row>
    <row r="17" spans="1:13" x14ac:dyDescent="0.35">
      <c r="A17" s="9"/>
      <c r="E17" s="4"/>
      <c r="F17" s="4"/>
      <c r="G17" s="4"/>
      <c r="H17" s="4"/>
      <c r="I17" s="46" t="s">
        <v>3</v>
      </c>
      <c r="J17" s="47"/>
      <c r="K17" s="51">
        <f>(K14)*K16</f>
        <v>247.07999999999998</v>
      </c>
      <c r="L17" s="52"/>
      <c r="M17" s="53"/>
    </row>
    <row r="18" spans="1:13" x14ac:dyDescent="0.35">
      <c r="A18" s="8"/>
      <c r="B18" s="7"/>
      <c r="C18" s="7"/>
      <c r="D18" s="7"/>
      <c r="E18" s="6"/>
      <c r="F18" s="6"/>
      <c r="G18" s="6"/>
      <c r="H18" s="6"/>
      <c r="I18" s="46" t="s">
        <v>2</v>
      </c>
      <c r="J18" s="47"/>
      <c r="K18" s="51">
        <f>K17+K14</f>
        <v>4365.08</v>
      </c>
      <c r="L18" s="52"/>
      <c r="M18" s="53"/>
    </row>
    <row r="19" spans="1:13" s="4" customFormat="1" x14ac:dyDescent="0.35">
      <c r="K19" s="5"/>
      <c r="L19" s="5"/>
    </row>
    <row r="20" spans="1:13" s="4" customFormat="1" x14ac:dyDescent="0.35">
      <c r="J20" s="45" t="s">
        <v>1</v>
      </c>
      <c r="K20" s="45"/>
      <c r="L20" s="35"/>
    </row>
    <row r="22" spans="1:13" x14ac:dyDescent="0.35">
      <c r="J22" s="45" t="s">
        <v>0</v>
      </c>
      <c r="K22" s="45"/>
      <c r="L22" s="35"/>
    </row>
  </sheetData>
  <mergeCells count="37">
    <mergeCell ref="J20:K20"/>
    <mergeCell ref="J22:K22"/>
    <mergeCell ref="I16:J16"/>
    <mergeCell ref="K16:M16"/>
    <mergeCell ref="I17:J17"/>
    <mergeCell ref="K17:M17"/>
    <mergeCell ref="I18:J18"/>
    <mergeCell ref="K18:M18"/>
    <mergeCell ref="B9:B10"/>
    <mergeCell ref="M9:M10"/>
    <mergeCell ref="I14:J14"/>
    <mergeCell ref="K14:M14"/>
    <mergeCell ref="I15:J15"/>
    <mergeCell ref="K15:M15"/>
    <mergeCell ref="F7:G7"/>
    <mergeCell ref="J7:K7"/>
    <mergeCell ref="L7:M7"/>
    <mergeCell ref="A8:C8"/>
    <mergeCell ref="E8:G8"/>
    <mergeCell ref="H8:I8"/>
    <mergeCell ref="J8:M8"/>
    <mergeCell ref="F5:G5"/>
    <mergeCell ref="J5:K5"/>
    <mergeCell ref="L5:M5"/>
    <mergeCell ref="F6:G6"/>
    <mergeCell ref="J6:K6"/>
    <mergeCell ref="L6:M6"/>
    <mergeCell ref="A1:M1"/>
    <mergeCell ref="A2:M2"/>
    <mergeCell ref="A3:C7"/>
    <mergeCell ref="F3:G3"/>
    <mergeCell ref="H3:I7"/>
    <mergeCell ref="J3:K3"/>
    <mergeCell ref="L3:M3"/>
    <mergeCell ref="F4:G4"/>
    <mergeCell ref="J4:K4"/>
    <mergeCell ref="L4:M4"/>
  </mergeCells>
  <phoneticPr fontId="4" type="noConversion"/>
  <hyperlinks>
    <hyperlink ref="F6" r:id="rId1" xr:uid="{C52EA7CF-8459-4D72-A1C4-4A0D0A4E0073}"/>
    <hyperlink ref="L6" r:id="rId2" xr:uid="{36E3C75F-9F36-4058-8247-680E9117CCEE}"/>
  </hyperlinks>
  <pageMargins left="0.69930555555555596" right="0.69930555555555596" top="0.75" bottom="0.75" header="0.3" footer="0.3"/>
  <pageSetup paperSize="9" orientation="portrait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77088A-5FF3-40CC-B341-D72AAD7E919A}">
  <sheetPr>
    <pageSetUpPr fitToPage="1"/>
  </sheetPr>
  <dimension ref="A1:G9"/>
  <sheetViews>
    <sheetView tabSelected="1" zoomScaleNormal="100" workbookViewId="0">
      <selection activeCell="G12" sqref="G12"/>
    </sheetView>
  </sheetViews>
  <sheetFormatPr defaultColWidth="8.85546875" defaultRowHeight="14.15" x14ac:dyDescent="0.35"/>
  <cols>
    <col min="1" max="1" width="8.85546875" style="83"/>
    <col min="2" max="2" width="12.42578125" style="83" bestFit="1" customWidth="1"/>
    <col min="3" max="3" width="6.7109375" style="83" bestFit="1" customWidth="1"/>
    <col min="4" max="4" width="4.85546875" style="99" bestFit="1" customWidth="1"/>
    <col min="5" max="5" width="5.140625" style="83" bestFit="1" customWidth="1"/>
    <col min="6" max="6" width="9.0703125" style="83" bestFit="1" customWidth="1"/>
    <col min="7" max="7" width="50.7109375" style="83" bestFit="1" customWidth="1"/>
    <col min="8" max="16384" width="8.85546875" style="83"/>
  </cols>
  <sheetData>
    <row r="1" spans="1:7" x14ac:dyDescent="0.35">
      <c r="A1" s="81" t="s">
        <v>73</v>
      </c>
      <c r="B1" s="81" t="s">
        <v>74</v>
      </c>
      <c r="C1" s="81" t="s">
        <v>75</v>
      </c>
      <c r="D1" s="81" t="s">
        <v>76</v>
      </c>
      <c r="E1" s="81" t="s">
        <v>77</v>
      </c>
      <c r="F1" s="81" t="s">
        <v>78</v>
      </c>
      <c r="G1" s="82" t="s">
        <v>30</v>
      </c>
    </row>
    <row r="2" spans="1:7" x14ac:dyDescent="0.35">
      <c r="A2" s="84" t="s">
        <v>79</v>
      </c>
      <c r="B2" s="84" t="s">
        <v>80</v>
      </c>
      <c r="C2" s="85" t="s">
        <v>15</v>
      </c>
      <c r="D2" s="86">
        <v>1</v>
      </c>
      <c r="E2" s="82">
        <v>3000</v>
      </c>
      <c r="F2" s="82">
        <f>D2*E2</f>
        <v>3000</v>
      </c>
      <c r="G2" s="87"/>
    </row>
    <row r="3" spans="1:7" x14ac:dyDescent="0.35">
      <c r="A3" s="88"/>
      <c r="B3" s="88"/>
      <c r="C3" s="89" t="s">
        <v>15</v>
      </c>
      <c r="D3" s="86">
        <v>15</v>
      </c>
      <c r="E3" s="82">
        <v>100</v>
      </c>
      <c r="F3" s="82">
        <f>D3*E3</f>
        <v>1500</v>
      </c>
      <c r="G3" s="82" t="s">
        <v>81</v>
      </c>
    </row>
    <row r="4" spans="1:7" x14ac:dyDescent="0.35">
      <c r="A4" s="88"/>
      <c r="B4" s="88"/>
      <c r="C4" s="90"/>
      <c r="D4" s="86">
        <v>15</v>
      </c>
      <c r="E4" s="82">
        <v>100</v>
      </c>
      <c r="F4" s="82">
        <f>D4*E4</f>
        <v>1500</v>
      </c>
      <c r="G4" s="82" t="s">
        <v>82</v>
      </c>
    </row>
    <row r="5" spans="1:7" x14ac:dyDescent="0.35">
      <c r="A5" s="91"/>
      <c r="B5" s="88"/>
      <c r="C5" s="85" t="s">
        <v>83</v>
      </c>
      <c r="D5" s="86"/>
      <c r="E5" s="82"/>
      <c r="F5" s="82">
        <f>F2+F3+F4</f>
        <v>6000</v>
      </c>
      <c r="G5" s="82"/>
    </row>
    <row r="6" spans="1:7" x14ac:dyDescent="0.35">
      <c r="A6" s="92" t="s">
        <v>84</v>
      </c>
      <c r="B6" s="92"/>
      <c r="C6" s="92"/>
      <c r="D6" s="85"/>
      <c r="E6" s="85"/>
      <c r="F6" s="93">
        <f>(F5)*0.08</f>
        <v>480</v>
      </c>
      <c r="G6" s="82"/>
    </row>
    <row r="7" spans="1:7" x14ac:dyDescent="0.35">
      <c r="A7" s="94" t="s">
        <v>85</v>
      </c>
      <c r="B7" s="95"/>
      <c r="C7" s="95"/>
      <c r="D7" s="85"/>
      <c r="E7" s="96"/>
      <c r="F7" s="93">
        <f>F6+F5</f>
        <v>6480</v>
      </c>
      <c r="G7" s="97"/>
    </row>
    <row r="8" spans="1:7" x14ac:dyDescent="0.35">
      <c r="A8" s="92" t="s">
        <v>86</v>
      </c>
      <c r="B8" s="92"/>
      <c r="C8" s="92"/>
      <c r="D8" s="85"/>
      <c r="E8" s="85"/>
      <c r="F8" s="93">
        <f>F7*0.06</f>
        <v>388.8</v>
      </c>
      <c r="G8" s="98"/>
    </row>
    <row r="9" spans="1:7" x14ac:dyDescent="0.35">
      <c r="A9" s="92" t="s">
        <v>87</v>
      </c>
      <c r="B9" s="92"/>
      <c r="C9" s="92"/>
      <c r="D9" s="85"/>
      <c r="E9" s="85"/>
      <c r="F9" s="93">
        <f>F7+F8</f>
        <v>6868.8</v>
      </c>
      <c r="G9" s="98"/>
    </row>
  </sheetData>
  <mergeCells count="7">
    <mergeCell ref="A9:C9"/>
    <mergeCell ref="A2:A5"/>
    <mergeCell ref="B2:B5"/>
    <mergeCell ref="C3:C4"/>
    <mergeCell ref="A6:C6"/>
    <mergeCell ref="A7:C7"/>
    <mergeCell ref="A8:C8"/>
  </mergeCells>
  <phoneticPr fontId="4" type="noConversion"/>
  <pageMargins left="0.7" right="0.7" top="0.75" bottom="0.75" header="0.3" footer="0.3"/>
  <pageSetup paperSize="9" scale="93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3月</vt:lpstr>
      <vt:lpstr>1月</vt:lpstr>
      <vt:lpstr>1月1 </vt:lpstr>
      <vt:lpstr>餐费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86139</dc:creator>
  <cp:lastModifiedBy>86139</cp:lastModifiedBy>
  <dcterms:created xsi:type="dcterms:W3CDTF">2022-02-28T06:16:46Z</dcterms:created>
  <dcterms:modified xsi:type="dcterms:W3CDTF">2022-03-29T07:11:53Z</dcterms:modified>
</cp:coreProperties>
</file>