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8" windowHeight="12300"/>
  </bookViews>
  <sheets>
    <sheet name="账单" sheetId="3" r:id="rId1"/>
    <sheet name="用车明细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<sst xmlns="http://schemas.openxmlformats.org/spreadsheetml/2006/main" count="291" uniqueCount="174">
  <si>
    <t>1216结算账单-1：2024年12月13-15日 2024知乎电Club大会</t>
  </si>
  <si>
    <t>客户公司：</t>
  </si>
  <si>
    <t>北京康辉</t>
  </si>
  <si>
    <t>公司名称：</t>
  </si>
  <si>
    <t>四川国旅</t>
  </si>
  <si>
    <t>活动名称：</t>
  </si>
  <si>
    <t>2024知乎电Club大会</t>
  </si>
  <si>
    <t>报价联系人：</t>
  </si>
  <si>
    <t>刘婷</t>
  </si>
  <si>
    <t>客户人数：</t>
  </si>
  <si>
    <t>10人（以实际人数为准）</t>
  </si>
  <si>
    <t>联系电话：</t>
  </si>
  <si>
    <t>活动时间：</t>
  </si>
  <si>
    <t>12月13-15日</t>
  </si>
  <si>
    <t>报价人邮箱：</t>
  </si>
  <si>
    <t>1494158866@qq.com</t>
  </si>
  <si>
    <t>活动地点：</t>
  </si>
  <si>
    <t>成都</t>
  </si>
  <si>
    <t>负责人及电话：</t>
  </si>
  <si>
    <t>陈丽颖 15928159158</t>
  </si>
  <si>
    <t>联系人及电话：</t>
  </si>
  <si>
    <t>小黑</t>
  </si>
  <si>
    <t>账单日期：</t>
  </si>
  <si>
    <t>一、简要行程：</t>
  </si>
  <si>
    <t>日期</t>
  </si>
  <si>
    <t>行程</t>
  </si>
  <si>
    <t>酒店</t>
  </si>
  <si>
    <t>接机接站，酒店入住</t>
  </si>
  <si>
    <t>成都尼依格罗酒店</t>
  </si>
  <si>
    <t>接机接站，酒店入住，酒店自主午餐后，下午会议，送机送站，晚宴。</t>
  </si>
  <si>
    <t>送机</t>
  </si>
  <si>
    <t>/</t>
  </si>
  <si>
    <t>二、结算：</t>
  </si>
  <si>
    <r>
      <rPr>
        <b/>
        <sz val="12"/>
        <rFont val="微软雅黑"/>
        <charset val="134"/>
      </rPr>
      <t xml:space="preserve"> 1、交通</t>
    </r>
    <r>
      <rPr>
        <b/>
        <sz val="12"/>
        <color indexed="10"/>
        <rFont val="微软雅黑"/>
        <charset val="134"/>
      </rPr>
      <t>（具体以最终确认日期为准；按照实际使用为准）</t>
    </r>
  </si>
  <si>
    <t>车型</t>
  </si>
  <si>
    <t>台数</t>
  </si>
  <si>
    <t>(单位)</t>
  </si>
  <si>
    <t>数量</t>
  </si>
  <si>
    <t>单价</t>
  </si>
  <si>
    <t>小计</t>
  </si>
  <si>
    <t>备注</t>
  </si>
  <si>
    <t>全程</t>
  </si>
  <si>
    <t>接送机-市内用车</t>
  </si>
  <si>
    <t>全</t>
  </si>
  <si>
    <t>程</t>
  </si>
  <si>
    <t>趟</t>
  </si>
  <si>
    <t>详见-sheet2-用车明细表</t>
  </si>
  <si>
    <t>交通费用小计：</t>
  </si>
  <si>
    <t>3、餐费：</t>
  </si>
  <si>
    <t>明细</t>
  </si>
  <si>
    <t>人数</t>
  </si>
  <si>
    <t>午餐（机场购买麦当劳）</t>
  </si>
  <si>
    <t>餐</t>
  </si>
  <si>
    <t>人</t>
  </si>
  <si>
    <t>详见麦当劳账单</t>
  </si>
  <si>
    <t>晚餐（柴门儿饭）</t>
  </si>
  <si>
    <t>次</t>
  </si>
  <si>
    <t>详见餐厅账单</t>
  </si>
  <si>
    <t>酒水费用</t>
  </si>
  <si>
    <t>代付</t>
  </si>
  <si>
    <t>餐费小计：</t>
  </si>
  <si>
    <t>柴门饭服务费5%</t>
  </si>
  <si>
    <t>酒水服务费5%</t>
  </si>
  <si>
    <t>用餐费用总计</t>
  </si>
  <si>
    <t>4、工作人员：</t>
  </si>
  <si>
    <t>天数</t>
  </si>
  <si>
    <t>工作人员</t>
  </si>
  <si>
    <t>天</t>
  </si>
  <si>
    <t>超时10小时加班50/小时</t>
  </si>
  <si>
    <t>工作人员加班费</t>
  </si>
  <si>
    <t>小时</t>
  </si>
  <si>
    <t>13日工作时间：10:00-20:30
14日工作时间：09:30-22:40（加班时间3小时）</t>
  </si>
  <si>
    <t>上会人员 车费</t>
  </si>
  <si>
    <t>14日下班无公共交通，打车32.4元</t>
  </si>
  <si>
    <t>上会人员 餐补</t>
  </si>
  <si>
    <t>顿</t>
  </si>
  <si>
    <t>13日2餐+14日2餐</t>
  </si>
  <si>
    <t>工作人员小计：</t>
  </si>
  <si>
    <t>5、项目合计：</t>
  </si>
  <si>
    <t>以上合计</t>
  </si>
  <si>
    <t>不含酒店用餐费用</t>
  </si>
  <si>
    <t>已付款</t>
  </si>
  <si>
    <t>剩余应付款</t>
  </si>
  <si>
    <t>接机接站表</t>
  </si>
  <si>
    <t>12月13日到达成都双流</t>
  </si>
  <si>
    <t>序号</t>
  </si>
  <si>
    <t>地区</t>
  </si>
  <si>
    <t>类别</t>
  </si>
  <si>
    <t>姓名</t>
  </si>
  <si>
    <t>住宿</t>
  </si>
  <si>
    <t>住宿日期</t>
  </si>
  <si>
    <t>联系方式</t>
  </si>
  <si>
    <t>是否需要
接送机</t>
  </si>
  <si>
    <t>抵达日期</t>
  </si>
  <si>
    <t>航班号</t>
  </si>
  <si>
    <t>航站楼</t>
  </si>
  <si>
    <t>抵达时间</t>
  </si>
  <si>
    <t>司机信息</t>
  </si>
  <si>
    <t>金额</t>
  </si>
  <si>
    <t>柳燕</t>
  </si>
  <si>
    <t>N1</t>
  </si>
  <si>
    <t>12.13-12.14</t>
  </si>
  <si>
    <t>是</t>
  </si>
  <si>
    <t>CA1407</t>
  </si>
  <si>
    <r>
      <rPr>
        <sz val="12"/>
        <rFont val="微软雅黑 Light"/>
        <charset val="134"/>
      </rPr>
      <t>双流</t>
    </r>
    <r>
      <rPr>
        <b/>
        <sz val="12"/>
        <rFont val="微软雅黑 Light"/>
        <charset val="134"/>
      </rPr>
      <t>T2</t>
    </r>
  </si>
  <si>
    <t>1645-1940</t>
  </si>
  <si>
    <t>帕萨特/迈腾</t>
  </si>
  <si>
    <t>李德强19960781984 川GB93U6</t>
  </si>
  <si>
    <t>徐泽昊</t>
  </si>
  <si>
    <t>希尔顿欢朋</t>
  </si>
  <si>
    <t>12.13-12.15</t>
  </si>
  <si>
    <t>助理，先送柳燕，再去春熙路希尔顿欢朋</t>
  </si>
  <si>
    <t>朱西产</t>
  </si>
  <si>
    <t>CA4106</t>
  </si>
  <si>
    <t>2030-2335</t>
  </si>
  <si>
    <t>张飞</t>
  </si>
  <si>
    <t>否</t>
  </si>
  <si>
    <t>TV9832</t>
  </si>
  <si>
    <t>1010-1240</t>
  </si>
  <si>
    <t>马钧</t>
  </si>
  <si>
    <t>14日当天往返</t>
  </si>
  <si>
    <t>MU5401</t>
  </si>
  <si>
    <t>0815-1130</t>
  </si>
  <si>
    <t>唐刚15680664555川AG29781</t>
  </si>
  <si>
    <t>需要买麦当劳</t>
  </si>
  <si>
    <t>周源</t>
  </si>
  <si>
    <t>N2-放衣服</t>
  </si>
  <si>
    <t>姜安琦</t>
  </si>
  <si>
    <t>曾清林</t>
  </si>
  <si>
    <t>马谍飞</t>
  </si>
  <si>
    <t>刘忻</t>
  </si>
  <si>
    <t>庞漉霏</t>
  </si>
  <si>
    <t>丁海春</t>
  </si>
  <si>
    <t>刘斌</t>
  </si>
  <si>
    <t>张良</t>
  </si>
  <si>
    <t>CA2873</t>
  </si>
  <si>
    <t>1430-1735</t>
  </si>
  <si>
    <t>张强13060037867川AG29781</t>
  </si>
  <si>
    <t>王芳</t>
  </si>
  <si>
    <t>CA2851</t>
  </si>
  <si>
    <t>0830-1140</t>
  </si>
  <si>
    <t>张胜洪13350059311川A3U821</t>
  </si>
  <si>
    <t>送机送站表</t>
  </si>
  <si>
    <t>12月14日 -12月15日 送机/送站</t>
  </si>
  <si>
    <t>车次号</t>
  </si>
  <si>
    <t>车站楼</t>
  </si>
  <si>
    <t>车次时间</t>
  </si>
  <si>
    <t>酒店出发时间</t>
  </si>
  <si>
    <t>CA4185</t>
  </si>
  <si>
    <t>2000-2255</t>
  </si>
  <si>
    <t>曾建 13540063914 川GM8828</t>
  </si>
  <si>
    <t>G8631</t>
  </si>
  <si>
    <r>
      <rPr>
        <sz val="12"/>
        <color rgb="FFFF0000"/>
        <rFont val="微软雅黑 Light"/>
        <charset val="134"/>
      </rPr>
      <t>成都东站</t>
    </r>
    <r>
      <rPr>
        <sz val="12"/>
        <rFont val="微软雅黑 Light"/>
        <charset val="134"/>
      </rPr>
      <t>-
重庆沙坪坝</t>
    </r>
  </si>
  <si>
    <t>1901-2003</t>
  </si>
  <si>
    <t>成都东站-
重庆沙坪坝</t>
  </si>
  <si>
    <t>重庆接站 
渝D1E701周师傅18584650380（帕萨特）</t>
  </si>
  <si>
    <t>G8747</t>
  </si>
  <si>
    <r>
      <rPr>
        <sz val="12"/>
        <color rgb="FFFF0000"/>
        <rFont val="微软雅黑 Light"/>
        <charset val="134"/>
      </rPr>
      <t>成都东</t>
    </r>
    <r>
      <rPr>
        <sz val="12"/>
        <rFont val="微软雅黑 Light"/>
        <charset val="134"/>
      </rPr>
      <t>-贵阳北</t>
    </r>
  </si>
  <si>
    <t>1824-2130</t>
  </si>
  <si>
    <t>CA2874</t>
  </si>
  <si>
    <t>1840-2130</t>
  </si>
  <si>
    <t>周玉彬18328658388川AY55Q3</t>
  </si>
  <si>
    <t>增加</t>
  </si>
  <si>
    <t>VIP</t>
  </si>
  <si>
    <t>天府T2</t>
  </si>
  <si>
    <t>14 点从酒店出发去天府</t>
  </si>
  <si>
    <t>通知桂阳让老板上车，没给联系方式
上车后核实到天府机场</t>
  </si>
  <si>
    <t>CA4119</t>
  </si>
  <si>
    <t>0700-0940</t>
  </si>
  <si>
    <t>春熙路希尔顿欢朋 出发</t>
  </si>
  <si>
    <t>MU9190</t>
  </si>
  <si>
    <r>
      <rPr>
        <sz val="12"/>
        <rFont val="微软雅黑 Light"/>
        <charset val="134"/>
      </rPr>
      <t>天府</t>
    </r>
    <r>
      <rPr>
        <b/>
        <sz val="12"/>
        <rFont val="微软雅黑 Light"/>
        <charset val="134"/>
      </rPr>
      <t>T2</t>
    </r>
  </si>
  <si>
    <t>1500-1730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</si>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</sst>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h:mm;@"/>
    <numFmt numFmtId="178" formatCode="0.00_ "/>
    <numFmt numFmtId="179" formatCode="&quot;￥&quot;#,##0.00_);[Red]\(&quot;￥&quot;#,##0.00\)"/>
    <numFmt numFmtId="180" formatCode="0.00_);[Red]\(0.00\)"/>
  </numFmts>
  <fonts count="46">
    <font>
      <sz val="11"/>
      <color theme="1"/>
      <name val="宋体"/>
      <charset val="134"/>
      <scheme val="minor"/>
    </font>
    <font>
      <sz val="12"/>
      <name val="微软雅黑 Light"/>
      <charset val="134"/>
    </font>
    <font>
      <sz val="20"/>
      <name val="微软雅黑 Light"/>
      <charset val="134"/>
    </font>
    <font>
      <b/>
      <sz val="12"/>
      <name val="微软雅黑 Light"/>
      <charset val="134"/>
    </font>
    <font>
      <b/>
      <sz val="14"/>
      <color rgb="FFFF0000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微软雅黑 Light"/>
      <charset val="134"/>
    </font>
    <font>
      <sz val="12"/>
      <name val="宋体"/>
      <charset val="134"/>
    </font>
    <font>
      <sz val="10"/>
      <color theme="1"/>
      <name val="微软雅黑"/>
      <charset val="134"/>
    </font>
    <font>
      <sz val="10"/>
      <color theme="1"/>
      <name val="Arial"/>
      <charset val="0"/>
    </font>
    <font>
      <b/>
      <sz val="10"/>
      <name val="宋体"/>
      <charset val="134"/>
    </font>
    <font>
      <sz val="12"/>
      <name val="微软雅黑"/>
      <charset val="134"/>
    </font>
    <font>
      <sz val="10"/>
      <name val="宋体"/>
      <charset val="134"/>
    </font>
    <font>
      <b/>
      <sz val="14"/>
      <name val="微软雅黑"/>
      <charset val="134"/>
    </font>
    <font>
      <b/>
      <sz val="10"/>
      <name val="微软雅黑"/>
      <charset val="134"/>
    </font>
    <font>
      <sz val="9"/>
      <name val="微软雅黑"/>
      <charset val="134"/>
    </font>
    <font>
      <b/>
      <sz val="9"/>
      <name val="Arial"/>
      <charset val="0"/>
    </font>
    <font>
      <sz val="9"/>
      <name val="Arial"/>
      <charset val="0"/>
    </font>
    <font>
      <b/>
      <sz val="14"/>
      <color theme="0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b/>
      <sz val="8"/>
      <name val="微软雅黑"/>
      <charset val="134"/>
    </font>
    <font>
      <u/>
      <sz val="12"/>
      <color rgb="FF800080"/>
      <name val="宋体"/>
      <charset val="134"/>
    </font>
    <font>
      <b/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2"/>
      <color indexed="10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1" borderId="17" applyNumberFormat="0" applyAlignment="0" applyProtection="0">
      <alignment vertical="center"/>
    </xf>
    <xf numFmtId="0" fontId="34" fillId="12" borderId="18" applyNumberFormat="0" applyAlignment="0" applyProtection="0">
      <alignment vertical="center"/>
    </xf>
    <xf numFmtId="0" fontId="35" fillId="12" borderId="17" applyNumberFormat="0" applyAlignment="0" applyProtection="0">
      <alignment vertical="center"/>
    </xf>
    <xf numFmtId="0" fontId="36" fillId="13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8" fillId="0" borderId="0">
      <alignment vertical="center"/>
    </xf>
    <xf numFmtId="0" fontId="44" fillId="0" borderId="0"/>
  </cellStyleXfs>
  <cellXfs count="1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20" fontId="1" fillId="0" borderId="5" xfId="0" applyNumberFormat="1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 wrapText="1"/>
    </xf>
    <xf numFmtId="5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6" borderId="0" xfId="49" applyFont="1" applyFill="1" applyAlignment="1">
      <alignment horizontal="center" vertical="center" wrapText="1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1" fillId="0" borderId="0" xfId="49" applyFont="1" applyFill="1" applyAlignment="1">
      <alignment horizontal="center" vertical="center" wrapText="1"/>
    </xf>
    <xf numFmtId="0" fontId="12" fillId="6" borderId="0" xfId="49" applyFont="1" applyFill="1" applyAlignment="1">
      <alignment vertical="center" wrapText="1"/>
    </xf>
    <xf numFmtId="0" fontId="13" fillId="0" borderId="0" xfId="49" applyFont="1" applyFill="1" applyAlignment="1">
      <alignment horizontal="center" vertical="center" wrapText="1"/>
    </xf>
    <xf numFmtId="0" fontId="11" fillId="6" borderId="0" xfId="49" applyFont="1" applyFill="1" applyAlignment="1">
      <alignment horizontal="center" vertical="center" wrapText="1"/>
    </xf>
    <xf numFmtId="0" fontId="13" fillId="6" borderId="0" xfId="49" applyFont="1" applyFill="1" applyAlignment="1">
      <alignment horizontal="center" vertical="center" wrapText="1"/>
    </xf>
    <xf numFmtId="49" fontId="13" fillId="6" borderId="0" xfId="49" applyNumberFormat="1" applyFont="1" applyFill="1" applyAlignment="1">
      <alignment horizontal="left" vertical="center" wrapText="1"/>
    </xf>
    <xf numFmtId="0" fontId="13" fillId="6" borderId="0" xfId="49" applyFont="1" applyFill="1" applyAlignment="1">
      <alignment horizontal="left" vertical="center" wrapText="1"/>
    </xf>
    <xf numFmtId="0" fontId="13" fillId="6" borderId="0" xfId="49" applyFont="1" applyFill="1" applyAlignment="1">
      <alignment horizontal="right" vertical="center" wrapText="1"/>
    </xf>
    <xf numFmtId="178" fontId="13" fillId="6" borderId="0" xfId="49" applyNumberFormat="1" applyFont="1" applyFill="1" applyAlignment="1">
      <alignment vertical="center" wrapText="1"/>
    </xf>
    <xf numFmtId="43" fontId="13" fillId="6" borderId="0" xfId="1" applyNumberFormat="1" applyFont="1" applyFill="1" applyAlignment="1">
      <alignment vertical="center" wrapText="1"/>
    </xf>
    <xf numFmtId="4" fontId="13" fillId="6" borderId="0" xfId="49" applyNumberFormat="1" applyFont="1" applyFill="1" applyAlignment="1">
      <alignment horizontal="right" vertical="center" wrapText="1"/>
    </xf>
    <xf numFmtId="0" fontId="14" fillId="6" borderId="5" xfId="49" applyFont="1" applyFill="1" applyBorder="1" applyAlignment="1" applyProtection="1">
      <alignment horizontal="center" vertical="center" wrapText="1"/>
      <protection locked="0"/>
    </xf>
    <xf numFmtId="0" fontId="14" fillId="6" borderId="1" xfId="49" applyFont="1" applyFill="1" applyBorder="1" applyAlignment="1" applyProtection="1">
      <alignment horizontal="center" vertical="center" wrapText="1"/>
      <protection locked="0"/>
    </xf>
    <xf numFmtId="0" fontId="15" fillId="7" borderId="0" xfId="49" applyFont="1" applyFill="1" applyBorder="1" applyAlignment="1">
      <alignment horizontal="left" vertical="center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9" fillId="8" borderId="6" xfId="49" applyFont="1" applyFill="1" applyBorder="1" applyAlignment="1">
      <alignment vertical="center"/>
    </xf>
    <xf numFmtId="0" fontId="19" fillId="0" borderId="6" xfId="49" applyFont="1" applyFill="1" applyBorder="1" applyAlignment="1">
      <alignment vertical="center"/>
    </xf>
    <xf numFmtId="0" fontId="15" fillId="7" borderId="1" xfId="49" applyFont="1" applyFill="1" applyBorder="1" applyAlignment="1">
      <alignment horizontal="center" vertical="center"/>
    </xf>
    <xf numFmtId="0" fontId="15" fillId="7" borderId="3" xfId="49" applyFont="1" applyFill="1" applyBorder="1" applyAlignment="1">
      <alignment horizontal="center" vertical="center"/>
    </xf>
    <xf numFmtId="0" fontId="15" fillId="7" borderId="7" xfId="49" applyFont="1" applyFill="1" applyBorder="1" applyAlignment="1">
      <alignment horizontal="center" vertical="center"/>
    </xf>
    <xf numFmtId="176" fontId="20" fillId="6" borderId="1" xfId="49" applyNumberFormat="1" applyFont="1" applyFill="1" applyBorder="1" applyAlignment="1">
      <alignment horizontal="left" vertical="center" wrapText="1"/>
    </xf>
    <xf numFmtId="0" fontId="20" fillId="9" borderId="3" xfId="49" applyFont="1" applyFill="1" applyBorder="1" applyAlignment="1">
      <alignment horizontal="left" vertical="center" wrapText="1"/>
    </xf>
    <xf numFmtId="0" fontId="20" fillId="9" borderId="7" xfId="49" applyFont="1" applyFill="1" applyBorder="1" applyAlignment="1">
      <alignment horizontal="left" vertical="center" wrapText="1"/>
    </xf>
    <xf numFmtId="0" fontId="19" fillId="8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21" fillId="6" borderId="6" xfId="49" applyFont="1" applyFill="1" applyBorder="1" applyAlignment="1">
      <alignment vertical="center" wrapText="1"/>
    </xf>
    <xf numFmtId="0" fontId="21" fillId="6" borderId="0" xfId="49" applyFont="1" applyFill="1" applyBorder="1" applyAlignment="1">
      <alignment vertical="center" wrapText="1"/>
    </xf>
    <xf numFmtId="0" fontId="15" fillId="7" borderId="4" xfId="49" applyFont="1" applyFill="1" applyBorder="1" applyAlignment="1">
      <alignment horizontal="center" vertical="center"/>
    </xf>
    <xf numFmtId="0" fontId="15" fillId="7" borderId="7" xfId="49" applyFont="1" applyFill="1" applyBorder="1" applyAlignment="1">
      <alignment horizontal="right" vertical="center" wrapText="1"/>
    </xf>
    <xf numFmtId="0" fontId="22" fillId="7" borderId="4" xfId="49" applyFont="1" applyFill="1" applyBorder="1" applyAlignment="1">
      <alignment horizontal="center" vertical="center" wrapText="1"/>
    </xf>
    <xf numFmtId="58" fontId="20" fillId="0" borderId="8" xfId="49" applyNumberFormat="1" applyFont="1" applyFill="1" applyBorder="1" applyAlignment="1">
      <alignment horizontal="left" vertical="center"/>
    </xf>
    <xf numFmtId="58" fontId="20" fillId="0" borderId="8" xfId="49" applyNumberFormat="1" applyFont="1" applyFill="1" applyBorder="1" applyAlignment="1">
      <alignment horizontal="center" vertical="center"/>
    </xf>
    <xf numFmtId="58" fontId="20" fillId="0" borderId="6" xfId="49" applyNumberFormat="1" applyFont="1" applyFill="1" applyBorder="1" applyAlignment="1">
      <alignment horizontal="center" vertical="center"/>
    </xf>
    <xf numFmtId="41" fontId="20" fillId="6" borderId="8" xfId="1" applyNumberFormat="1" applyFont="1" applyFill="1" applyBorder="1" applyAlignment="1">
      <alignment horizontal="right" vertical="center" wrapText="1"/>
    </xf>
    <xf numFmtId="0" fontId="20" fillId="6" borderId="9" xfId="49" applyFont="1" applyFill="1" applyBorder="1" applyAlignment="1">
      <alignment horizontal="left" vertical="center" wrapText="1"/>
    </xf>
    <xf numFmtId="0" fontId="20" fillId="6" borderId="6" xfId="49" applyFont="1" applyFill="1" applyBorder="1" applyAlignment="1">
      <alignment horizontal="right" vertical="center" wrapText="1"/>
    </xf>
    <xf numFmtId="0" fontId="20" fillId="6" borderId="6" xfId="49" applyFont="1" applyFill="1" applyBorder="1" applyAlignment="1">
      <alignment horizontal="left" vertical="center" wrapText="1"/>
    </xf>
    <xf numFmtId="49" fontId="20" fillId="4" borderId="3" xfId="49" applyNumberFormat="1" applyFont="1" applyFill="1" applyBorder="1" applyAlignment="1">
      <alignment horizontal="left" vertical="center" wrapText="1"/>
    </xf>
    <xf numFmtId="49" fontId="20" fillId="4" borderId="6" xfId="49" applyNumberFormat="1" applyFont="1" applyFill="1" applyBorder="1" applyAlignment="1">
      <alignment horizontal="left" vertical="center" wrapText="1"/>
    </xf>
    <xf numFmtId="0" fontId="20" fillId="4" borderId="6" xfId="49" applyFont="1" applyFill="1" applyBorder="1" applyAlignment="1">
      <alignment horizontal="left" vertical="center" wrapText="1"/>
    </xf>
    <xf numFmtId="0" fontId="20" fillId="4" borderId="7" xfId="49" applyFont="1" applyFill="1" applyBorder="1" applyAlignment="1">
      <alignment horizontal="right" vertical="center" wrapText="1"/>
    </xf>
    <xf numFmtId="0" fontId="20" fillId="4" borderId="7" xfId="49" applyFont="1" applyFill="1" applyBorder="1" applyAlignment="1">
      <alignment horizontal="left" vertical="center" wrapText="1"/>
    </xf>
    <xf numFmtId="0" fontId="20" fillId="4" borderId="4" xfId="49" applyFont="1" applyFill="1" applyBorder="1" applyAlignment="1">
      <alignment horizontal="left" vertical="center" wrapText="1"/>
    </xf>
    <xf numFmtId="58" fontId="20" fillId="6" borderId="1" xfId="49" applyNumberFormat="1" applyFont="1" applyFill="1" applyBorder="1" applyAlignment="1">
      <alignment horizontal="left" vertical="center"/>
    </xf>
    <xf numFmtId="0" fontId="20" fillId="9" borderId="7" xfId="49" applyFont="1" applyFill="1" applyBorder="1" applyAlignment="1">
      <alignment horizontal="left" vertical="center"/>
    </xf>
    <xf numFmtId="0" fontId="20" fillId="9" borderId="4" xfId="49" applyFont="1" applyFill="1" applyBorder="1" applyAlignment="1">
      <alignment horizontal="left" vertical="center"/>
    </xf>
    <xf numFmtId="41" fontId="20" fillId="6" borderId="3" xfId="1" applyNumberFormat="1" applyFont="1" applyFill="1" applyBorder="1" applyAlignment="1">
      <alignment horizontal="right" vertical="center" wrapText="1"/>
    </xf>
    <xf numFmtId="0" fontId="20" fillId="6" borderId="4" xfId="49" applyFont="1" applyFill="1" applyBorder="1" applyAlignment="1">
      <alignment horizontal="left" vertical="center" wrapText="1"/>
    </xf>
    <xf numFmtId="0" fontId="20" fillId="6" borderId="7" xfId="49" applyFont="1" applyFill="1" applyBorder="1" applyAlignment="1">
      <alignment horizontal="right" vertical="center" wrapText="1"/>
    </xf>
    <xf numFmtId="178" fontId="20" fillId="6" borderId="4" xfId="49" applyNumberFormat="1" applyFont="1" applyFill="1" applyBorder="1" applyAlignment="1">
      <alignment horizontal="left" vertical="center" wrapText="1"/>
    </xf>
    <xf numFmtId="58" fontId="20" fillId="6" borderId="5" xfId="49" applyNumberFormat="1" applyFont="1" applyFill="1" applyBorder="1" applyAlignment="1">
      <alignment horizontal="left" vertical="center"/>
    </xf>
    <xf numFmtId="0" fontId="20" fillId="9" borderId="10" xfId="49" applyFont="1" applyFill="1" applyBorder="1" applyAlignment="1">
      <alignment horizontal="left" vertical="center" wrapText="1"/>
    </xf>
    <xf numFmtId="0" fontId="20" fillId="9" borderId="11" xfId="49" applyFont="1" applyFill="1" applyBorder="1" applyAlignment="1">
      <alignment horizontal="left" vertical="center"/>
    </xf>
    <xf numFmtId="0" fontId="20" fillId="9" borderId="12" xfId="49" applyFont="1" applyFill="1" applyBorder="1" applyAlignment="1">
      <alignment horizontal="left" vertical="center"/>
    </xf>
    <xf numFmtId="41" fontId="20" fillId="6" borderId="10" xfId="1" applyNumberFormat="1" applyFont="1" applyFill="1" applyBorder="1" applyAlignment="1">
      <alignment horizontal="right" vertical="center" wrapText="1"/>
    </xf>
    <xf numFmtId="0" fontId="20" fillId="6" borderId="12" xfId="49" applyFont="1" applyFill="1" applyBorder="1" applyAlignment="1">
      <alignment horizontal="left" vertical="center" wrapText="1"/>
    </xf>
    <xf numFmtId="0" fontId="20" fillId="6" borderId="11" xfId="49" applyFont="1" applyFill="1" applyBorder="1" applyAlignment="1">
      <alignment horizontal="right" vertical="center" wrapText="1"/>
    </xf>
    <xf numFmtId="178" fontId="20" fillId="6" borderId="12" xfId="49" applyNumberFormat="1" applyFont="1" applyFill="1" applyBorder="1" applyAlignment="1">
      <alignment horizontal="left" vertical="center" wrapText="1"/>
    </xf>
    <xf numFmtId="49" fontId="20" fillId="4" borderId="1" xfId="49" applyNumberFormat="1" applyFont="1" applyFill="1" applyBorder="1" applyAlignment="1">
      <alignment horizontal="center" vertical="center" wrapText="1"/>
    </xf>
    <xf numFmtId="0" fontId="20" fillId="9" borderId="4" xfId="49" applyFont="1" applyFill="1" applyBorder="1" applyAlignment="1">
      <alignment horizontal="left" vertical="center" wrapText="1"/>
    </xf>
    <xf numFmtId="0" fontId="20" fillId="9" borderId="3" xfId="49" applyFont="1" applyFill="1" applyBorder="1" applyAlignment="1">
      <alignment horizontal="left" vertical="center"/>
    </xf>
    <xf numFmtId="179" fontId="15" fillId="6" borderId="3" xfId="49" applyNumberFormat="1" applyFont="1" applyFill="1" applyBorder="1" applyAlignment="1">
      <alignment horizontal="left" vertical="center" wrapText="1"/>
    </xf>
    <xf numFmtId="179" fontId="15" fillId="6" borderId="7" xfId="49" applyNumberFormat="1" applyFont="1" applyFill="1" applyBorder="1" applyAlignment="1">
      <alignment horizontal="left" vertical="center" wrapText="1"/>
    </xf>
    <xf numFmtId="49" fontId="15" fillId="6" borderId="3" xfId="49" applyNumberFormat="1" applyFont="1" applyFill="1" applyBorder="1" applyAlignment="1">
      <alignment horizontal="left" vertical="center" wrapText="1"/>
    </xf>
    <xf numFmtId="49" fontId="15" fillId="6" borderId="7" xfId="49" applyNumberFormat="1" applyFont="1" applyFill="1" applyBorder="1" applyAlignment="1">
      <alignment horizontal="left" vertical="center" wrapText="1"/>
    </xf>
    <xf numFmtId="7" fontId="15" fillId="6" borderId="3" xfId="49" applyNumberFormat="1" applyFont="1" applyFill="1" applyBorder="1" applyAlignment="1">
      <alignment horizontal="left" vertical="center" wrapText="1"/>
    </xf>
    <xf numFmtId="7" fontId="15" fillId="6" borderId="7" xfId="49" applyNumberFormat="1" applyFont="1" applyFill="1" applyBorder="1" applyAlignment="1">
      <alignment horizontal="left" vertical="center" wrapText="1"/>
    </xf>
    <xf numFmtId="180" fontId="13" fillId="6" borderId="0" xfId="49" applyNumberFormat="1" applyFont="1" applyFill="1" applyAlignment="1">
      <alignment horizontal="right" vertical="center" wrapText="1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23" fillId="0" borderId="0" xfId="6" applyFont="1" applyAlignment="1" applyProtection="1">
      <alignment vertical="center"/>
      <protection locked="0"/>
    </xf>
    <xf numFmtId="31" fontId="9" fillId="0" borderId="0" xfId="0" applyNumberFormat="1" applyFont="1" applyFill="1" applyBorder="1" applyAlignment="1" applyProtection="1">
      <alignment horizontal="left" vertical="center"/>
      <protection locked="0"/>
    </xf>
    <xf numFmtId="0" fontId="20" fillId="6" borderId="0" xfId="49" applyFont="1" applyFill="1" applyAlignment="1">
      <alignment horizontal="left" vertical="center" wrapText="1"/>
    </xf>
    <xf numFmtId="0" fontId="17" fillId="0" borderId="0" xfId="50" applyFont="1" applyFill="1" applyBorder="1" applyAlignment="1" applyProtection="1">
      <alignment horizontal="left" vertical="center"/>
      <protection locked="0"/>
    </xf>
    <xf numFmtId="0" fontId="13" fillId="0" borderId="0" xfId="49" applyFont="1" applyFill="1" applyAlignment="1">
      <alignment horizontal="left" vertical="center" wrapText="1"/>
    </xf>
    <xf numFmtId="0" fontId="15" fillId="7" borderId="4" xfId="49" applyFont="1" applyFill="1" applyBorder="1" applyAlignment="1">
      <alignment horizontal="center" vertical="center" wrapText="1"/>
    </xf>
    <xf numFmtId="0" fontId="20" fillId="6" borderId="1" xfId="49" applyFont="1" applyFill="1" applyBorder="1" applyAlignment="1">
      <alignment horizontal="left" vertical="center" wrapText="1"/>
    </xf>
    <xf numFmtId="43" fontId="20" fillId="9" borderId="2" xfId="1" applyNumberFormat="1" applyFont="1" applyFill="1" applyBorder="1" applyAlignment="1">
      <alignment vertical="center" wrapText="1"/>
    </xf>
    <xf numFmtId="43" fontId="20" fillId="0" borderId="2" xfId="1" applyNumberFormat="1" applyFont="1" applyFill="1" applyBorder="1" applyAlignment="1">
      <alignment vertical="center" wrapText="1"/>
    </xf>
    <xf numFmtId="0" fontId="20" fillId="0" borderId="3" xfId="49" applyFont="1" applyFill="1" applyBorder="1" applyAlignment="1">
      <alignment vertical="center" wrapText="1"/>
    </xf>
    <xf numFmtId="43" fontId="20" fillId="4" borderId="4" xfId="49" applyNumberFormat="1" applyFont="1" applyFill="1" applyBorder="1" applyAlignment="1">
      <alignment vertical="center" wrapText="1"/>
    </xf>
    <xf numFmtId="43" fontId="20" fillId="4" borderId="1" xfId="1" applyNumberFormat="1" applyFont="1" applyFill="1" applyBorder="1" applyAlignment="1">
      <alignment vertical="center" wrapText="1"/>
    </xf>
    <xf numFmtId="0" fontId="24" fillId="4" borderId="1" xfId="49" applyFont="1" applyFill="1" applyBorder="1" applyAlignment="1">
      <alignment vertical="center" wrapText="1"/>
    </xf>
    <xf numFmtId="0" fontId="21" fillId="6" borderId="9" xfId="49" applyFont="1" applyFill="1" applyBorder="1" applyAlignment="1">
      <alignment vertical="center" wrapText="1"/>
    </xf>
    <xf numFmtId="43" fontId="20" fillId="6" borderId="1" xfId="1" applyNumberFormat="1" applyFont="1" applyFill="1" applyBorder="1" applyAlignment="1">
      <alignment vertical="center" wrapText="1"/>
    </xf>
    <xf numFmtId="0" fontId="20" fillId="0" borderId="12" xfId="49" applyFont="1" applyFill="1" applyBorder="1" applyAlignment="1">
      <alignment horizontal="left" vertical="center"/>
    </xf>
    <xf numFmtId="0" fontId="20" fillId="0" borderId="4" xfId="49" applyFont="1" applyFill="1" applyBorder="1" applyAlignment="1">
      <alignment horizontal="left" vertical="center" wrapText="1"/>
    </xf>
    <xf numFmtId="43" fontId="20" fillId="4" borderId="6" xfId="49" applyNumberFormat="1" applyFont="1" applyFill="1" applyBorder="1" applyAlignment="1">
      <alignment vertical="center" wrapText="1"/>
    </xf>
    <xf numFmtId="43" fontId="20" fillId="4" borderId="13" xfId="1" applyNumberFormat="1" applyFont="1" applyFill="1" applyBorder="1" applyAlignment="1">
      <alignment vertical="center" wrapText="1"/>
    </xf>
    <xf numFmtId="0" fontId="11" fillId="4" borderId="6" xfId="49" applyFont="1" applyFill="1" applyBorder="1" applyAlignment="1">
      <alignment vertical="center" wrapText="1"/>
    </xf>
    <xf numFmtId="58" fontId="20" fillId="9" borderId="1" xfId="49" applyNumberFormat="1" applyFont="1" applyFill="1" applyBorder="1" applyAlignment="1">
      <alignment vertical="center" wrapText="1"/>
    </xf>
    <xf numFmtId="0" fontId="11" fillId="4" borderId="1" xfId="49" applyFont="1" applyFill="1" applyBorder="1" applyAlignment="1">
      <alignment vertical="center" wrapText="1"/>
    </xf>
    <xf numFmtId="179" fontId="15" fillId="6" borderId="4" xfId="49" applyNumberFormat="1" applyFont="1" applyFill="1" applyBorder="1" applyAlignment="1">
      <alignment horizontal="left" vertical="center" wrapText="1"/>
    </xf>
    <xf numFmtId="49" fontId="15" fillId="6" borderId="4" xfId="49" applyNumberFormat="1" applyFont="1" applyFill="1" applyBorder="1" applyAlignment="1">
      <alignment horizontal="left" vertical="center" wrapText="1"/>
    </xf>
    <xf numFmtId="7" fontId="15" fillId="6" borderId="4" xfId="49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_Sheet1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49415886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view="pageBreakPreview" zoomScaleNormal="115" workbookViewId="0">
      <selection activeCell="J25" sqref="J25"/>
    </sheetView>
  </sheetViews>
  <sheetFormatPr defaultColWidth="4.78703703703704" defaultRowHeight="12"/>
  <cols>
    <col min="1" max="1" width="19.6296296296296" style="43" customWidth="1"/>
    <col min="2" max="2" width="12.5462962962963" style="43" customWidth="1"/>
    <col min="3" max="3" width="13.0925925925926" style="44" customWidth="1"/>
    <col min="4" max="4" width="17.5740740740741" style="45" customWidth="1"/>
    <col min="5" max="5" width="6.41666666666667" style="44" customWidth="1"/>
    <col min="6" max="6" width="6.12037037037037" style="44" customWidth="1"/>
    <col min="7" max="7" width="5.69444444444444" style="45" customWidth="1"/>
    <col min="8" max="8" width="6.66666666666667" style="44" customWidth="1"/>
    <col min="9" max="9" width="15.5092592592593" style="46" customWidth="1"/>
    <col min="10" max="10" width="23.5740740740741" style="47" customWidth="1"/>
    <col min="11" max="11" width="46.2037037037037" style="48" customWidth="1"/>
    <col min="12" max="16384" width="4.78703703703704" style="42"/>
  </cols>
  <sheetData>
    <row r="1" s="35" customFormat="1" ht="36" customHeight="1" spans="1:11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="36" customFormat="1" ht="15.6" spans="1:10">
      <c r="A2" s="51" t="s">
        <v>1</v>
      </c>
      <c r="B2" s="52" t="s">
        <v>2</v>
      </c>
      <c r="I2" s="51" t="s">
        <v>3</v>
      </c>
      <c r="J2" s="36" t="s">
        <v>4</v>
      </c>
    </row>
    <row r="3" s="36" customFormat="1" ht="16.5" customHeight="1" spans="1:10">
      <c r="A3" s="51" t="s">
        <v>5</v>
      </c>
      <c r="B3" s="52" t="s">
        <v>6</v>
      </c>
      <c r="I3" s="51" t="s">
        <v>7</v>
      </c>
      <c r="J3" s="36" t="s">
        <v>8</v>
      </c>
    </row>
    <row r="4" s="36" customFormat="1" ht="17.25" customHeight="1" spans="1:11">
      <c r="A4" s="51" t="s">
        <v>9</v>
      </c>
      <c r="B4" s="52" t="s">
        <v>10</v>
      </c>
      <c r="I4" s="51" t="s">
        <v>11</v>
      </c>
      <c r="J4" s="109">
        <v>17360136368</v>
      </c>
      <c r="K4" s="109"/>
    </row>
    <row r="5" s="36" customFormat="1" ht="17.25" customHeight="1" spans="1:11">
      <c r="A5" s="51" t="s">
        <v>12</v>
      </c>
      <c r="B5" s="52" t="s">
        <v>13</v>
      </c>
      <c r="I5" s="51" t="s">
        <v>14</v>
      </c>
      <c r="J5" s="110" t="s">
        <v>15</v>
      </c>
      <c r="K5" s="109"/>
    </row>
    <row r="6" s="36" customFormat="1" ht="17.25" customHeight="1" spans="1:11">
      <c r="A6" s="51" t="s">
        <v>16</v>
      </c>
      <c r="B6" s="52" t="s">
        <v>17</v>
      </c>
      <c r="I6" s="51" t="s">
        <v>18</v>
      </c>
      <c r="J6" s="36" t="s">
        <v>19</v>
      </c>
      <c r="K6" s="109"/>
    </row>
    <row r="7" s="36" customFormat="1" ht="21" customHeight="1" spans="1:11">
      <c r="A7" s="51" t="s">
        <v>20</v>
      </c>
      <c r="B7" s="53" t="s">
        <v>21</v>
      </c>
      <c r="C7" s="53"/>
      <c r="D7" s="53"/>
      <c r="E7" s="53"/>
      <c r="F7" s="53"/>
      <c r="G7" s="53"/>
      <c r="H7" s="53"/>
      <c r="I7" s="51" t="s">
        <v>22</v>
      </c>
      <c r="J7" s="111">
        <v>45642</v>
      </c>
      <c r="K7" s="112"/>
    </row>
    <row r="8" s="37" customFormat="1" ht="10.5" customHeight="1" spans="1:11">
      <c r="A8" s="54"/>
      <c r="C8" s="55"/>
      <c r="I8" s="55"/>
      <c r="J8" s="113"/>
      <c r="K8" s="114"/>
    </row>
    <row r="9" s="35" customFormat="1" ht="20.4" spans="1:11">
      <c r="A9" s="56" t="s">
        <v>23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="38" customFormat="1" ht="21.75" customHeight="1" spans="1:11">
      <c r="A10" s="58" t="s">
        <v>24</v>
      </c>
      <c r="B10" s="59" t="s">
        <v>25</v>
      </c>
      <c r="C10" s="60"/>
      <c r="D10" s="60"/>
      <c r="E10" s="60"/>
      <c r="F10" s="60"/>
      <c r="G10" s="60"/>
      <c r="H10" s="60"/>
      <c r="I10" s="60"/>
      <c r="J10" s="68"/>
      <c r="K10" s="115" t="s">
        <v>26</v>
      </c>
    </row>
    <row r="11" s="39" customFormat="1" ht="28" customHeight="1" spans="1:11">
      <c r="A11" s="61">
        <v>45639</v>
      </c>
      <c r="B11" s="62" t="s">
        <v>27</v>
      </c>
      <c r="C11" s="63"/>
      <c r="D11" s="63"/>
      <c r="E11" s="63"/>
      <c r="F11" s="63"/>
      <c r="G11" s="63"/>
      <c r="H11" s="63"/>
      <c r="I11" s="63"/>
      <c r="J11" s="100"/>
      <c r="K11" s="116" t="s">
        <v>28</v>
      </c>
    </row>
    <row r="12" s="39" customFormat="1" ht="28" customHeight="1" spans="1:11">
      <c r="A12" s="61">
        <v>45640</v>
      </c>
      <c r="B12" s="62" t="s">
        <v>29</v>
      </c>
      <c r="C12" s="63"/>
      <c r="D12" s="63"/>
      <c r="E12" s="63"/>
      <c r="F12" s="63"/>
      <c r="G12" s="63"/>
      <c r="H12" s="63"/>
      <c r="I12" s="63"/>
      <c r="J12" s="100"/>
      <c r="K12" s="116" t="s">
        <v>28</v>
      </c>
    </row>
    <row r="13" s="39" customFormat="1" ht="28" customHeight="1" spans="1:11">
      <c r="A13" s="61">
        <v>45641</v>
      </c>
      <c r="B13" s="62" t="s">
        <v>30</v>
      </c>
      <c r="C13" s="63"/>
      <c r="D13" s="63"/>
      <c r="E13" s="63"/>
      <c r="F13" s="63"/>
      <c r="G13" s="63"/>
      <c r="H13" s="63"/>
      <c r="I13" s="63"/>
      <c r="J13" s="100"/>
      <c r="K13" s="116" t="s">
        <v>31</v>
      </c>
    </row>
    <row r="14" s="35" customFormat="1" ht="20.4" spans="1:11">
      <c r="A14" s="64" t="s">
        <v>32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</row>
    <row r="15" s="38" customFormat="1" ht="33" customHeight="1" spans="1:11">
      <c r="A15" s="66" t="s">
        <v>33</v>
      </c>
      <c r="B15" s="67"/>
      <c r="C15" s="67"/>
      <c r="D15" s="67"/>
      <c r="E15" s="66"/>
      <c r="F15" s="66"/>
      <c r="G15" s="66"/>
      <c r="H15" s="66"/>
      <c r="I15" s="66"/>
      <c r="J15" s="66"/>
      <c r="K15" s="66"/>
    </row>
    <row r="16" s="38" customFormat="1" ht="21.75" customHeight="1" spans="1:11">
      <c r="A16" s="58" t="s">
        <v>24</v>
      </c>
      <c r="B16" s="59" t="s">
        <v>34</v>
      </c>
      <c r="C16" s="60"/>
      <c r="D16" s="68"/>
      <c r="E16" s="69" t="s">
        <v>35</v>
      </c>
      <c r="F16" s="70" t="s">
        <v>36</v>
      </c>
      <c r="G16" s="69" t="s">
        <v>37</v>
      </c>
      <c r="H16" s="70" t="s">
        <v>36</v>
      </c>
      <c r="I16" s="115" t="s">
        <v>38</v>
      </c>
      <c r="J16" s="115" t="s">
        <v>39</v>
      </c>
      <c r="K16" s="115" t="s">
        <v>40</v>
      </c>
    </row>
    <row r="17" s="40" customFormat="1" ht="37" customHeight="1" spans="1:11">
      <c r="A17" s="71" t="s">
        <v>41</v>
      </c>
      <c r="B17" s="72" t="s">
        <v>42</v>
      </c>
      <c r="C17" s="73"/>
      <c r="D17" s="73"/>
      <c r="E17" s="74" t="s">
        <v>43</v>
      </c>
      <c r="F17" s="75" t="s">
        <v>44</v>
      </c>
      <c r="G17" s="76">
        <v>13</v>
      </c>
      <c r="H17" s="77" t="s">
        <v>45</v>
      </c>
      <c r="I17" s="117">
        <v>3040</v>
      </c>
      <c r="J17" s="118">
        <f>I17</f>
        <v>3040</v>
      </c>
      <c r="K17" s="119" t="s">
        <v>46</v>
      </c>
    </row>
    <row r="18" s="38" customFormat="1" ht="21.75" customHeight="1" spans="1:11">
      <c r="A18" s="78"/>
      <c r="B18" s="79"/>
      <c r="C18" s="80"/>
      <c r="D18" s="81"/>
      <c r="E18" s="81"/>
      <c r="F18" s="82"/>
      <c r="G18" s="81"/>
      <c r="H18" s="83"/>
      <c r="I18" s="120" t="s">
        <v>47</v>
      </c>
      <c r="J18" s="121">
        <f>SUM(J17:J17)</f>
        <v>3040</v>
      </c>
      <c r="K18" s="122"/>
    </row>
    <row r="19" s="38" customFormat="1" ht="21.75" customHeight="1" spans="1:11">
      <c r="A19" s="66" t="s">
        <v>48</v>
      </c>
      <c r="B19" s="67"/>
      <c r="C19" s="67"/>
      <c r="D19" s="67"/>
      <c r="E19" s="66"/>
      <c r="F19" s="66"/>
      <c r="G19" s="66"/>
      <c r="H19" s="66"/>
      <c r="I19" s="66"/>
      <c r="J19" s="66"/>
      <c r="K19" s="123"/>
    </row>
    <row r="20" s="38" customFormat="1" ht="21.75" customHeight="1" spans="1:11">
      <c r="A20" s="58" t="s">
        <v>24</v>
      </c>
      <c r="B20" s="59" t="s">
        <v>49</v>
      </c>
      <c r="C20" s="60"/>
      <c r="D20" s="68"/>
      <c r="E20" s="69" t="s">
        <v>37</v>
      </c>
      <c r="F20" s="70" t="s">
        <v>36</v>
      </c>
      <c r="G20" s="69" t="s">
        <v>50</v>
      </c>
      <c r="H20" s="70" t="s">
        <v>36</v>
      </c>
      <c r="I20" s="115" t="s">
        <v>38</v>
      </c>
      <c r="J20" s="115" t="s">
        <v>39</v>
      </c>
      <c r="K20" s="115" t="s">
        <v>40</v>
      </c>
    </row>
    <row r="21" s="38" customFormat="1" ht="21.75" customHeight="1" spans="1:11">
      <c r="A21" s="84">
        <v>45639</v>
      </c>
      <c r="B21" s="62" t="s">
        <v>51</v>
      </c>
      <c r="C21" s="85"/>
      <c r="D21" s="86"/>
      <c r="E21" s="87">
        <v>1</v>
      </c>
      <c r="F21" s="88" t="s">
        <v>52</v>
      </c>
      <c r="G21" s="89">
        <v>2</v>
      </c>
      <c r="H21" s="90" t="s">
        <v>53</v>
      </c>
      <c r="I21" s="124">
        <v>48</v>
      </c>
      <c r="J21" s="124">
        <f t="shared" ref="J21:J23" si="0">I21*G21</f>
        <v>96</v>
      </c>
      <c r="K21" s="125" t="s">
        <v>54</v>
      </c>
    </row>
    <row r="22" s="38" customFormat="1" ht="21.75" customHeight="1" spans="1:11">
      <c r="A22" s="91">
        <v>45640</v>
      </c>
      <c r="B22" s="92" t="s">
        <v>55</v>
      </c>
      <c r="C22" s="93"/>
      <c r="D22" s="94"/>
      <c r="E22" s="95">
        <v>1</v>
      </c>
      <c r="F22" s="96" t="s">
        <v>52</v>
      </c>
      <c r="G22" s="97">
        <v>1</v>
      </c>
      <c r="H22" s="98" t="s">
        <v>56</v>
      </c>
      <c r="I22" s="124">
        <v>9470</v>
      </c>
      <c r="J22" s="124">
        <f t="shared" si="0"/>
        <v>9470</v>
      </c>
      <c r="K22" s="126" t="s">
        <v>57</v>
      </c>
    </row>
    <row r="23" s="38" customFormat="1" ht="21.75" customHeight="1" spans="1:11">
      <c r="A23" s="91">
        <v>45640</v>
      </c>
      <c r="B23" s="92" t="s">
        <v>58</v>
      </c>
      <c r="C23" s="93"/>
      <c r="D23" s="94"/>
      <c r="E23" s="95">
        <v>1</v>
      </c>
      <c r="F23" s="96" t="s">
        <v>52</v>
      </c>
      <c r="G23" s="97">
        <v>1</v>
      </c>
      <c r="H23" s="98" t="s">
        <v>56</v>
      </c>
      <c r="I23" s="124">
        <v>2340</v>
      </c>
      <c r="J23" s="124">
        <f t="shared" si="0"/>
        <v>2340</v>
      </c>
      <c r="K23" s="126" t="s">
        <v>59</v>
      </c>
    </row>
    <row r="24" s="38" customFormat="1" ht="21.75" customHeight="1" spans="1:11">
      <c r="A24" s="99"/>
      <c r="B24" s="99"/>
      <c r="C24" s="99"/>
      <c r="D24" s="99"/>
      <c r="E24" s="99"/>
      <c r="F24" s="99"/>
      <c r="G24" s="99"/>
      <c r="H24" s="99"/>
      <c r="I24" s="127" t="s">
        <v>60</v>
      </c>
      <c r="J24" s="128">
        <f>SUM(J21:J23)</f>
        <v>11906</v>
      </c>
      <c r="K24" s="129"/>
    </row>
    <row r="25" s="38" customFormat="1" ht="21.75" customHeight="1" spans="1:11">
      <c r="A25" s="99"/>
      <c r="B25" s="99"/>
      <c r="C25" s="99"/>
      <c r="D25" s="99"/>
      <c r="E25" s="99"/>
      <c r="F25" s="99"/>
      <c r="G25" s="99"/>
      <c r="H25" s="99"/>
      <c r="I25" s="127" t="s">
        <v>61</v>
      </c>
      <c r="J25" s="128">
        <f>J22*0.05</f>
        <v>473.5</v>
      </c>
      <c r="K25" s="129"/>
    </row>
    <row r="26" s="38" customFormat="1" ht="21.75" customHeight="1" spans="1:11">
      <c r="A26" s="99"/>
      <c r="B26" s="99"/>
      <c r="C26" s="99"/>
      <c r="D26" s="99"/>
      <c r="E26" s="99"/>
      <c r="F26" s="99"/>
      <c r="G26" s="99"/>
      <c r="H26" s="99"/>
      <c r="I26" s="127" t="s">
        <v>62</v>
      </c>
      <c r="J26" s="128">
        <f>J23*0.05</f>
        <v>117</v>
      </c>
      <c r="K26" s="129"/>
    </row>
    <row r="27" s="38" customFormat="1" ht="21.75" customHeight="1" spans="1:11">
      <c r="A27" s="99"/>
      <c r="B27" s="99"/>
      <c r="C27" s="99"/>
      <c r="D27" s="99"/>
      <c r="E27" s="99"/>
      <c r="F27" s="99"/>
      <c r="G27" s="99"/>
      <c r="H27" s="99"/>
      <c r="I27" s="127" t="s">
        <v>63</v>
      </c>
      <c r="J27" s="128">
        <f>J24+J25+J26</f>
        <v>12496.5</v>
      </c>
      <c r="K27" s="129"/>
    </row>
    <row r="28" s="38" customFormat="1" ht="33" customHeight="1" spans="1:11">
      <c r="A28" s="66" t="s">
        <v>64</v>
      </c>
      <c r="B28" s="67"/>
      <c r="C28" s="67"/>
      <c r="D28" s="67"/>
      <c r="E28" s="66"/>
      <c r="F28" s="66"/>
      <c r="G28" s="66"/>
      <c r="H28" s="66"/>
      <c r="I28" s="66"/>
      <c r="J28" s="66"/>
      <c r="K28" s="66"/>
    </row>
    <row r="29" s="38" customFormat="1" ht="21.75" customHeight="1" spans="1:11">
      <c r="A29" s="58" t="s">
        <v>24</v>
      </c>
      <c r="B29" s="59" t="s">
        <v>49</v>
      </c>
      <c r="C29" s="60"/>
      <c r="D29" s="68"/>
      <c r="E29" s="69" t="s">
        <v>50</v>
      </c>
      <c r="F29" s="70" t="s">
        <v>36</v>
      </c>
      <c r="G29" s="69" t="s">
        <v>65</v>
      </c>
      <c r="H29" s="70" t="s">
        <v>36</v>
      </c>
      <c r="I29" s="115" t="s">
        <v>38</v>
      </c>
      <c r="J29" s="115" t="s">
        <v>39</v>
      </c>
      <c r="K29" s="115" t="s">
        <v>40</v>
      </c>
    </row>
    <row r="30" s="41" customFormat="1" ht="23" customHeight="1" spans="1:11">
      <c r="A30" s="84" t="s">
        <v>41</v>
      </c>
      <c r="B30" s="62" t="s">
        <v>66</v>
      </c>
      <c r="C30" s="85"/>
      <c r="D30" s="86"/>
      <c r="E30" s="87">
        <v>1</v>
      </c>
      <c r="F30" s="100" t="s">
        <v>53</v>
      </c>
      <c r="G30" s="89">
        <v>2</v>
      </c>
      <c r="H30" s="90" t="s">
        <v>67</v>
      </c>
      <c r="I30" s="124">
        <v>500</v>
      </c>
      <c r="J30" s="124">
        <f>E30*G30*I30</f>
        <v>1000</v>
      </c>
      <c r="K30" s="130" t="s">
        <v>68</v>
      </c>
    </row>
    <row r="31" s="41" customFormat="1" ht="36" customHeight="1" spans="1:11">
      <c r="A31" s="84" t="s">
        <v>41</v>
      </c>
      <c r="B31" s="62" t="s">
        <v>69</v>
      </c>
      <c r="C31" s="85"/>
      <c r="D31" s="86"/>
      <c r="E31" s="87">
        <v>1</v>
      </c>
      <c r="F31" s="100" t="s">
        <v>53</v>
      </c>
      <c r="G31" s="89">
        <v>3</v>
      </c>
      <c r="H31" s="90" t="s">
        <v>70</v>
      </c>
      <c r="I31" s="124">
        <v>50</v>
      </c>
      <c r="J31" s="124">
        <f>I31*G31</f>
        <v>150</v>
      </c>
      <c r="K31" s="130" t="s">
        <v>71</v>
      </c>
    </row>
    <row r="32" s="41" customFormat="1" ht="23" customHeight="1" spans="1:11">
      <c r="A32" s="84" t="s">
        <v>41</v>
      </c>
      <c r="B32" s="101" t="s">
        <v>72</v>
      </c>
      <c r="C32" s="85"/>
      <c r="D32" s="86"/>
      <c r="E32" s="87">
        <v>1</v>
      </c>
      <c r="F32" s="100" t="s">
        <v>53</v>
      </c>
      <c r="G32" s="89">
        <v>1</v>
      </c>
      <c r="H32" s="90" t="s">
        <v>45</v>
      </c>
      <c r="I32" s="124">
        <v>32.4</v>
      </c>
      <c r="J32" s="124">
        <v>32.4</v>
      </c>
      <c r="K32" s="130" t="s">
        <v>73</v>
      </c>
    </row>
    <row r="33" s="41" customFormat="1" ht="23" customHeight="1" spans="1:11">
      <c r="A33" s="84" t="s">
        <v>41</v>
      </c>
      <c r="B33" s="101" t="s">
        <v>74</v>
      </c>
      <c r="C33" s="85"/>
      <c r="D33" s="86"/>
      <c r="E33" s="87">
        <v>1</v>
      </c>
      <c r="F33" s="100" t="s">
        <v>53</v>
      </c>
      <c r="G33" s="89">
        <v>4</v>
      </c>
      <c r="H33" s="90" t="s">
        <v>75</v>
      </c>
      <c r="I33" s="124">
        <v>30</v>
      </c>
      <c r="J33" s="124">
        <f>I33*G33</f>
        <v>120</v>
      </c>
      <c r="K33" s="130" t="s">
        <v>76</v>
      </c>
    </row>
    <row r="34" s="38" customFormat="1" ht="21.75" customHeight="1" spans="1:11">
      <c r="A34" s="78"/>
      <c r="B34" s="79"/>
      <c r="C34" s="80"/>
      <c r="D34" s="81"/>
      <c r="E34" s="81"/>
      <c r="F34" s="82"/>
      <c r="G34" s="81"/>
      <c r="H34" s="82"/>
      <c r="I34" s="120" t="s">
        <v>77</v>
      </c>
      <c r="J34" s="121">
        <f>SUM(J30:J33)</f>
        <v>1302.4</v>
      </c>
      <c r="K34" s="131"/>
    </row>
    <row r="35" s="38" customFormat="1" ht="33" customHeight="1" spans="1:11">
      <c r="A35" s="66" t="s">
        <v>78</v>
      </c>
      <c r="B35" s="67"/>
      <c r="C35" s="67"/>
      <c r="D35" s="67"/>
      <c r="E35" s="66"/>
      <c r="F35" s="66"/>
      <c r="G35" s="66"/>
      <c r="H35" s="66"/>
      <c r="I35" s="66"/>
      <c r="J35" s="66"/>
      <c r="K35" s="66"/>
    </row>
    <row r="36" s="42" customFormat="1" ht="23" customHeight="1" spans="1:11">
      <c r="A36" s="61" t="s">
        <v>79</v>
      </c>
      <c r="B36" s="102">
        <f>J18+J27+J34</f>
        <v>16838.9</v>
      </c>
      <c r="C36" s="103" t="s">
        <v>80</v>
      </c>
      <c r="D36" s="103"/>
      <c r="E36" s="103"/>
      <c r="F36" s="103"/>
      <c r="G36" s="103"/>
      <c r="H36" s="103"/>
      <c r="I36" s="103"/>
      <c r="J36" s="103"/>
      <c r="K36" s="132"/>
    </row>
    <row r="37" s="42" customFormat="1" ht="23" customHeight="1" spans="1:11">
      <c r="A37" s="61" t="s">
        <v>81</v>
      </c>
      <c r="B37" s="104">
        <v>0</v>
      </c>
      <c r="C37" s="105"/>
      <c r="D37" s="105"/>
      <c r="E37" s="105"/>
      <c r="F37" s="105"/>
      <c r="G37" s="105"/>
      <c r="H37" s="105"/>
      <c r="I37" s="105"/>
      <c r="J37" s="105"/>
      <c r="K37" s="133"/>
    </row>
    <row r="38" s="42" customFormat="1" ht="23" customHeight="1" spans="1:11">
      <c r="A38" s="61" t="s">
        <v>82</v>
      </c>
      <c r="B38" s="106">
        <f>SUM(B36-B37)</f>
        <v>16838.9</v>
      </c>
      <c r="C38" s="107"/>
      <c r="D38" s="107"/>
      <c r="E38" s="107"/>
      <c r="F38" s="107"/>
      <c r="G38" s="107"/>
      <c r="H38" s="107"/>
      <c r="I38" s="107"/>
      <c r="J38" s="107"/>
      <c r="K38" s="134"/>
    </row>
    <row r="48" s="42" customFormat="1" spans="1:11">
      <c r="A48" s="43"/>
      <c r="B48" s="43"/>
      <c r="C48" s="44"/>
      <c r="D48" s="108"/>
      <c r="E48" s="44"/>
      <c r="F48" s="44"/>
      <c r="G48" s="45"/>
      <c r="H48" s="44"/>
      <c r="I48" s="46"/>
      <c r="J48" s="47"/>
      <c r="K48" s="48"/>
    </row>
  </sheetData>
  <mergeCells count="27">
    <mergeCell ref="A1:K1"/>
    <mergeCell ref="B10:J10"/>
    <mergeCell ref="B11:J11"/>
    <mergeCell ref="B12:J12"/>
    <mergeCell ref="B13:J13"/>
    <mergeCell ref="A15:K15"/>
    <mergeCell ref="B16:D16"/>
    <mergeCell ref="B17:D17"/>
    <mergeCell ref="A19:K19"/>
    <mergeCell ref="B20:D20"/>
    <mergeCell ref="B21:D21"/>
    <mergeCell ref="B22:D22"/>
    <mergeCell ref="B23:D23"/>
    <mergeCell ref="A24:H24"/>
    <mergeCell ref="A25:H25"/>
    <mergeCell ref="A26:H26"/>
    <mergeCell ref="A27:H27"/>
    <mergeCell ref="A28:K28"/>
    <mergeCell ref="B29:D29"/>
    <mergeCell ref="B30:D30"/>
    <mergeCell ref="B31:D31"/>
    <mergeCell ref="B32:D32"/>
    <mergeCell ref="B33:D33"/>
    <mergeCell ref="A35:K35"/>
    <mergeCell ref="C36:K36"/>
    <mergeCell ref="B37:K37"/>
    <mergeCell ref="B38:K38"/>
  </mergeCells>
  <hyperlinks>
    <hyperlink ref="J5" r:id="rId1" display="1494158866@qq.com" tooltip="mailto:1494158866@qq.com"/>
  </hyperlinks>
  <pageMargins left="0.699305555555556" right="0.699305555555556" top="0.75" bottom="0.75" header="0.3" footer="0.3"/>
  <pageSetup paperSize="9" scale="4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3"/>
  <sheetViews>
    <sheetView zoomScale="85" zoomScaleNormal="85" topLeftCell="A5" workbookViewId="0">
      <selection activeCell="P36" sqref="P36"/>
    </sheetView>
  </sheetViews>
  <sheetFormatPr defaultColWidth="9.63888888888889" defaultRowHeight="24" customHeight="1"/>
  <cols>
    <col min="1" max="1" width="9" style="1"/>
    <col min="2" max="2" width="9" style="1" hidden="1" customWidth="1"/>
    <col min="3" max="3" width="14.1296296296296" style="1" hidden="1" customWidth="1"/>
    <col min="4" max="4" width="9.37962962962963" style="1" customWidth="1"/>
    <col min="5" max="5" width="11.8981481481481" style="1" hidden="1" customWidth="1"/>
    <col min="6" max="6" width="12.2037037037037" style="1" hidden="1" customWidth="1"/>
    <col min="7" max="7" width="21.3055555555556" style="1" customWidth="1"/>
    <col min="8" max="8" width="13.6851851851852" style="1" customWidth="1"/>
    <col min="9" max="9" width="9.77777777777778" style="1" customWidth="1"/>
    <col min="10" max="10" width="13.5833333333333" style="1" customWidth="1"/>
    <col min="11" max="11" width="15.8796296296296" style="1" customWidth="1"/>
    <col min="12" max="12" width="12.6296296296296" style="1"/>
    <col min="13" max="13" width="9" style="1"/>
    <col min="14" max="14" width="23.5" style="1" customWidth="1"/>
    <col min="15" max="15" width="32.3796296296296" style="1" customWidth="1"/>
    <col min="16" max="16" width="40.5925925925926" style="1" customWidth="1"/>
    <col min="17" max="17" width="31.0277777777778" style="1" customWidth="1"/>
    <col min="18" max="16384" width="9" style="1"/>
  </cols>
  <sheetData>
    <row r="1" ht="46" customHeight="1" spans="1:17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Height="1" spans="1:17">
      <c r="A2" s="3" t="s">
        <v>84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58" customHeight="1" spans="1:17">
      <c r="A3" s="4" t="s">
        <v>85</v>
      </c>
      <c r="B3" s="4" t="s">
        <v>86</v>
      </c>
      <c r="C3" s="4" t="s">
        <v>87</v>
      </c>
      <c r="D3" s="4" t="s">
        <v>88</v>
      </c>
      <c r="E3" s="4" t="s">
        <v>89</v>
      </c>
      <c r="F3" s="4" t="s">
        <v>90</v>
      </c>
      <c r="G3" s="4" t="s">
        <v>91</v>
      </c>
      <c r="H3" s="5" t="s">
        <v>92</v>
      </c>
      <c r="I3" s="16" t="s">
        <v>93</v>
      </c>
      <c r="J3" s="4" t="s">
        <v>94</v>
      </c>
      <c r="K3" s="4" t="s">
        <v>95</v>
      </c>
      <c r="L3" s="4" t="s">
        <v>96</v>
      </c>
      <c r="M3" s="4" t="s">
        <v>50</v>
      </c>
      <c r="N3" s="4" t="s">
        <v>34</v>
      </c>
      <c r="O3" s="20" t="s">
        <v>97</v>
      </c>
      <c r="P3" s="4" t="s">
        <v>40</v>
      </c>
      <c r="Q3" s="4" t="s">
        <v>98</v>
      </c>
    </row>
    <row r="4" s="1" customFormat="1" ht="20" customHeight="1" spans="1:17">
      <c r="A4" s="6">
        <v>1</v>
      </c>
      <c r="B4" s="6"/>
      <c r="C4" s="6"/>
      <c r="D4" s="6" t="s">
        <v>99</v>
      </c>
      <c r="E4" s="7" t="s">
        <v>100</v>
      </c>
      <c r="F4" s="8" t="s">
        <v>101</v>
      </c>
      <c r="G4" s="6">
        <v>13512995609</v>
      </c>
      <c r="H4" s="9" t="s">
        <v>102</v>
      </c>
      <c r="I4" s="9">
        <v>45639</v>
      </c>
      <c r="J4" s="9" t="s">
        <v>103</v>
      </c>
      <c r="K4" s="9" t="s">
        <v>104</v>
      </c>
      <c r="L4" s="21" t="s">
        <v>105</v>
      </c>
      <c r="M4" s="6">
        <v>1</v>
      </c>
      <c r="N4" s="15" t="s">
        <v>106</v>
      </c>
      <c r="O4" s="15" t="s">
        <v>107</v>
      </c>
      <c r="P4" s="6"/>
      <c r="Q4" s="32">
        <v>280</v>
      </c>
    </row>
    <row r="5" s="1" customFormat="1" ht="20" customHeight="1" spans="1:17">
      <c r="A5" s="6">
        <v>2</v>
      </c>
      <c r="B5" s="6"/>
      <c r="C5" s="6"/>
      <c r="D5" s="6" t="s">
        <v>108</v>
      </c>
      <c r="E5" s="10" t="s">
        <v>109</v>
      </c>
      <c r="F5" s="10" t="s">
        <v>110</v>
      </c>
      <c r="G5" s="6">
        <v>13512995609</v>
      </c>
      <c r="H5" s="9" t="s">
        <v>102</v>
      </c>
      <c r="I5" s="9">
        <v>45639</v>
      </c>
      <c r="J5" s="9" t="s">
        <v>103</v>
      </c>
      <c r="K5" s="9" t="s">
        <v>104</v>
      </c>
      <c r="L5" s="21" t="s">
        <v>105</v>
      </c>
      <c r="M5" s="6">
        <v>1</v>
      </c>
      <c r="N5" s="22"/>
      <c r="O5" s="22"/>
      <c r="P5" s="6" t="s">
        <v>111</v>
      </c>
      <c r="Q5" s="33"/>
    </row>
    <row r="6" s="1" customFormat="1" ht="20" customHeight="1" spans="1:17">
      <c r="A6" s="6">
        <v>3</v>
      </c>
      <c r="B6" s="6"/>
      <c r="C6" s="6"/>
      <c r="D6" s="6" t="s">
        <v>112</v>
      </c>
      <c r="E6" s="11" t="s">
        <v>100</v>
      </c>
      <c r="F6" s="11" t="s">
        <v>110</v>
      </c>
      <c r="G6" s="6">
        <v>13370243381</v>
      </c>
      <c r="H6" s="9" t="s">
        <v>102</v>
      </c>
      <c r="I6" s="9">
        <v>45639</v>
      </c>
      <c r="J6" s="9" t="s">
        <v>113</v>
      </c>
      <c r="K6" s="9" t="s">
        <v>104</v>
      </c>
      <c r="L6" s="21" t="s">
        <v>114</v>
      </c>
      <c r="M6" s="6">
        <v>1</v>
      </c>
      <c r="N6" s="6" t="s">
        <v>106</v>
      </c>
      <c r="O6" s="6" t="s">
        <v>107</v>
      </c>
      <c r="P6" s="6"/>
      <c r="Q6" s="34">
        <v>180</v>
      </c>
    </row>
    <row r="7" s="1" customFormat="1" ht="20" hidden="1" customHeight="1" spans="1:17">
      <c r="A7" s="6">
        <v>4</v>
      </c>
      <c r="B7" s="6"/>
      <c r="C7" s="6"/>
      <c r="D7" s="6" t="s">
        <v>115</v>
      </c>
      <c r="E7" s="11" t="s">
        <v>100</v>
      </c>
      <c r="F7" s="11" t="s">
        <v>110</v>
      </c>
      <c r="G7" s="6">
        <v>18105692158</v>
      </c>
      <c r="H7" s="9" t="s">
        <v>116</v>
      </c>
      <c r="I7" s="9">
        <v>45639</v>
      </c>
      <c r="J7" s="9" t="s">
        <v>117</v>
      </c>
      <c r="K7" s="9" t="s">
        <v>104</v>
      </c>
      <c r="L7" s="21" t="s">
        <v>118</v>
      </c>
      <c r="M7" s="6">
        <v>1</v>
      </c>
      <c r="N7" s="6" t="s">
        <v>31</v>
      </c>
      <c r="O7" s="6" t="s">
        <v>31</v>
      </c>
      <c r="P7" s="6"/>
      <c r="Q7" s="6"/>
    </row>
    <row r="8" s="1" customFormat="1" ht="20" customHeight="1" spans="1:17">
      <c r="A8" s="6">
        <v>5</v>
      </c>
      <c r="B8" s="6"/>
      <c r="C8" s="6"/>
      <c r="D8" s="6" t="s">
        <v>119</v>
      </c>
      <c r="E8" s="12" t="s">
        <v>120</v>
      </c>
      <c r="F8" s="13"/>
      <c r="G8" s="6">
        <v>13817811569</v>
      </c>
      <c r="H8" s="9" t="s">
        <v>102</v>
      </c>
      <c r="I8" s="23">
        <v>45640</v>
      </c>
      <c r="J8" s="9" t="s">
        <v>121</v>
      </c>
      <c r="K8" s="9" t="s">
        <v>104</v>
      </c>
      <c r="L8" s="21" t="s">
        <v>122</v>
      </c>
      <c r="M8" s="6">
        <v>1</v>
      </c>
      <c r="N8" s="6" t="s">
        <v>106</v>
      </c>
      <c r="O8" s="6" t="s">
        <v>123</v>
      </c>
      <c r="P8" s="6" t="s">
        <v>124</v>
      </c>
      <c r="Q8" s="34">
        <v>180</v>
      </c>
    </row>
    <row r="9" s="1" customFormat="1" ht="20" hidden="1" customHeight="1" spans="1:17">
      <c r="A9" s="6">
        <v>6</v>
      </c>
      <c r="B9" s="6"/>
      <c r="C9" s="6"/>
      <c r="D9" s="6" t="s">
        <v>125</v>
      </c>
      <c r="E9" s="8" t="s">
        <v>126</v>
      </c>
      <c r="F9" s="8" t="s">
        <v>101</v>
      </c>
      <c r="G9" s="6"/>
      <c r="H9" s="9" t="s">
        <v>116</v>
      </c>
      <c r="I9" s="9"/>
      <c r="J9" s="9"/>
      <c r="K9" s="9"/>
      <c r="L9" s="21"/>
      <c r="M9" s="6"/>
      <c r="N9" s="6"/>
      <c r="O9" s="6"/>
      <c r="P9" s="6"/>
      <c r="Q9" s="6"/>
    </row>
    <row r="10" s="1" customFormat="1" ht="20" hidden="1" customHeight="1" spans="1:17">
      <c r="A10" s="6">
        <v>7</v>
      </c>
      <c r="B10" s="6"/>
      <c r="C10" s="6"/>
      <c r="D10" s="6" t="s">
        <v>127</v>
      </c>
      <c r="E10" s="8" t="s">
        <v>126</v>
      </c>
      <c r="F10" s="11" t="s">
        <v>110</v>
      </c>
      <c r="G10" s="6"/>
      <c r="H10" s="9" t="s">
        <v>116</v>
      </c>
      <c r="I10" s="9"/>
      <c r="J10" s="9"/>
      <c r="K10" s="9"/>
      <c r="L10" s="21"/>
      <c r="M10" s="6"/>
      <c r="N10" s="6"/>
      <c r="O10" s="6"/>
      <c r="P10" s="6"/>
      <c r="Q10" s="6"/>
    </row>
    <row r="11" s="1" customFormat="1" ht="20" hidden="1" customHeight="1" spans="1:17">
      <c r="A11" s="6">
        <v>8</v>
      </c>
      <c r="B11" s="6"/>
      <c r="C11" s="6"/>
      <c r="D11" s="14" t="s">
        <v>128</v>
      </c>
      <c r="E11" s="11" t="s">
        <v>100</v>
      </c>
      <c r="F11" s="11" t="s">
        <v>110</v>
      </c>
      <c r="G11" s="6">
        <v>17377228296</v>
      </c>
      <c r="H11" s="9"/>
      <c r="I11" s="9"/>
      <c r="J11" s="9"/>
      <c r="K11" s="9"/>
      <c r="L11" s="21"/>
      <c r="M11" s="6"/>
      <c r="N11" s="6"/>
      <c r="O11" s="6"/>
      <c r="P11" s="6"/>
      <c r="Q11" s="6"/>
    </row>
    <row r="12" s="1" customFormat="1" ht="20" hidden="1" customHeight="1" spans="1:17">
      <c r="A12" s="6">
        <v>9</v>
      </c>
      <c r="B12" s="6"/>
      <c r="C12" s="6"/>
      <c r="D12" s="14" t="s">
        <v>129</v>
      </c>
      <c r="E12" s="11" t="s">
        <v>100</v>
      </c>
      <c r="F12" s="11" t="s">
        <v>110</v>
      </c>
      <c r="G12" s="6">
        <v>18515385575</v>
      </c>
      <c r="H12" s="9"/>
      <c r="I12" s="9"/>
      <c r="J12" s="9"/>
      <c r="K12" s="9"/>
      <c r="L12" s="21"/>
      <c r="M12" s="6"/>
      <c r="N12" s="6"/>
      <c r="O12" s="6"/>
      <c r="P12" s="6"/>
      <c r="Q12" s="6"/>
    </row>
    <row r="13" s="1" customFormat="1" ht="20" hidden="1" customHeight="1" spans="1:17">
      <c r="A13" s="6">
        <v>10</v>
      </c>
      <c r="B13" s="6"/>
      <c r="C13" s="6"/>
      <c r="D13" s="14" t="s">
        <v>130</v>
      </c>
      <c r="E13" s="11" t="s">
        <v>100</v>
      </c>
      <c r="F13" s="11" t="s">
        <v>110</v>
      </c>
      <c r="G13" s="6">
        <v>17688279986</v>
      </c>
      <c r="H13" s="9"/>
      <c r="I13" s="9"/>
      <c r="J13" s="9"/>
      <c r="K13" s="9"/>
      <c r="L13" s="21"/>
      <c r="M13" s="6"/>
      <c r="N13" s="6"/>
      <c r="O13" s="6"/>
      <c r="P13" s="6"/>
      <c r="Q13" s="6"/>
    </row>
    <row r="14" s="1" customFormat="1" ht="20" hidden="1" customHeight="1" spans="1:17">
      <c r="A14" s="6">
        <v>11</v>
      </c>
      <c r="B14" s="6"/>
      <c r="C14" s="6"/>
      <c r="D14" s="14" t="s">
        <v>131</v>
      </c>
      <c r="E14" s="11" t="s">
        <v>100</v>
      </c>
      <c r="F14" s="11" t="s">
        <v>110</v>
      </c>
      <c r="G14" s="6">
        <v>17852621159</v>
      </c>
      <c r="H14" s="9"/>
      <c r="I14" s="9"/>
      <c r="J14" s="9"/>
      <c r="K14" s="9"/>
      <c r="L14" s="21"/>
      <c r="M14" s="6"/>
      <c r="N14" s="6"/>
      <c r="O14" s="6"/>
      <c r="P14" s="6"/>
      <c r="Q14" s="6"/>
    </row>
    <row r="15" s="1" customFormat="1" ht="20" hidden="1" customHeight="1" spans="1:17">
      <c r="A15" s="6">
        <v>12</v>
      </c>
      <c r="B15" s="6"/>
      <c r="C15" s="6"/>
      <c r="D15" s="14" t="s">
        <v>132</v>
      </c>
      <c r="E15" s="11" t="s">
        <v>100</v>
      </c>
      <c r="F15" s="11" t="s">
        <v>110</v>
      </c>
      <c r="G15" s="6">
        <v>18688682861</v>
      </c>
      <c r="H15" s="9"/>
      <c r="I15" s="9"/>
      <c r="J15" s="9"/>
      <c r="K15" s="9"/>
      <c r="L15" s="21"/>
      <c r="M15" s="6"/>
      <c r="N15" s="6"/>
      <c r="O15" s="6"/>
      <c r="P15" s="6"/>
      <c r="Q15" s="6"/>
    </row>
    <row r="16" s="1" customFormat="1" ht="20" hidden="1" customHeight="1" spans="1:17">
      <c r="A16" s="6">
        <v>13</v>
      </c>
      <c r="B16" s="6"/>
      <c r="C16" s="6"/>
      <c r="D16" s="14" t="s">
        <v>133</v>
      </c>
      <c r="E16" s="11" t="s">
        <v>100</v>
      </c>
      <c r="F16" s="11" t="s">
        <v>110</v>
      </c>
      <c r="G16" s="6">
        <v>18620330787</v>
      </c>
      <c r="H16" s="9"/>
      <c r="I16" s="9"/>
      <c r="J16" s="9"/>
      <c r="K16" s="9"/>
      <c r="L16" s="21"/>
      <c r="M16" s="6"/>
      <c r="N16" s="6"/>
      <c r="O16" s="6"/>
      <c r="P16" s="6"/>
      <c r="Q16" s="6"/>
    </row>
    <row r="17" s="1" customFormat="1" ht="20" customHeight="1" spans="1:17">
      <c r="A17" s="6">
        <v>14</v>
      </c>
      <c r="B17" s="6"/>
      <c r="C17" s="6"/>
      <c r="D17" s="6" t="s">
        <v>134</v>
      </c>
      <c r="E17" s="7" t="s">
        <v>100</v>
      </c>
      <c r="F17" s="8" t="s">
        <v>101</v>
      </c>
      <c r="G17" s="6">
        <v>15510829833</v>
      </c>
      <c r="H17" s="9" t="s">
        <v>102</v>
      </c>
      <c r="I17" s="9">
        <v>45639</v>
      </c>
      <c r="J17" s="9" t="s">
        <v>135</v>
      </c>
      <c r="K17" s="9" t="s">
        <v>104</v>
      </c>
      <c r="L17" s="21" t="s">
        <v>136</v>
      </c>
      <c r="M17" s="6">
        <v>1</v>
      </c>
      <c r="N17" s="6" t="s">
        <v>106</v>
      </c>
      <c r="O17" s="6" t="s">
        <v>137</v>
      </c>
      <c r="P17" s="6"/>
      <c r="Q17" s="34">
        <v>180</v>
      </c>
    </row>
    <row r="18" s="1" customFormat="1" ht="20" customHeight="1" spans="1:17">
      <c r="A18" s="6">
        <v>15</v>
      </c>
      <c r="B18" s="6"/>
      <c r="C18" s="6"/>
      <c r="D18" s="6" t="s">
        <v>138</v>
      </c>
      <c r="E18" s="12" t="s">
        <v>120</v>
      </c>
      <c r="F18" s="13"/>
      <c r="G18" s="6">
        <v>13929578858</v>
      </c>
      <c r="H18" s="9" t="s">
        <v>102</v>
      </c>
      <c r="I18" s="23">
        <v>45640</v>
      </c>
      <c r="J18" s="9" t="s">
        <v>139</v>
      </c>
      <c r="K18" s="9" t="s">
        <v>104</v>
      </c>
      <c r="L18" s="21" t="s">
        <v>140</v>
      </c>
      <c r="M18" s="6">
        <v>1</v>
      </c>
      <c r="N18" s="6" t="s">
        <v>106</v>
      </c>
      <c r="O18" s="6" t="s">
        <v>141</v>
      </c>
      <c r="P18" s="6" t="s">
        <v>124</v>
      </c>
      <c r="Q18" s="34">
        <v>0</v>
      </c>
    </row>
    <row r="19" customHeight="1" spans="1:1">
      <c r="A19" s="15"/>
    </row>
    <row r="20" ht="51" customHeight="1" spans="1:17">
      <c r="A20" s="2" t="s">
        <v>142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customHeight="1" spans="1:17">
      <c r="A21" s="3" t="s">
        <v>143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customHeight="1" spans="1:17">
      <c r="A22" s="4" t="s">
        <v>85</v>
      </c>
      <c r="B22" s="4" t="s">
        <v>86</v>
      </c>
      <c r="C22" s="16" t="s">
        <v>87</v>
      </c>
      <c r="D22" s="16" t="s">
        <v>88</v>
      </c>
      <c r="E22" s="16"/>
      <c r="F22" s="16"/>
      <c r="G22" s="16" t="s">
        <v>91</v>
      </c>
      <c r="H22" s="17"/>
      <c r="I22" s="17"/>
      <c r="J22" s="16" t="s">
        <v>144</v>
      </c>
      <c r="K22" s="16" t="s">
        <v>145</v>
      </c>
      <c r="L22" s="24" t="s">
        <v>146</v>
      </c>
      <c r="M22" s="16" t="s">
        <v>50</v>
      </c>
      <c r="N22" s="24" t="s">
        <v>147</v>
      </c>
      <c r="O22" s="25" t="s">
        <v>97</v>
      </c>
      <c r="P22" s="16" t="s">
        <v>40</v>
      </c>
      <c r="Q22" s="4" t="s">
        <v>98</v>
      </c>
    </row>
    <row r="23" s="1" customFormat="1" ht="29" customHeight="1" spans="1:17">
      <c r="A23" s="6">
        <v>1</v>
      </c>
      <c r="B23" s="6"/>
      <c r="C23" s="6"/>
      <c r="D23" s="6" t="s">
        <v>99</v>
      </c>
      <c r="E23" s="6"/>
      <c r="F23" s="6"/>
      <c r="G23" s="6">
        <v>13512995609</v>
      </c>
      <c r="H23" s="9" t="s">
        <v>102</v>
      </c>
      <c r="I23" s="9">
        <v>45640</v>
      </c>
      <c r="J23" s="9" t="s">
        <v>148</v>
      </c>
      <c r="K23" s="9" t="s">
        <v>104</v>
      </c>
      <c r="L23" s="21" t="s">
        <v>149</v>
      </c>
      <c r="M23" s="6">
        <v>1</v>
      </c>
      <c r="N23" s="26">
        <v>0.75</v>
      </c>
      <c r="O23" s="6" t="s">
        <v>150</v>
      </c>
      <c r="P23" s="6"/>
      <c r="Q23" s="34">
        <v>180</v>
      </c>
    </row>
    <row r="24" s="1" customFormat="1" ht="37" customHeight="1" spans="1:17">
      <c r="A24" s="6">
        <v>5</v>
      </c>
      <c r="B24" s="6"/>
      <c r="C24" s="6"/>
      <c r="D24" s="6" t="s">
        <v>119</v>
      </c>
      <c r="E24" s="6"/>
      <c r="F24" s="6"/>
      <c r="G24" s="6">
        <v>13817811569</v>
      </c>
      <c r="H24" s="9" t="s">
        <v>102</v>
      </c>
      <c r="I24" s="9">
        <v>45640</v>
      </c>
      <c r="J24" s="9" t="s">
        <v>151</v>
      </c>
      <c r="K24" s="27" t="s">
        <v>152</v>
      </c>
      <c r="L24" s="21" t="s">
        <v>153</v>
      </c>
      <c r="M24" s="6">
        <v>1</v>
      </c>
      <c r="N24" s="21">
        <v>0.729166666666667</v>
      </c>
      <c r="O24" s="6" t="s">
        <v>141</v>
      </c>
      <c r="P24" s="6"/>
      <c r="Q24" s="34">
        <v>180</v>
      </c>
    </row>
    <row r="25" s="1" customFormat="1" ht="37" customHeight="1" spans="1:17">
      <c r="A25" s="6">
        <v>5</v>
      </c>
      <c r="B25" s="6"/>
      <c r="C25" s="6"/>
      <c r="D25" s="6" t="s">
        <v>119</v>
      </c>
      <c r="E25" s="6"/>
      <c r="F25" s="6"/>
      <c r="G25" s="6">
        <v>13817811569</v>
      </c>
      <c r="H25" s="9" t="s">
        <v>102</v>
      </c>
      <c r="I25" s="9">
        <v>45640</v>
      </c>
      <c r="J25" s="9" t="s">
        <v>151</v>
      </c>
      <c r="K25" s="28" t="s">
        <v>154</v>
      </c>
      <c r="L25" s="21" t="s">
        <v>153</v>
      </c>
      <c r="M25" s="6">
        <v>1</v>
      </c>
      <c r="N25" s="21" t="s">
        <v>31</v>
      </c>
      <c r="O25" s="29" t="s">
        <v>155</v>
      </c>
      <c r="Q25" s="34">
        <v>220</v>
      </c>
    </row>
    <row r="26" s="1" customFormat="1" ht="19" customHeight="1" spans="1:17">
      <c r="A26" s="6">
        <v>14</v>
      </c>
      <c r="B26" s="6"/>
      <c r="C26" s="6"/>
      <c r="D26" s="6" t="s">
        <v>134</v>
      </c>
      <c r="E26" s="6"/>
      <c r="F26" s="6"/>
      <c r="G26" s="6">
        <v>15510829833</v>
      </c>
      <c r="H26" s="9" t="s">
        <v>102</v>
      </c>
      <c r="I26" s="9">
        <v>45640</v>
      </c>
      <c r="J26" s="9" t="s">
        <v>156</v>
      </c>
      <c r="K26" s="23" t="s">
        <v>157</v>
      </c>
      <c r="L26" s="21" t="s">
        <v>158</v>
      </c>
      <c r="M26" s="6">
        <v>1</v>
      </c>
      <c r="N26" s="21">
        <v>0.708333333333333</v>
      </c>
      <c r="O26" s="6" t="s">
        <v>123</v>
      </c>
      <c r="P26" s="6"/>
      <c r="Q26" s="34">
        <v>180</v>
      </c>
    </row>
    <row r="27" s="1" customFormat="1" ht="19" customHeight="1" spans="1:17">
      <c r="A27" s="6">
        <v>15</v>
      </c>
      <c r="B27" s="6"/>
      <c r="C27" s="6"/>
      <c r="D27" s="6" t="s">
        <v>138</v>
      </c>
      <c r="E27" s="6"/>
      <c r="F27" s="6"/>
      <c r="G27" s="6">
        <v>13929578858</v>
      </c>
      <c r="H27" s="9" t="s">
        <v>102</v>
      </c>
      <c r="I27" s="9">
        <v>45640</v>
      </c>
      <c r="J27" s="9" t="s">
        <v>159</v>
      </c>
      <c r="K27" s="9" t="s">
        <v>104</v>
      </c>
      <c r="L27" s="21" t="s">
        <v>160</v>
      </c>
      <c r="M27" s="6">
        <v>1</v>
      </c>
      <c r="N27" s="21">
        <v>0.694444444444444</v>
      </c>
      <c r="O27" s="6" t="s">
        <v>161</v>
      </c>
      <c r="P27" s="6"/>
      <c r="Q27" s="34">
        <v>180</v>
      </c>
    </row>
    <row r="28" s="1" customFormat="1" ht="43" customHeight="1" spans="1:17">
      <c r="A28" s="1" t="s">
        <v>162</v>
      </c>
      <c r="D28" s="18" t="s">
        <v>125</v>
      </c>
      <c r="E28" s="18" t="s">
        <v>163</v>
      </c>
      <c r="F28" s="19"/>
      <c r="G28" s="18" t="s">
        <v>31</v>
      </c>
      <c r="H28" s="9" t="s">
        <v>102</v>
      </c>
      <c r="I28" s="9">
        <v>45640</v>
      </c>
      <c r="J28" s="1" t="s">
        <v>31</v>
      </c>
      <c r="K28" s="30" t="s">
        <v>164</v>
      </c>
      <c r="L28" s="31" t="s">
        <v>31</v>
      </c>
      <c r="M28" s="6">
        <v>1</v>
      </c>
      <c r="N28" s="1" t="s">
        <v>165</v>
      </c>
      <c r="O28" s="6" t="s">
        <v>123</v>
      </c>
      <c r="P28" s="29" t="s">
        <v>166</v>
      </c>
      <c r="Q28" s="34">
        <v>550</v>
      </c>
    </row>
    <row r="29" s="1" customFormat="1" ht="19" customHeight="1" spans="1:17">
      <c r="A29" s="6">
        <v>2</v>
      </c>
      <c r="B29" s="6"/>
      <c r="C29" s="6"/>
      <c r="D29" s="6" t="s">
        <v>108</v>
      </c>
      <c r="E29" s="6"/>
      <c r="F29" s="6"/>
      <c r="G29" s="6">
        <v>13512995609</v>
      </c>
      <c r="H29" s="9" t="s">
        <v>102</v>
      </c>
      <c r="I29" s="23">
        <v>45641</v>
      </c>
      <c r="J29" s="9" t="s">
        <v>167</v>
      </c>
      <c r="K29" s="9" t="s">
        <v>104</v>
      </c>
      <c r="L29" s="21" t="s">
        <v>168</v>
      </c>
      <c r="M29" s="6">
        <v>1</v>
      </c>
      <c r="N29" s="21">
        <v>0.208333333333333</v>
      </c>
      <c r="O29" s="6" t="s">
        <v>123</v>
      </c>
      <c r="P29" s="18" t="s">
        <v>169</v>
      </c>
      <c r="Q29" s="34">
        <v>180</v>
      </c>
    </row>
    <row r="30" s="1" customFormat="1" ht="19" customHeight="1" spans="1:17">
      <c r="A30" s="6">
        <v>3</v>
      </c>
      <c r="B30" s="6"/>
      <c r="C30" s="6"/>
      <c r="D30" s="6" t="s">
        <v>112</v>
      </c>
      <c r="E30" s="6"/>
      <c r="F30" s="6"/>
      <c r="G30" s="6">
        <v>13370243381</v>
      </c>
      <c r="H30" s="9" t="s">
        <v>102</v>
      </c>
      <c r="I30" s="23">
        <v>45641</v>
      </c>
      <c r="J30" s="9" t="s">
        <v>170</v>
      </c>
      <c r="K30" s="9" t="s">
        <v>171</v>
      </c>
      <c r="L30" s="21" t="s">
        <v>172</v>
      </c>
      <c r="M30" s="6">
        <v>1</v>
      </c>
      <c r="N30" s="21">
        <v>0.5</v>
      </c>
      <c r="O30" s="6" t="s">
        <v>123</v>
      </c>
      <c r="P30" s="6"/>
      <c r="Q30" s="34">
        <v>550</v>
      </c>
    </row>
    <row r="31" customHeight="1" spans="16:17">
      <c r="P31" s="1" t="s">
        <v>173</v>
      </c>
      <c r="Q31" s="1">
        <f>SUM(Q3:Q30)</f>
        <v>3040</v>
      </c>
    </row>
    <row r="33" customHeight="1" spans="16:16">
      <c r="P33" s="19"/>
    </row>
  </sheetData>
  <mergeCells count="9">
    <mergeCell ref="A1:Q1"/>
    <mergeCell ref="A2:Q2"/>
    <mergeCell ref="E8:F8"/>
    <mergeCell ref="E18:F18"/>
    <mergeCell ref="A20:Q20"/>
    <mergeCell ref="A21:Q21"/>
    <mergeCell ref="N4:N5"/>
    <mergeCell ref="O4:O5"/>
    <mergeCell ref="Q4:Q5"/>
  </mergeCells>
  <pageMargins left="0.699305555555556" right="0.699305555555556" top="0.75" bottom="0.75" header="0.3" footer="0.3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</vt:lpstr>
      <vt:lpstr>用车明细表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杨燕</cp:lastModifiedBy>
  <dcterms:created xsi:type="dcterms:W3CDTF">2023-05-12T11:15:00Z</dcterms:created>
  <dcterms:modified xsi:type="dcterms:W3CDTF">2024-12-18T13:10:18Z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C7A7F8F2CC9044A9BD02CB43BC3217C9_13</vt:lpwstr>
  </property>
</Properties>
</file>