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50"/>
  </bookViews>
  <sheets>
    <sheet name="Agency 1" sheetId="1" r:id="rId1"/>
    <sheet name="Agency 1 (2)" sheetId="2" r:id="rId2"/>
    <sheet name="Agency 1 (3)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'Agency 1'!$A$1:$G$75</definedName>
    <definedName name="_xlnm.Print_Area">#REF!</definedName>
    <definedName name="v">#REF!</definedName>
    <definedName name="xm">[4]伦敦办明细!$A$299:$A$312</definedName>
    <definedName name="_xlnm.Print_Area" localSheetId="1">'Agency 1 (2)'!$A$1:$G$75</definedName>
    <definedName name="_xlnm.Print_Area" localSheetId="2">'Agency 1 (3)'!$A$1:$G$75</definedName>
  </definedNames>
  <calcPr calcId="144525" concurrentCalc="0"/>
</workbook>
</file>

<file path=xl/sharedStrings.xml><?xml version="1.0" encoding="utf-8"?>
<sst xmlns="http://schemas.openxmlformats.org/spreadsheetml/2006/main" count="129">
  <si>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</si>
  <si>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</si>
  <si>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</si>
  <si>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20th-21th ,SEP,2017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46</t>
    </r>
    <r>
      <rPr>
        <sz val="11"/>
        <color rgb="FF000000"/>
        <rFont val="宋体"/>
        <charset val="134"/>
      </rPr>
      <t>人，（）</t>
    </r>
    <r>
      <rPr>
        <sz val="11"/>
        <color rgb="FFFF0000"/>
        <rFont val="BMWTypeCondensedRegular"/>
        <charset val="134"/>
      </rPr>
      <t xml:space="preserve"> </t>
    </r>
    <r>
      <rPr>
        <sz val="11"/>
        <color rgb="FF000000"/>
        <rFont val="宋体"/>
        <charset val="134"/>
      </rPr>
      <t>人不住宿</t>
    </r>
  </si>
  <si>
    <t>Quotation Date:  29th Sep.2017</t>
  </si>
  <si>
    <t>Quotation Version:</t>
  </si>
  <si>
    <t>Agency Name:CHINA COMFORT TRAVEL GROUP CO.,LTD.</t>
  </si>
  <si>
    <t>Agency Address:</t>
  </si>
  <si>
    <t>Contact Info (Name/E-mail/MP): ZHAO.FENG  ZHAOFENG@CCT.CN   13511070014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</si>
  <si>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</si>
  <si>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</si>
  <si>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</si>
  <si>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</si>
  <si>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</si>
  <si>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</si>
  <si>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</si>
  <si>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Accommodation
住宿</t>
  </si>
  <si>
    <r>
      <rPr>
        <sz val="10"/>
        <color rgb="FF000000"/>
        <rFont val="BMWTypeCondensedRegular"/>
        <charset val="134"/>
      </rPr>
      <t>22</t>
    </r>
    <r>
      <rPr>
        <sz val="10"/>
        <color rgb="FF000000"/>
        <rFont val="宋体"/>
        <charset val="134"/>
      </rPr>
      <t>个标间</t>
    </r>
    <r>
      <rPr>
        <sz val="10"/>
        <color rgb="FF000000"/>
        <rFont val="BMWTypeCondensedRegular"/>
        <charset val="134"/>
      </rPr>
      <t xml:space="preserve"> 3</t>
    </r>
    <r>
      <rPr>
        <sz val="10"/>
        <color rgb="FF000000"/>
        <rFont val="宋体"/>
        <charset val="134"/>
      </rPr>
      <t>个大床</t>
    </r>
  </si>
  <si>
    <t>C</t>
  </si>
  <si>
    <t>Food &amp; Beverage
餐饮</t>
  </si>
  <si>
    <t>D</t>
  </si>
  <si>
    <t>TB Side Programme
团建活动</t>
  </si>
  <si>
    <t>E</t>
  </si>
  <si>
    <t>Insurance
保险</t>
  </si>
  <si>
    <t>F</t>
  </si>
  <si>
    <t>Manpower</t>
  </si>
  <si>
    <t>G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</si>
  <si>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</si>
  <si>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</si>
  <si>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</si>
  <si>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</si>
  <si>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增值税普通发票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</si>
  <si>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</si>
  <si>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</si>
  <si>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</si>
  <si>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</si>
  <si>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indexed="9"/>
        <rFont val="BMWTypeCondensedRegular"/>
        <charset val="134"/>
      </rPr>
      <t xml:space="preserve">A. Shuttle
</t>
    </r>
    <r>
      <rPr>
        <b/>
        <sz val="10"/>
        <color indexed="9"/>
        <rFont val="宋体"/>
        <charset val="134"/>
      </rPr>
      <t>交通</t>
    </r>
  </si>
  <si>
    <t>Unit Price (RMB)
单价（人民币）</t>
  </si>
  <si>
    <t>No. of item
次数</t>
  </si>
  <si>
    <t>QTY
数量</t>
  </si>
  <si>
    <t>Total Price (RMB)
总价（人民币）</t>
  </si>
  <si>
    <t>A1</t>
  </si>
  <si>
    <t>Shuttle 大巴</t>
  </si>
  <si>
    <r>
      <rPr>
        <sz val="10"/>
        <color rgb="FF000000"/>
        <rFont val="宋体"/>
        <charset val="134"/>
      </rPr>
      <t>1.10月20号，从</t>
    </r>
    <r>
      <rPr>
        <sz val="10"/>
        <color rgb="FFFF0000"/>
        <rFont val="宋体"/>
        <charset val="134"/>
      </rPr>
      <t>佳程广场</t>
    </r>
    <r>
      <rPr>
        <sz val="10"/>
        <color rgb="FF000000"/>
        <rFont val="宋体"/>
        <charset val="134"/>
      </rPr>
      <t xml:space="preserve">到古北水镇。2.No less than 45 seats each bus 3.Bus rental from official company 4.Driver with experienes for the road to 古北 
</t>
    </r>
    <r>
      <rPr>
        <sz val="10"/>
        <color rgb="FFFF0000"/>
        <rFont val="宋体"/>
        <charset val="134"/>
      </rPr>
      <t>51座大巴1台</t>
    </r>
  </si>
  <si>
    <t>A2</t>
  </si>
  <si>
    <r>
      <rPr>
        <sz val="10"/>
        <color theme="1"/>
        <rFont val="宋体"/>
        <charset val="134"/>
      </rPr>
      <t>10月</t>
    </r>
    <r>
      <rPr>
        <sz val="10"/>
        <color theme="1"/>
        <rFont val="BMWTypeCondensedRegular"/>
        <charset val="134"/>
      </rPr>
      <t>21</t>
    </r>
    <r>
      <rPr>
        <sz val="10"/>
        <color theme="1"/>
        <rFont val="宋体"/>
        <charset val="134"/>
      </rPr>
      <t>号</t>
    </r>
    <r>
      <rPr>
        <sz val="10"/>
        <color theme="1"/>
        <rFont val="BMWTypeCondensedRegular"/>
        <charset val="134"/>
      </rPr>
      <t xml:space="preserve"> </t>
    </r>
    <r>
      <rPr>
        <sz val="10"/>
        <color theme="1"/>
        <rFont val="宋体"/>
        <charset val="134"/>
      </rPr>
      <t>，从古北水镇到</t>
    </r>
    <r>
      <rPr>
        <sz val="10"/>
        <color rgb="FFFF0000"/>
        <rFont val="宋体"/>
        <charset val="134"/>
      </rPr>
      <t>佳程广场</t>
    </r>
    <r>
      <rPr>
        <sz val="10"/>
        <color theme="1"/>
        <rFont val="宋体"/>
        <charset val="134"/>
      </rPr>
      <t>，</t>
    </r>
    <r>
      <rPr>
        <sz val="10"/>
        <color theme="1"/>
        <rFont val="BMWTypeCondensedRegular"/>
        <charset val="134"/>
      </rPr>
      <t xml:space="preserve"> other requirments as above
51</t>
    </r>
    <r>
      <rPr>
        <sz val="10"/>
        <color rgb="FFFF0000"/>
        <rFont val="宋体"/>
        <charset val="134"/>
      </rPr>
      <t>座大巴</t>
    </r>
    <r>
      <rPr>
        <sz val="10"/>
        <color rgb="FFFF0000"/>
        <rFont val="BMWTypeCondensedRegular"/>
        <charset val="134"/>
      </rPr>
      <t>1</t>
    </r>
    <r>
      <rPr>
        <sz val="10"/>
        <color rgb="FFFF0000"/>
        <rFont val="宋体"/>
        <charset val="134"/>
      </rPr>
      <t>台</t>
    </r>
  </si>
  <si>
    <t>A3</t>
  </si>
  <si>
    <t>自驾</t>
  </si>
  <si>
    <t>含高速费和停车费</t>
  </si>
  <si>
    <t>Please add if any.</t>
  </si>
  <si>
    <r>
      <rPr>
        <b/>
        <sz val="10"/>
        <color indexed="8"/>
        <rFont val="BMWTypeCondensedRegular"/>
        <charset val="134"/>
      </rPr>
      <t>A. Transportation</t>
    </r>
    <r>
      <rPr>
        <b/>
        <sz val="10"/>
        <color indexed="8"/>
        <rFont val="BMWTypeCondensedRegular"/>
        <charset val="134"/>
      </rPr>
      <t xml:space="preserve">交通 </t>
    </r>
  </si>
  <si>
    <t xml:space="preserve">B . Accommodation
住宿
</t>
  </si>
  <si>
    <t>B1</t>
  </si>
  <si>
    <t>杨家客栈（河景标间) 1间
镖局客栈（标间/阳台标间B) 5间</t>
  </si>
  <si>
    <t>B2</t>
  </si>
  <si>
    <t>杨家客栈（标间) 1间
得月楼（标间）2间</t>
  </si>
  <si>
    <t>B3</t>
  </si>
  <si>
    <t xml:space="preserve">雁门客栈（景观阳台标间）1间                       </t>
  </si>
  <si>
    <t>B4</t>
  </si>
  <si>
    <r>
      <rPr>
        <sz val="10"/>
        <color rgb="FF000000"/>
        <rFont val="宋体"/>
        <charset val="134"/>
      </rPr>
      <t>永顺客栈（标间A/标间B)</t>
    </r>
    <r>
      <rPr>
        <sz val="10"/>
        <color rgb="FF000000"/>
        <rFont val="BMWTypeCondensedRegular"/>
        <charset val="134"/>
      </rPr>
      <t xml:space="preserve"> 8</t>
    </r>
    <r>
      <rPr>
        <sz val="10"/>
        <color rgb="FF000000"/>
        <rFont val="宋体"/>
        <charset val="134"/>
      </rPr>
      <t>间                           英华客栈（标间A/标间B) 3间</t>
    </r>
  </si>
  <si>
    <t>B5</t>
  </si>
  <si>
    <t>镖局客栈（阳台标间A) 1间</t>
  </si>
  <si>
    <t>B6</t>
  </si>
  <si>
    <t>镖局客栈（阳台1.8米大床房A) 1间</t>
  </si>
  <si>
    <t>B7</t>
  </si>
  <si>
    <t>镖局客栈（阳台1.8米大床房8) 1间</t>
  </si>
  <si>
    <t>B8</t>
  </si>
  <si>
    <t>镖局客栈（阳台1.5米大床房) 1间</t>
  </si>
  <si>
    <t>B10</t>
  </si>
  <si>
    <t>如遇到下雨天，备选场地</t>
  </si>
  <si>
    <t>B .Accommodation
住宿</t>
  </si>
  <si>
    <t>C. F&amp;B
餐饮</t>
  </si>
  <si>
    <t>C1</t>
  </si>
  <si>
    <r>
      <rPr>
        <sz val="10"/>
        <color rgb="FF000000"/>
        <rFont val="BMWTypeCondensedRegular"/>
        <charset val="134"/>
      </rPr>
      <t xml:space="preserve">Day 1 Lunch
</t>
    </r>
    <r>
      <rPr>
        <sz val="10"/>
        <color rgb="FF000000"/>
        <rFont val="宋体"/>
        <charset val="134"/>
      </rPr>
      <t>第一天午餐</t>
    </r>
    <r>
      <rPr>
        <sz val="10"/>
        <color rgb="FF000000"/>
        <rFont val="BMWTypeCondensedRegular"/>
        <charset val="134"/>
      </rPr>
      <t xml:space="preserve">  </t>
    </r>
    <r>
      <rPr>
        <sz val="10"/>
        <color rgb="FF000000"/>
        <rFont val="宋体"/>
        <charset val="134"/>
      </rPr>
      <t>（古北烤鸭王）</t>
    </r>
  </si>
  <si>
    <r>
      <rPr>
        <sz val="10"/>
        <color rgb="FF000000"/>
        <rFont val="BMWTypeCondensedRegular"/>
        <charset val="134"/>
      </rPr>
      <t xml:space="preserve">
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20</t>
    </r>
    <r>
      <rPr>
        <sz val="10"/>
        <color rgb="FF000000"/>
        <rFont val="宋体"/>
        <charset val="134"/>
      </rPr>
      <t>日午餐：餐标：Not over 100RMB</t>
    </r>
  </si>
  <si>
    <t>C2</t>
  </si>
  <si>
    <r>
      <rPr>
        <sz val="10"/>
        <color rgb="FF000000"/>
        <rFont val="BMWTypeCondensedRegular"/>
        <charset val="134"/>
      </rPr>
      <t xml:space="preserve">Day 1 Welcome Dinner
</t>
    </r>
    <r>
      <rPr>
        <sz val="10"/>
        <color rgb="FF000000"/>
        <rFont val="宋体"/>
        <charset val="134"/>
      </rPr>
      <t>晚餐（乌镇会多功能厅）</t>
    </r>
  </si>
  <si>
    <r>
      <rPr>
        <sz val="10"/>
        <color rgb="FFFF0000"/>
        <rFont val="宋体"/>
        <charset val="134"/>
      </rPr>
      <t>（乌镇会</t>
    </r>
    <r>
      <rPr>
        <sz val="10"/>
        <color rgb="FFFF0000"/>
        <rFont val="BMWTypeCondensedRegular"/>
        <charset val="134"/>
      </rPr>
      <t>-</t>
    </r>
    <r>
      <rPr>
        <sz val="10"/>
        <color rgb="FFFF0000"/>
        <rFont val="宋体"/>
        <charset val="134"/>
      </rPr>
      <t>多功能厅，</t>
    </r>
    <r>
      <rPr>
        <sz val="10"/>
        <color rgb="FFFF0000"/>
        <rFont val="BMWTypeCondensedRegular"/>
        <charset val="134"/>
      </rPr>
      <t>16000</t>
    </r>
    <r>
      <rPr>
        <sz val="10"/>
        <color rgb="FFFF0000"/>
        <rFont val="宋体"/>
        <charset val="134"/>
      </rPr>
      <t>最低消费，不含酒水）</t>
    </r>
  </si>
  <si>
    <t>C3</t>
  </si>
  <si>
    <r>
      <rPr>
        <sz val="10"/>
        <color indexed="8"/>
        <rFont val="BMWTypeCondensedRegular"/>
        <charset val="134"/>
      </rPr>
      <t>Dinner: Decoration and Set up (inclu.</t>
    </r>
    <r>
      <rPr>
        <sz val="10"/>
        <color indexed="8"/>
        <rFont val="宋体"/>
        <charset val="134"/>
      </rPr>
      <t>卡拉</t>
    </r>
    <r>
      <rPr>
        <sz val="10"/>
        <color indexed="8"/>
        <rFont val="BMWTypeCondensedRegular"/>
        <charset val="134"/>
      </rPr>
      <t>OK</t>
    </r>
    <r>
      <rPr>
        <sz val="10"/>
        <color indexed="8"/>
        <rFont val="宋体"/>
        <charset val="134"/>
      </rPr>
      <t>机器</t>
    </r>
    <r>
      <rPr>
        <sz val="10"/>
        <color indexed="8"/>
        <rFont val="BMWTypeCondensedRegular"/>
        <charset val="134"/>
      </rPr>
      <t xml:space="preserve">)                          </t>
    </r>
    <r>
      <rPr>
        <sz val="10"/>
        <color indexed="8"/>
        <rFont val="宋体"/>
        <charset val="134"/>
      </rPr>
      <t>晚餐布置</t>
    </r>
    <r>
      <rPr>
        <sz val="10"/>
        <color indexed="8"/>
        <rFont val="BMWTypeCondensedRegular"/>
        <charset val="134"/>
      </rPr>
      <t>(</t>
    </r>
    <r>
      <rPr>
        <sz val="10"/>
        <color indexed="8"/>
        <rFont val="宋体"/>
        <charset val="134"/>
      </rPr>
      <t>必须包含</t>
    </r>
    <r>
      <rPr>
        <sz val="10"/>
        <color indexed="8"/>
        <rFont val="BMWTypeCondensedRegular"/>
        <charset val="134"/>
      </rPr>
      <t xml:space="preserve">: </t>
    </r>
    <r>
      <rPr>
        <sz val="10"/>
        <color indexed="8"/>
        <rFont val="宋体"/>
        <charset val="134"/>
      </rPr>
      <t>卡拉</t>
    </r>
    <r>
      <rPr>
        <sz val="10"/>
        <color indexed="8"/>
        <rFont val="BMWTypeCondensedRegular"/>
        <charset val="134"/>
      </rPr>
      <t>ok)</t>
    </r>
  </si>
  <si>
    <r>
      <rPr>
        <sz val="10"/>
        <rFont val="宋体"/>
        <charset val="134"/>
      </rPr>
      <t xml:space="preserve">按照室外暂预报：包含简单音响设备（可放轻音乐）
</t>
    </r>
    <r>
      <rPr>
        <sz val="10"/>
        <color rgb="FFFF0000"/>
        <rFont val="宋体"/>
        <charset val="134"/>
      </rPr>
      <t>*室内场地KTV设备，截止使用时间22:30</t>
    </r>
  </si>
  <si>
    <t>C4</t>
  </si>
  <si>
    <t>Dinner: Beer and Wine                                                                        晚餐酒水预估</t>
  </si>
  <si>
    <r>
      <rPr>
        <sz val="9"/>
        <rFont val="BMWTypeCondensedRegular"/>
        <charset val="134"/>
      </rPr>
      <t xml:space="preserve">
</t>
    </r>
    <r>
      <rPr>
        <sz val="9"/>
        <color rgb="FFFF0000"/>
        <rFont val="宋体"/>
        <charset val="134"/>
      </rPr>
      <t>酒水自购，酒店收取餐费的</t>
    </r>
    <r>
      <rPr>
        <sz val="9"/>
        <color rgb="FFFF0000"/>
        <rFont val="BMWTypeCondensedRegular"/>
        <charset val="134"/>
      </rPr>
      <t>10%</t>
    </r>
    <r>
      <rPr>
        <sz val="9"/>
        <color rgb="FFFF0000"/>
        <rFont val="宋体"/>
        <charset val="134"/>
      </rPr>
      <t>作为开瓶费</t>
    </r>
    <r>
      <rPr>
        <sz val="9"/>
        <rFont val="宋体"/>
        <charset val="134"/>
      </rPr>
      <t>。</t>
    </r>
  </si>
  <si>
    <t>C5</t>
  </si>
  <si>
    <r>
      <t xml:space="preserve">Day 2 Lunch                                                  </t>
    </r>
    <r>
      <rPr>
        <sz val="10"/>
        <color rgb="FF000000"/>
        <rFont val="宋体"/>
        <charset val="134"/>
      </rPr>
      <t>第二天午餐（纳兰轩）</t>
    </r>
  </si>
  <si>
    <r>
      <rPr>
        <sz val="10"/>
        <rFont val="BMWTypeCondensedRegular"/>
        <charset val="134"/>
      </rPr>
      <t>10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21</t>
    </r>
    <r>
      <rPr>
        <sz val="10"/>
        <rFont val="宋体"/>
        <charset val="134"/>
      </rPr>
      <t>日午餐：餐标：</t>
    </r>
    <r>
      <rPr>
        <sz val="10"/>
        <rFont val="BMWTypeCondensedRegular"/>
        <charset val="134"/>
      </rPr>
      <t>Not over 100RMB</t>
    </r>
  </si>
  <si>
    <t>D.  TB Side Programme
团建活动</t>
  </si>
  <si>
    <t>D1</t>
  </si>
  <si>
    <t>Ticket                                                                                                          门票</t>
  </si>
  <si>
    <t>D2</t>
  </si>
  <si>
    <t>Material: T-shirt + name sticker                                                                    物料费： 衣服 + 名牌(及其他分组标识)</t>
  </si>
  <si>
    <r>
      <rPr>
        <sz val="10"/>
        <color rgb="FF000000"/>
        <rFont val="宋体"/>
        <charset val="134"/>
      </rPr>
      <t>迪卡侬</t>
    </r>
    <r>
      <rPr>
        <sz val="10"/>
        <color rgb="FF000000"/>
        <rFont val="BMWTypeCondensedRegular"/>
        <charset val="134"/>
      </rPr>
      <t>19.9</t>
    </r>
    <r>
      <rPr>
        <sz val="10"/>
        <color rgb="FF000000"/>
        <rFont val="宋体"/>
        <charset val="134"/>
      </rPr>
      <t>的纯棉</t>
    </r>
    <r>
      <rPr>
        <sz val="10"/>
        <color rgb="FF000000"/>
        <rFont val="BMWTypeCondensedRegular"/>
        <charset val="134"/>
      </rPr>
      <t>T</t>
    </r>
    <r>
      <rPr>
        <sz val="10"/>
        <color rgb="FF000000"/>
        <rFont val="宋体"/>
        <charset val="134"/>
      </rPr>
      <t>恤，
名牌淘宝的每个</t>
    </r>
    <r>
      <rPr>
        <sz val="10"/>
        <color rgb="FF000000"/>
        <rFont val="BMWTypeCondensedRegular"/>
        <charset val="134"/>
      </rPr>
      <t>5</t>
    </r>
    <r>
      <rPr>
        <sz val="10"/>
        <color rgb="FF000000"/>
        <rFont val="宋体"/>
        <charset val="134"/>
      </rPr>
      <t xml:space="preserve">元
</t>
    </r>
    <r>
      <rPr>
        <sz val="10"/>
        <color rgb="FFFF0000"/>
        <rFont val="BMWTypeCondensedRegular"/>
        <charset val="134"/>
      </rPr>
      <t>(</t>
    </r>
    <r>
      <rPr>
        <sz val="10"/>
        <color rgb="FFFF0000"/>
        <rFont val="宋体"/>
        <charset val="134"/>
      </rPr>
      <t>建议自行购买）</t>
    </r>
  </si>
  <si>
    <t>D3</t>
  </si>
  <si>
    <r>
      <rPr>
        <sz val="10"/>
        <rFont val="BMWTypeCondensedRegular"/>
        <charset val="134"/>
      </rPr>
      <t xml:space="preserve">Material: property for TB programme                            </t>
    </r>
    <r>
      <rPr>
        <sz val="10"/>
        <rFont val="宋体"/>
        <charset val="134"/>
      </rPr>
      <t>物料费：活动道具</t>
    </r>
  </si>
  <si>
    <t>包括TB活动创意费和执行费用</t>
  </si>
  <si>
    <t>D4</t>
  </si>
  <si>
    <t>Material: Winner Gift                                              物料费：奖品</t>
  </si>
  <si>
    <r>
      <rPr>
        <sz val="10"/>
        <color rgb="FF000000"/>
        <rFont val="BMWTypeCondensedRegular"/>
        <charset val="134"/>
      </rPr>
      <t xml:space="preserve">Only for one winner team,  not over 100RMB/ person
</t>
    </r>
    <r>
      <rPr>
        <sz val="10"/>
        <color rgb="FFFF0000"/>
        <rFont val="BMWTypeCondensedRegular"/>
        <charset val="134"/>
      </rPr>
      <t>(</t>
    </r>
    <r>
      <rPr>
        <sz val="10"/>
        <color rgb="FFFF0000"/>
        <rFont val="宋体"/>
        <charset val="134"/>
      </rPr>
      <t>建议自行购买）</t>
    </r>
  </si>
  <si>
    <t>D5</t>
  </si>
  <si>
    <t>Mineral Water
矿泉水</t>
  </si>
  <si>
    <r>
      <rPr>
        <sz val="10"/>
        <color rgb="FF000000"/>
        <rFont val="BMWTypeCondensedRegular"/>
        <charset val="134"/>
      </rPr>
      <t>Day 1 during TB break, during get -gether, during team buiding</t>
    </r>
    <r>
      <rPr>
        <sz val="10"/>
        <color rgb="FF000000"/>
        <rFont val="宋体"/>
        <charset val="134"/>
      </rPr>
      <t>任务区，</t>
    </r>
    <r>
      <rPr>
        <sz val="10"/>
        <color rgb="FF000000"/>
        <rFont val="BMWTypeCondensedRegular"/>
        <charset val="134"/>
      </rPr>
      <t xml:space="preserve">in shuttle bus </t>
    </r>
    <r>
      <rPr>
        <sz val="10"/>
        <color rgb="FFFF0000"/>
        <rFont val="BMWTypeCondensedRegular"/>
        <charset val="134"/>
      </rPr>
      <t xml:space="preserve"> </t>
    </r>
    <r>
      <rPr>
        <sz val="10"/>
        <color rgb="FFFF0000"/>
        <rFont val="宋体"/>
        <charset val="134"/>
      </rPr>
      <t>（免费赠送）</t>
    </r>
  </si>
  <si>
    <t>D. TB  Side Programme
团建活动</t>
  </si>
  <si>
    <t>E. Insurance 保险</t>
  </si>
  <si>
    <t>E1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</si>
  <si>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</si>
  <si>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</t>
    </r>
  </si>
  <si>
    <t>F. Man Power</t>
  </si>
  <si>
    <t>F1</t>
  </si>
  <si>
    <t>Agency Travel Cost                                                                        差旅</t>
  </si>
  <si>
    <r>
      <rPr>
        <sz val="10"/>
        <color indexed="8"/>
        <rFont val="宋体"/>
        <charset val="134"/>
      </rPr>
      <t>包含所有</t>
    </r>
    <r>
      <rPr>
        <sz val="10"/>
        <color indexed="8"/>
        <rFont val="BMWTypeCondensedRegular"/>
        <charset val="134"/>
      </rPr>
      <t>agency</t>
    </r>
    <r>
      <rPr>
        <sz val="10"/>
        <color indexed="8"/>
        <rFont val="宋体"/>
        <charset val="134"/>
      </rPr>
      <t>，第三方，司机食住行等</t>
    </r>
  </si>
  <si>
    <t>F2</t>
  </si>
  <si>
    <t>现场协调人员
On site coordinator</t>
  </si>
  <si>
    <r>
      <rPr>
        <sz val="10"/>
        <color rgb="FF000000"/>
        <rFont val="宋体"/>
        <charset val="134"/>
      </rPr>
      <t>康辉工作人员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天计算</t>
    </r>
    <r>
      <rPr>
        <sz val="10"/>
        <color rgb="FFFF0000"/>
        <rFont val="BMWTypeCondensedRegular"/>
        <charset val="134"/>
      </rPr>
      <t xml:space="preserve"> </t>
    </r>
  </si>
  <si>
    <t>F.Man Power</t>
  </si>
  <si>
    <t>G . Service Charge
服务费</t>
  </si>
  <si>
    <t>Quantities
人数</t>
  </si>
  <si>
    <t>Days
天数</t>
  </si>
  <si>
    <t>G1</t>
  </si>
  <si>
    <t>Service Charge                                                                           服务费</t>
  </si>
  <si>
    <r>
      <rPr>
        <sz val="11"/>
        <color indexed="8"/>
        <rFont val="BMWTypeCondensedRegular"/>
        <charset val="134"/>
      </rPr>
      <t>8%</t>
    </r>
    <r>
      <rPr>
        <sz val="11"/>
        <color indexed="8"/>
        <rFont val="宋体"/>
        <charset val="134"/>
      </rPr>
      <t>服务费</t>
    </r>
  </si>
  <si>
    <t>G. Service Charge
服务费</t>
  </si>
  <si>
    <t>H. Business Tax
税金</t>
  </si>
  <si>
    <t>H1</t>
  </si>
  <si>
    <t>Business Tax
税金</t>
  </si>
  <si>
    <r>
      <rPr>
        <sz val="10"/>
        <color indexed="8"/>
        <rFont val="BMWTypeCondensedRegular"/>
        <charset val="134"/>
      </rPr>
      <t>Day 1 Lunch
第一天午</t>
    </r>
    <r>
      <rPr>
        <sz val="10"/>
        <color indexed="8"/>
        <rFont val="宋体"/>
        <charset val="134"/>
      </rPr>
      <t>餐</t>
    </r>
    <r>
      <rPr>
        <sz val="10"/>
        <color indexed="8"/>
        <rFont val="BMWTypeCondensedRegular"/>
        <charset val="134"/>
      </rPr>
      <t xml:space="preserve">  </t>
    </r>
  </si>
  <si>
    <r>
      <rPr>
        <sz val="10"/>
        <color rgb="FF000000"/>
        <rFont val="BMWTypeCondensedRegular"/>
        <charset val="134"/>
      </rPr>
      <t xml:space="preserve">Day 1 Welcome Dinner
</t>
    </r>
    <r>
      <rPr>
        <sz val="10"/>
        <color rgb="FF000000"/>
        <rFont val="宋体"/>
        <charset val="134"/>
      </rPr>
      <t>晚餐</t>
    </r>
  </si>
  <si>
    <r>
      <rPr>
        <sz val="10"/>
        <color rgb="FF000000"/>
        <rFont val="BMWTypeCondensedRegular"/>
        <charset val="134"/>
      </rPr>
      <t xml:space="preserve">Day 2 Lunch                                                  </t>
    </r>
    <r>
      <rPr>
        <sz val="10"/>
        <color rgb="FF000000"/>
        <rFont val="宋体"/>
        <charset val="134"/>
      </rPr>
      <t>第二天午餐</t>
    </r>
  </si>
  <si>
    <r>
      <rPr>
        <sz val="10"/>
        <color rgb="FF000000"/>
        <rFont val="BMWTypeCondensedRegular"/>
        <charset val="134"/>
      </rPr>
      <t xml:space="preserve">Day 1 Lunch
</t>
    </r>
    <r>
      <rPr>
        <sz val="10"/>
        <color rgb="FF000000"/>
        <rFont val="宋体"/>
        <charset val="134"/>
      </rPr>
      <t>第一天午餐</t>
    </r>
    <r>
      <rPr>
        <sz val="10"/>
        <color rgb="FF000000"/>
        <rFont val="BMWTypeCondensedRegular"/>
        <charset val="134"/>
      </rPr>
      <t xml:space="preserve">  </t>
    </r>
  </si>
</sst>
</file>

<file path=xl/styles.xml><?xml version="1.0" encoding="utf-8"?>
<styleSheet xmlns="http://schemas.openxmlformats.org/spreadsheetml/2006/main">
  <numFmts count="13">
    <numFmt numFmtId="176" formatCode="[$¥-804]#,##0.00"/>
    <numFmt numFmtId="41" formatCode="_ * #,##0_ ;_ * \-#,##0_ ;_ * &quot;-&quot;_ ;_ @_ "/>
    <numFmt numFmtId="177" formatCode="[$£-809]#,##0.00_);\([$£-809]#,##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[$¥-804]#,##0"/>
    <numFmt numFmtId="179" formatCode="[$€-2]\ #,##0"/>
    <numFmt numFmtId="180" formatCode="[$£-452]#,##0.00;\-[$£-452]#,##0.00"/>
    <numFmt numFmtId="181" formatCode="_(&quot;$&quot;* #,##0.00_);_(&quot;$&quot;* \(#,##0.00\);_(&quot;$&quot;* &quot;-&quot;??_);_(@_)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74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BMWTypeCondensedRegular"/>
      <charset val="134"/>
    </font>
    <font>
      <sz val="10"/>
      <color rgb="FFFF0000"/>
      <name val="宋体"/>
      <charset val="134"/>
    </font>
    <font>
      <sz val="10"/>
      <color theme="1"/>
      <name val="BMWTypeCondensedRegular"/>
      <charset val="134"/>
    </font>
    <font>
      <sz val="10"/>
      <name val="宋体"/>
      <charset val="134"/>
    </font>
    <font>
      <sz val="10"/>
      <color indexed="8"/>
      <name val="BMW Group Condensed"/>
      <charset val="134"/>
    </font>
    <font>
      <sz val="9"/>
      <name val="BMWTypeCondensedRegular"/>
      <charset val="134"/>
    </font>
    <font>
      <sz val="11"/>
      <color rgb="FFFF0000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Geneva"/>
      <charset val="134"/>
    </font>
    <font>
      <sz val="12"/>
      <name val="Times New Roman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sz val="9"/>
      <color rgb="FFFF0000"/>
      <name val="宋体"/>
      <charset val="134"/>
    </font>
    <font>
      <sz val="9"/>
      <color rgb="FFFF0000"/>
      <name val="BMWTypeCondensedRegular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</borders>
  <cellStyleXfs count="3456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177" fontId="0" fillId="12" borderId="0">
      <alignment vertical="center"/>
    </xf>
    <xf numFmtId="0" fontId="0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0" fillId="29" borderId="13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177" fontId="0" fillId="12" borderId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177" fontId="28" fillId="0" borderId="0">
      <alignment vertical="center"/>
    </xf>
    <xf numFmtId="0" fontId="0" fillId="0" borderId="0">
      <alignment vertical="center"/>
    </xf>
    <xf numFmtId="0" fontId="49" fillId="2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7" fontId="26" fillId="19" borderId="0">
      <alignment vertical="center"/>
    </xf>
    <xf numFmtId="0" fontId="35" fillId="0" borderId="17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7" fontId="0" fillId="18" borderId="0">
      <alignment vertical="center"/>
    </xf>
    <xf numFmtId="0" fontId="0" fillId="17" borderId="0" applyNumberFormat="0" applyBorder="0" applyAlignment="0" applyProtection="0">
      <alignment vertical="center"/>
    </xf>
    <xf numFmtId="0" fontId="39" fillId="36" borderId="22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177" fontId="30" fillId="4" borderId="15">
      <alignment vertical="center"/>
    </xf>
    <xf numFmtId="0" fontId="54" fillId="0" borderId="0" applyNumberFormat="0" applyFill="0" applyBorder="0" applyAlignment="0" applyProtection="0">
      <alignment vertical="center"/>
    </xf>
    <xf numFmtId="177" fontId="26" fillId="17" borderId="0">
      <alignment vertical="center"/>
    </xf>
    <xf numFmtId="177" fontId="0" fillId="16" borderId="0">
      <alignment vertical="center"/>
    </xf>
    <xf numFmtId="0" fontId="0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7" fontId="0" fillId="13" borderId="0">
      <alignment vertical="center"/>
    </xf>
    <xf numFmtId="177" fontId="0" fillId="18" borderId="0">
      <alignment vertical="center"/>
    </xf>
    <xf numFmtId="0" fontId="0" fillId="1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77" fontId="0" fillId="17" borderId="0">
      <alignment vertical="center"/>
    </xf>
    <xf numFmtId="0" fontId="56" fillId="0" borderId="23" applyNumberFormat="0" applyFill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60" fillId="14" borderId="2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21" borderId="19" applyNumberFormat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177" fontId="2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14" applyNumberFormat="0" applyFill="0" applyAlignment="0" applyProtection="0">
      <alignment vertical="center"/>
    </xf>
    <xf numFmtId="177" fontId="0" fillId="10" borderId="0">
      <alignment vertical="center"/>
    </xf>
    <xf numFmtId="177" fontId="0" fillId="17" borderId="0">
      <alignment vertical="center"/>
    </xf>
    <xf numFmtId="0" fontId="41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7" fontId="26" fillId="13" borderId="0">
      <alignment vertical="center"/>
    </xf>
    <xf numFmtId="177" fontId="0" fillId="10" borderId="0">
      <alignment vertical="center"/>
    </xf>
    <xf numFmtId="177" fontId="32" fillId="0" borderId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7" fontId="0" fillId="12" borderId="0">
      <alignment vertical="center"/>
    </xf>
    <xf numFmtId="177" fontId="0" fillId="2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0" fillId="12" borderId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77" fontId="0" fillId="12" borderId="0">
      <alignment vertical="center"/>
    </xf>
    <xf numFmtId="177" fontId="0" fillId="2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0" fillId="20" borderId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0" fillId="2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7" fontId="26" fillId="16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6" fillId="16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6" fillId="16" borderId="0">
      <alignment vertical="center"/>
    </xf>
    <xf numFmtId="177" fontId="0" fillId="13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6" fillId="16" borderId="0">
      <alignment vertical="center"/>
    </xf>
    <xf numFmtId="177" fontId="0" fillId="13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0" fillId="13" borderId="0">
      <alignment vertical="center"/>
    </xf>
    <xf numFmtId="177" fontId="0" fillId="18" borderId="0">
      <alignment vertical="center"/>
    </xf>
    <xf numFmtId="0" fontId="0" fillId="17" borderId="0" applyNumberFormat="0" applyBorder="0" applyAlignment="0" applyProtection="0">
      <alignment vertical="center"/>
    </xf>
    <xf numFmtId="177" fontId="0" fillId="18" borderId="0">
      <alignment vertical="center"/>
    </xf>
    <xf numFmtId="0" fontId="0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7" fontId="26" fillId="17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7" fontId="0" fillId="12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0" fillId="12" borderId="0">
      <alignment vertical="center"/>
    </xf>
    <xf numFmtId="177" fontId="58" fillId="0" borderId="24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0" fillId="12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0" borderId="0">
      <alignment vertical="center"/>
    </xf>
    <xf numFmtId="177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26" fillId="17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7" fontId="26" fillId="17" borderId="0">
      <alignment vertical="center"/>
    </xf>
    <xf numFmtId="177" fontId="0" fillId="16" borderId="0">
      <alignment vertical="center"/>
    </xf>
    <xf numFmtId="0" fontId="0" fillId="13" borderId="0" applyNumberFormat="0" applyBorder="0" applyAlignment="0" applyProtection="0">
      <alignment vertical="center"/>
    </xf>
    <xf numFmtId="177" fontId="0" fillId="16" borderId="0">
      <alignment vertical="center"/>
    </xf>
    <xf numFmtId="177" fontId="0" fillId="13" borderId="0">
      <alignment vertical="center"/>
    </xf>
    <xf numFmtId="177" fontId="0" fillId="16" borderId="0">
      <alignment vertical="center"/>
    </xf>
    <xf numFmtId="177" fontId="0" fillId="13" borderId="0">
      <alignment vertical="center"/>
    </xf>
    <xf numFmtId="177" fontId="0" fillId="13" borderId="0">
      <alignment vertical="center"/>
    </xf>
    <xf numFmtId="177" fontId="0" fillId="13" borderId="0">
      <alignment vertical="center"/>
    </xf>
    <xf numFmtId="177" fontId="26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4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33" fillId="4" borderId="16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77" fontId="26" fillId="12" borderId="0">
      <alignment vertical="center"/>
    </xf>
    <xf numFmtId="177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0" fillId="16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77" fontId="26" fillId="12" borderId="0">
      <alignment vertical="center"/>
    </xf>
    <xf numFmtId="177" fontId="0" fillId="10" borderId="0">
      <alignment vertical="center"/>
    </xf>
    <xf numFmtId="0" fontId="0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26" fillId="1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26" fillId="1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177" fontId="26" fillId="10" borderId="0">
      <alignment vertical="center"/>
    </xf>
    <xf numFmtId="177" fontId="0" fillId="17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26" fillId="10" borderId="0">
      <alignment vertical="center"/>
    </xf>
    <xf numFmtId="177" fontId="0" fillId="17" borderId="0">
      <alignment vertical="center"/>
    </xf>
    <xf numFmtId="0" fontId="0" fillId="16" borderId="0" applyNumberFormat="0" applyBorder="0" applyAlignment="0" applyProtection="0">
      <alignment vertical="center"/>
    </xf>
    <xf numFmtId="177" fontId="0" fillId="17" borderId="0">
      <alignment vertical="center"/>
    </xf>
    <xf numFmtId="177" fontId="0" fillId="16" borderId="0">
      <alignment vertical="center"/>
    </xf>
    <xf numFmtId="177" fontId="0" fillId="17" borderId="0">
      <alignment vertical="center"/>
    </xf>
    <xf numFmtId="177" fontId="0" fillId="16" borderId="0">
      <alignment vertical="center"/>
    </xf>
    <xf numFmtId="177" fontId="0" fillId="16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7" fontId="26" fillId="10" borderId="0">
      <alignment vertical="center"/>
    </xf>
    <xf numFmtId="0" fontId="0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77" fontId="26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77" fontId="26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77" fontId="0" fillId="10" borderId="0">
      <alignment vertical="center"/>
    </xf>
    <xf numFmtId="177" fontId="0" fillId="17" borderId="0">
      <alignment vertical="center"/>
    </xf>
    <xf numFmtId="0" fontId="29" fillId="0" borderId="14" applyNumberFormat="0" applyFill="0" applyAlignment="0" applyProtection="0">
      <alignment vertical="center"/>
    </xf>
    <xf numFmtId="177" fontId="0" fillId="17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6" fillId="13" borderId="0">
      <alignment vertical="center"/>
    </xf>
    <xf numFmtId="0" fontId="0" fillId="10" borderId="0" applyNumberFormat="0" applyBorder="0" applyAlignment="0" applyProtection="0">
      <alignment vertical="center"/>
    </xf>
    <xf numFmtId="177" fontId="26" fillId="13" borderId="0">
      <alignment vertical="center"/>
    </xf>
    <xf numFmtId="0" fontId="0" fillId="10" borderId="0" applyNumberFormat="0" applyBorder="0" applyAlignment="0" applyProtection="0">
      <alignment vertical="center"/>
    </xf>
    <xf numFmtId="177" fontId="26" fillId="13" borderId="0">
      <alignment vertical="center"/>
    </xf>
    <xf numFmtId="177" fontId="0" fillId="10" borderId="0">
      <alignment vertical="center"/>
    </xf>
    <xf numFmtId="0" fontId="26" fillId="10" borderId="0" applyNumberFormat="0" applyBorder="0" applyAlignment="0" applyProtection="0">
      <alignment vertical="center"/>
    </xf>
    <xf numFmtId="177" fontId="0" fillId="10" borderId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177" fontId="0" fillId="1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26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28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7" fontId="28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37" fillId="38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7" fontId="51" fillId="0" borderId="21">
      <alignment vertical="center"/>
    </xf>
    <xf numFmtId="0" fontId="26" fillId="10" borderId="0" applyNumberFormat="0" applyBorder="0" applyAlignment="0" applyProtection="0">
      <alignment vertical="center"/>
    </xf>
    <xf numFmtId="177" fontId="51" fillId="0" borderId="21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177" fontId="26" fillId="10" borderId="0">
      <alignment vertical="center"/>
    </xf>
    <xf numFmtId="0" fontId="26" fillId="10" borderId="0" applyNumberFormat="0" applyBorder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177" fontId="61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39" fillId="0" borderId="0"/>
    <xf numFmtId="0" fontId="28" fillId="0" borderId="0">
      <alignment vertical="center"/>
    </xf>
    <xf numFmtId="0" fontId="6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77" fontId="61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177" fontId="29" fillId="0" borderId="14">
      <alignment vertical="center"/>
    </xf>
    <xf numFmtId="177" fontId="29" fillId="0" borderId="14">
      <alignment vertical="center"/>
    </xf>
    <xf numFmtId="177" fontId="29" fillId="0" borderId="14">
      <alignment vertical="center"/>
    </xf>
    <xf numFmtId="177" fontId="29" fillId="0" borderId="14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177" fontId="58" fillId="0" borderId="24">
      <alignment vertical="center"/>
    </xf>
    <xf numFmtId="177" fontId="58" fillId="0" borderId="24">
      <alignment vertical="center"/>
    </xf>
    <xf numFmtId="177" fontId="58" fillId="0" borderId="24">
      <alignment vertical="center"/>
    </xf>
    <xf numFmtId="0" fontId="26" fillId="53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177" fontId="61" fillId="0" borderId="28">
      <alignment vertical="center"/>
    </xf>
    <xf numFmtId="177" fontId="61" fillId="0" borderId="28">
      <alignment vertical="center"/>
    </xf>
    <xf numFmtId="177" fontId="61" fillId="0" borderId="28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77" fontId="61" fillId="0" borderId="28">
      <alignment vertical="center"/>
    </xf>
    <xf numFmtId="0" fontId="26" fillId="53" borderId="0" applyNumberFormat="0" applyBorder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61" fillId="0" borderId="2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77" fontId="5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177" fontId="5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177" fontId="5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177" fontId="5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4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7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7" fontId="61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7" fontId="61" fillId="0" borderId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2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177" fontId="46" fillId="0" borderId="0">
      <alignment vertical="center"/>
    </xf>
    <xf numFmtId="0" fontId="37" fillId="13" borderId="0" applyNumberFormat="0" applyBorder="0" applyAlignment="0" applyProtection="0">
      <alignment vertical="center"/>
    </xf>
    <xf numFmtId="177" fontId="46" fillId="0" borderId="0">
      <alignment vertical="center"/>
    </xf>
    <xf numFmtId="0" fontId="37" fillId="13" borderId="0" applyNumberFormat="0" applyBorder="0" applyAlignment="0" applyProtection="0">
      <alignment vertical="center"/>
    </xf>
    <xf numFmtId="177" fontId="46" fillId="0" borderId="0">
      <alignment vertical="center"/>
    </xf>
    <xf numFmtId="0" fontId="37" fillId="13" borderId="0" applyNumberFormat="0" applyBorder="0" applyAlignment="0" applyProtection="0">
      <alignment vertical="center"/>
    </xf>
    <xf numFmtId="177" fontId="46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9" fontId="0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177" fontId="37" fillId="13" borderId="0">
      <alignment vertical="center"/>
    </xf>
    <xf numFmtId="177" fontId="37" fillId="13" borderId="0">
      <alignment vertical="center"/>
    </xf>
    <xf numFmtId="177" fontId="37" fillId="13" borderId="0">
      <alignment vertical="center"/>
    </xf>
    <xf numFmtId="177" fontId="37" fillId="13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1" fillId="16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179" fontId="66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63" fillId="0" borderId="0">
      <alignment vertical="center"/>
    </xf>
    <xf numFmtId="0" fontId="28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3" fillId="0" borderId="0">
      <alignment vertical="center"/>
    </xf>
    <xf numFmtId="177" fontId="28" fillId="0" borderId="0">
      <alignment vertical="center"/>
    </xf>
    <xf numFmtId="177" fontId="28" fillId="0" borderId="0">
      <alignment vertical="center"/>
    </xf>
    <xf numFmtId="177" fontId="28" fillId="0" borderId="0">
      <alignment vertical="center"/>
    </xf>
    <xf numFmtId="177" fontId="28" fillId="0" borderId="0">
      <alignment vertical="center"/>
    </xf>
    <xf numFmtId="177" fontId="28" fillId="0" borderId="0">
      <alignment vertical="center"/>
    </xf>
    <xf numFmtId="177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177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28" fillId="0" borderId="0">
      <alignment vertical="center"/>
    </xf>
    <xf numFmtId="177" fontId="28" fillId="0" borderId="0">
      <alignment vertical="center"/>
    </xf>
    <xf numFmtId="0" fontId="26" fillId="54" borderId="0" applyNumberFormat="0" applyBorder="0" applyAlignment="0" applyProtection="0">
      <alignment vertical="center"/>
    </xf>
    <xf numFmtId="177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177" fontId="21" fillId="0" borderId="0">
      <alignment vertical="center"/>
    </xf>
    <xf numFmtId="177" fontId="21" fillId="0" borderId="0">
      <alignment vertical="center"/>
    </xf>
    <xf numFmtId="177" fontId="21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177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177" fontId="0" fillId="0" borderId="0">
      <alignment vertical="center"/>
    </xf>
    <xf numFmtId="177" fontId="26" fillId="19" borderId="0">
      <alignment vertical="center"/>
    </xf>
    <xf numFmtId="0" fontId="35" fillId="0" borderId="17" applyNumberFormat="0" applyFill="0" applyAlignment="0" applyProtection="0">
      <alignment vertical="center"/>
    </xf>
    <xf numFmtId="177" fontId="0" fillId="0" borderId="0">
      <alignment vertical="center"/>
    </xf>
    <xf numFmtId="0" fontId="21" fillId="0" borderId="0">
      <alignment vertical="center"/>
    </xf>
    <xf numFmtId="177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1" fillId="0" borderId="0">
      <alignment vertical="center"/>
    </xf>
    <xf numFmtId="177" fontId="21" fillId="0" borderId="0">
      <alignment vertical="center"/>
    </xf>
    <xf numFmtId="0" fontId="21" fillId="0" borderId="0">
      <alignment vertical="center"/>
    </xf>
    <xf numFmtId="177" fontId="21" fillId="0" borderId="0">
      <alignment vertical="center"/>
    </xf>
    <xf numFmtId="177" fontId="21" fillId="0" borderId="0">
      <alignment vertical="center"/>
    </xf>
    <xf numFmtId="177" fontId="21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67" fillId="0" borderId="0" applyNumberFormat="0" applyFill="0" applyBorder="0" applyProtection="0">
      <alignment vertical="top"/>
    </xf>
    <xf numFmtId="0" fontId="21" fillId="0" borderId="0">
      <alignment vertical="center"/>
    </xf>
    <xf numFmtId="0" fontId="30" fillId="4" borderId="15" applyNumberFormat="0" applyAlignment="0" applyProtection="0">
      <alignment vertical="center"/>
    </xf>
    <xf numFmtId="0" fontId="21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21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177" fontId="31" fillId="16" borderId="0">
      <alignment vertical="center"/>
    </xf>
    <xf numFmtId="0" fontId="0" fillId="9" borderId="12" applyNumberFormat="0" applyFont="0" applyAlignment="0" applyProtection="0">
      <alignment vertical="center"/>
    </xf>
    <xf numFmtId="0" fontId="33" fillId="4" borderId="16" applyNumberFormat="0" applyAlignment="0" applyProtection="0">
      <alignment vertical="center"/>
    </xf>
    <xf numFmtId="177" fontId="31" fillId="16" borderId="0">
      <alignment vertical="center"/>
    </xf>
    <xf numFmtId="177" fontId="28" fillId="9" borderId="12">
      <alignment vertical="center"/>
    </xf>
    <xf numFmtId="177" fontId="31" fillId="16" borderId="0">
      <alignment vertical="center"/>
    </xf>
    <xf numFmtId="177" fontId="28" fillId="9" borderId="12">
      <alignment vertical="center"/>
    </xf>
    <xf numFmtId="177" fontId="31" fillId="16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177" fontId="26" fillId="19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35" fillId="0" borderId="17">
      <alignment vertical="center"/>
    </xf>
    <xf numFmtId="177" fontId="26" fillId="19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35" fillId="0" borderId="17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2" borderId="20" applyNumberFormat="0" applyAlignment="0" applyProtection="0">
      <alignment vertical="center"/>
    </xf>
    <xf numFmtId="177" fontId="35" fillId="0" borderId="17">
      <alignment vertical="center"/>
    </xf>
    <xf numFmtId="177" fontId="35" fillId="0" borderId="17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77" fontId="33" fillId="4" borderId="16">
      <alignment vertical="center"/>
    </xf>
    <xf numFmtId="0" fontId="37" fillId="38" borderId="0" applyNumberFormat="0" applyBorder="0" applyAlignment="0" applyProtection="0">
      <alignment vertical="center"/>
    </xf>
    <xf numFmtId="177" fontId="33" fillId="4" borderId="16">
      <alignment vertical="center"/>
    </xf>
    <xf numFmtId="177" fontId="33" fillId="4" borderId="16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177" fontId="40" fillId="22" borderId="20">
      <alignment vertical="center"/>
    </xf>
    <xf numFmtId="177" fontId="40" fillId="22" borderId="20">
      <alignment vertical="center"/>
    </xf>
    <xf numFmtId="177" fontId="40" fillId="22" borderId="20">
      <alignment vertical="center"/>
    </xf>
    <xf numFmtId="177" fontId="40" fillId="22" borderId="2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0" fillId="22" borderId="2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177" fontId="51" fillId="0" borderId="21">
      <alignment vertical="center"/>
    </xf>
    <xf numFmtId="177" fontId="51" fillId="0" borderId="21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45" fillId="12" borderId="16">
      <alignment vertical="center"/>
    </xf>
    <xf numFmtId="0" fontId="2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8" fillId="9" borderId="12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77" fontId="26" fillId="15" borderId="0">
      <alignment vertical="center"/>
    </xf>
    <xf numFmtId="177" fontId="26" fillId="15" borderId="0">
      <alignment vertical="center"/>
    </xf>
    <xf numFmtId="177" fontId="26" fillId="15" borderId="0">
      <alignment vertical="center"/>
    </xf>
    <xf numFmtId="177" fontId="26" fillId="15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177" fontId="26" fillId="11" borderId="0">
      <alignment vertical="center"/>
    </xf>
    <xf numFmtId="177" fontId="26" fillId="11" borderId="0">
      <alignment vertical="center"/>
    </xf>
    <xf numFmtId="177" fontId="26" fillId="11" borderId="0">
      <alignment vertical="center"/>
    </xf>
    <xf numFmtId="177" fontId="26" fillId="11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7" fontId="26" fillId="54" borderId="0">
      <alignment vertical="center"/>
    </xf>
    <xf numFmtId="177" fontId="26" fillId="54" borderId="0">
      <alignment vertical="center"/>
    </xf>
    <xf numFmtId="177" fontId="26" fillId="54" borderId="0">
      <alignment vertical="center"/>
    </xf>
    <xf numFmtId="177" fontId="26" fillId="54" borderId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77" fontId="45" fillId="12" borderId="16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177" fontId="26" fillId="15" borderId="0">
      <alignment vertical="center"/>
    </xf>
    <xf numFmtId="177" fontId="26" fillId="15" borderId="0">
      <alignment vertical="center"/>
    </xf>
    <xf numFmtId="177" fontId="26" fillId="15" borderId="0">
      <alignment vertical="center"/>
    </xf>
    <xf numFmtId="177" fontId="26" fillId="15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7" fontId="26" fillId="53" borderId="0">
      <alignment vertical="center"/>
    </xf>
    <xf numFmtId="177" fontId="26" fillId="53" borderId="0">
      <alignment vertical="center"/>
    </xf>
    <xf numFmtId="177" fontId="26" fillId="53" borderId="0">
      <alignment vertical="center"/>
    </xf>
    <xf numFmtId="177" fontId="26" fillId="53" borderId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7" fontId="37" fillId="38" borderId="0">
      <alignment vertical="center"/>
    </xf>
    <xf numFmtId="177" fontId="37" fillId="38" borderId="0">
      <alignment vertical="center"/>
    </xf>
    <xf numFmtId="177" fontId="37" fillId="38" borderId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177" fontId="30" fillId="4" borderId="15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177" fontId="30" fillId="4" borderId="15">
      <alignment vertical="center"/>
    </xf>
    <xf numFmtId="177" fontId="30" fillId="4" borderId="15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177" fontId="45" fillId="12" borderId="16">
      <alignment vertical="center"/>
    </xf>
    <xf numFmtId="177" fontId="45" fillId="12" borderId="16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176" fontId="65" fillId="0" borderId="0"/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177" fontId="28" fillId="9" borderId="12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0" fillId="9" borderId="12" applyNumberFormat="0" applyFont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9" fontId="4" fillId="2" borderId="2" xfId="2185" applyFont="1" applyFill="1" applyBorder="1" applyAlignment="1">
      <alignment vertical="center"/>
    </xf>
    <xf numFmtId="179" fontId="5" fillId="2" borderId="3" xfId="2185" applyFont="1" applyFill="1" applyBorder="1" applyAlignment="1">
      <alignment vertical="center"/>
    </xf>
    <xf numFmtId="182" fontId="5" fillId="2" borderId="3" xfId="2185" applyNumberFormat="1" applyFont="1" applyFill="1" applyBorder="1" applyAlignment="1">
      <alignment vertical="center"/>
    </xf>
    <xf numFmtId="179" fontId="5" fillId="2" borderId="4" xfId="2185" applyFont="1" applyFill="1" applyBorder="1" applyAlignment="1">
      <alignment vertical="center"/>
    </xf>
    <xf numFmtId="179" fontId="5" fillId="2" borderId="5" xfId="2185" applyFont="1" applyFill="1" applyBorder="1" applyAlignment="1">
      <alignment horizontal="left" vertical="center"/>
    </xf>
    <xf numFmtId="179" fontId="5" fillId="2" borderId="0" xfId="2185" applyFont="1" applyFill="1" applyBorder="1" applyAlignment="1">
      <alignment horizontal="left" vertical="center"/>
    </xf>
    <xf numFmtId="182" fontId="5" fillId="2" borderId="0" xfId="2185" applyNumberFormat="1" applyFont="1" applyFill="1" applyBorder="1" applyAlignment="1">
      <alignment horizontal="left" vertical="center"/>
    </xf>
    <xf numFmtId="179" fontId="5" fillId="2" borderId="6" xfId="2185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2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3" borderId="7" xfId="1668" applyFont="1" applyFill="1" applyBorder="1" applyAlignment="1">
      <alignment horizontal="center" vertical="center" wrapText="1"/>
    </xf>
    <xf numFmtId="0" fontId="7" fillId="3" borderId="7" xfId="1668" applyFont="1" applyFill="1" applyBorder="1" applyAlignment="1">
      <alignment vertical="center" wrapText="1"/>
    </xf>
    <xf numFmtId="182" fontId="7" fillId="3" borderId="7" xfId="1668" applyNumberFormat="1" applyFont="1" applyFill="1" applyBorder="1" applyAlignment="1">
      <alignment horizontal="center" vertical="center" wrapText="1"/>
    </xf>
    <xf numFmtId="0" fontId="8" fillId="0" borderId="7" xfId="1668" applyFont="1" applyFill="1" applyBorder="1" applyAlignment="1">
      <alignment horizontal="center" vertical="center" wrapText="1"/>
    </xf>
    <xf numFmtId="179" fontId="8" fillId="0" borderId="7" xfId="2185" applyFont="1" applyBorder="1" applyAlignment="1">
      <alignment vertical="center" wrapText="1"/>
    </xf>
    <xf numFmtId="179" fontId="8" fillId="0" borderId="7" xfId="2185" applyFont="1" applyBorder="1" applyAlignment="1">
      <alignment vertical="center"/>
    </xf>
    <xf numFmtId="40" fontId="9" fillId="4" borderId="7" xfId="2368" applyNumberFormat="1" applyFont="1" applyFill="1" applyBorder="1" applyAlignment="1">
      <alignment vertical="center" wrapText="1"/>
    </xf>
    <xf numFmtId="182" fontId="8" fillId="0" borderId="7" xfId="2368" applyNumberFormat="1" applyFont="1" applyBorder="1" applyAlignment="1">
      <alignment vertical="center" wrapText="1"/>
    </xf>
    <xf numFmtId="179" fontId="9" fillId="0" borderId="7" xfId="2185" applyFont="1" applyBorder="1" applyAlignment="1">
      <alignment vertical="center" wrapText="1"/>
    </xf>
    <xf numFmtId="179" fontId="10" fillId="0" borderId="7" xfId="2185" applyFont="1" applyBorder="1" applyAlignment="1">
      <alignment vertical="center" wrapText="1"/>
    </xf>
    <xf numFmtId="179" fontId="8" fillId="5" borderId="7" xfId="2185" applyFont="1" applyFill="1" applyBorder="1" applyAlignment="1">
      <alignment vertical="center" wrapText="1"/>
    </xf>
    <xf numFmtId="179" fontId="8" fillId="5" borderId="7" xfId="2185" applyFont="1" applyFill="1" applyBorder="1" applyAlignment="1">
      <alignment vertical="center"/>
    </xf>
    <xf numFmtId="40" fontId="8" fillId="6" borderId="7" xfId="2899" applyNumberFormat="1" applyFont="1" applyFill="1" applyBorder="1" applyAlignment="1">
      <alignment vertical="center" wrapText="1"/>
    </xf>
    <xf numFmtId="182" fontId="11" fillId="6" borderId="7" xfId="1668" applyNumberFormat="1" applyFont="1" applyFill="1" applyBorder="1" applyAlignment="1">
      <alignment vertical="center" wrapText="1"/>
    </xf>
    <xf numFmtId="184" fontId="11" fillId="6" borderId="7" xfId="1668" applyNumberFormat="1" applyFont="1" applyFill="1" applyBorder="1" applyAlignment="1">
      <alignment horizontal="right" vertical="center" wrapText="1"/>
    </xf>
    <xf numFmtId="179" fontId="8" fillId="0" borderId="8" xfId="2185" applyFont="1" applyBorder="1" applyAlignment="1">
      <alignment vertical="center" wrapText="1"/>
    </xf>
    <xf numFmtId="179" fontId="8" fillId="0" borderId="9" xfId="2185" applyFont="1" applyBorder="1" applyAlignment="1">
      <alignment vertical="center" wrapText="1"/>
    </xf>
    <xf numFmtId="40" fontId="9" fillId="4" borderId="8" xfId="2368" applyNumberFormat="1" applyFont="1" applyFill="1" applyBorder="1" applyAlignment="1">
      <alignment vertical="center" wrapText="1"/>
    </xf>
    <xf numFmtId="40" fontId="9" fillId="4" borderId="9" xfId="2368" applyNumberFormat="1" applyFont="1" applyFill="1" applyBorder="1" applyAlignment="1">
      <alignment vertical="center" wrapText="1"/>
    </xf>
    <xf numFmtId="0" fontId="12" fillId="0" borderId="7" xfId="1668" applyFont="1" applyFill="1" applyBorder="1" applyAlignment="1">
      <alignment horizontal="left" vertical="center" wrapText="1"/>
    </xf>
    <xf numFmtId="182" fontId="8" fillId="6" borderId="7" xfId="1668" applyNumberFormat="1" applyFont="1" applyFill="1" applyBorder="1" applyAlignment="1">
      <alignment vertical="center" wrapText="1"/>
    </xf>
    <xf numFmtId="184" fontId="8" fillId="6" borderId="7" xfId="1668" applyNumberFormat="1" applyFont="1" applyFill="1" applyBorder="1" applyAlignment="1">
      <alignment horizontal="right" vertical="center" wrapText="1"/>
    </xf>
    <xf numFmtId="179" fontId="8" fillId="5" borderId="8" xfId="2185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2" fontId="8" fillId="6" borderId="10" xfId="1668" applyNumberFormat="1" applyFont="1" applyFill="1" applyBorder="1" applyAlignment="1">
      <alignment vertical="center" wrapText="1"/>
    </xf>
    <xf numFmtId="184" fontId="8" fillId="6" borderId="9" xfId="1668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82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40" fontId="7" fillId="3" borderId="7" xfId="1668" applyNumberFormat="1" applyFont="1" applyFill="1" applyBorder="1" applyAlignment="1">
      <alignment horizontal="center" vertical="center" wrapText="1"/>
    </xf>
    <xf numFmtId="0" fontId="9" fillId="4" borderId="7" xfId="1668" applyFont="1" applyFill="1" applyBorder="1" applyAlignment="1">
      <alignment horizontal="center" vertical="center" wrapText="1"/>
    </xf>
    <xf numFmtId="0" fontId="9" fillId="4" borderId="7" xfId="1668" applyFont="1" applyFill="1" applyBorder="1" applyAlignment="1">
      <alignment horizontal="left" vertical="center" wrapText="1"/>
    </xf>
    <xf numFmtId="40" fontId="9" fillId="0" borderId="7" xfId="2368" applyNumberFormat="1" applyFont="1" applyFill="1" applyBorder="1" applyAlignment="1">
      <alignment vertical="center" wrapText="1"/>
    </xf>
    <xf numFmtId="182" fontId="9" fillId="7" borderId="7" xfId="1668" applyNumberFormat="1" applyFont="1" applyFill="1" applyBorder="1" applyAlignment="1">
      <alignment horizontal="right" vertical="center" wrapText="1"/>
    </xf>
    <xf numFmtId="179" fontId="14" fillId="0" borderId="7" xfId="2185" applyFont="1" applyFill="1" applyBorder="1" applyAlignment="1">
      <alignment vertical="center" wrapText="1"/>
    </xf>
    <xf numFmtId="179" fontId="15" fillId="0" borderId="7" xfId="2185" applyFont="1" applyFill="1" applyBorder="1" applyAlignment="1">
      <alignment vertical="center" wrapText="1"/>
    </xf>
    <xf numFmtId="0" fontId="16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82" fontId="9" fillId="0" borderId="11" xfId="0" applyNumberFormat="1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182" fontId="9" fillId="4" borderId="7" xfId="1668" applyNumberFormat="1" applyFont="1" applyFill="1" applyBorder="1" applyAlignment="1">
      <alignment horizontal="right" vertical="center" wrapText="1"/>
    </xf>
    <xf numFmtId="179" fontId="9" fillId="4" borderId="7" xfId="2185" applyFont="1" applyFill="1" applyBorder="1" applyAlignment="1">
      <alignment vertical="center" wrapText="1"/>
    </xf>
    <xf numFmtId="182" fontId="8" fillId="6" borderId="7" xfId="1668" applyNumberFormat="1" applyFont="1" applyFill="1" applyBorder="1" applyAlignment="1">
      <alignment horizontal="right" vertical="center" wrapText="1"/>
    </xf>
    <xf numFmtId="40" fontId="17" fillId="6" borderId="7" xfId="1668" applyNumberFormat="1" applyFont="1" applyFill="1" applyBorder="1" applyAlignment="1">
      <alignment horizontal="left" vertical="center" wrapText="1"/>
    </xf>
    <xf numFmtId="179" fontId="8" fillId="2" borderId="5" xfId="2185" applyFont="1" applyFill="1" applyBorder="1" applyAlignment="1">
      <alignment vertical="center"/>
    </xf>
    <xf numFmtId="179" fontId="8" fillId="2" borderId="0" xfId="2185" applyFont="1" applyFill="1" applyBorder="1" applyAlignment="1">
      <alignment vertical="center"/>
    </xf>
    <xf numFmtId="182" fontId="8" fillId="8" borderId="0" xfId="1668" applyNumberFormat="1" applyFont="1" applyFill="1" applyBorder="1" applyAlignment="1">
      <alignment horizontal="right" vertical="center" wrapText="1"/>
    </xf>
    <xf numFmtId="40" fontId="8" fillId="8" borderId="6" xfId="1668" applyNumberFormat="1" applyFont="1" applyFill="1" applyBorder="1" applyAlignment="1">
      <alignment horizontal="right" vertical="center" wrapText="1"/>
    </xf>
    <xf numFmtId="0" fontId="9" fillId="0" borderId="7" xfId="1668" applyFont="1" applyFill="1" applyBorder="1" applyAlignment="1">
      <alignment horizontal="center" vertical="center" wrapText="1"/>
    </xf>
    <xf numFmtId="0" fontId="18" fillId="0" borderId="7" xfId="1668" applyFont="1" applyFill="1" applyBorder="1" applyAlignment="1">
      <alignment horizontal="left" vertical="center" wrapText="1"/>
    </xf>
    <xf numFmtId="40" fontId="18" fillId="0" borderId="7" xfId="1668" applyNumberFormat="1" applyFont="1" applyFill="1" applyBorder="1" applyAlignment="1">
      <alignment horizontal="right" vertical="center" wrapText="1"/>
    </xf>
    <xf numFmtId="38" fontId="18" fillId="0" borderId="7" xfId="1668" applyNumberFormat="1" applyFont="1" applyFill="1" applyBorder="1" applyAlignment="1">
      <alignment horizontal="center" vertical="center" wrapText="1"/>
    </xf>
    <xf numFmtId="182" fontId="18" fillId="0" borderId="7" xfId="1668" applyNumberFormat="1" applyFont="1" applyFill="1" applyBorder="1" applyAlignment="1">
      <alignment horizontal="right" vertical="center" wrapText="1"/>
    </xf>
    <xf numFmtId="0" fontId="12" fillId="2" borderId="7" xfId="1668" applyFont="1" applyFill="1" applyBorder="1" applyAlignment="1">
      <alignment vertical="center" wrapText="1"/>
    </xf>
    <xf numFmtId="0" fontId="9" fillId="0" borderId="7" xfId="1668" applyFont="1" applyFill="1" applyBorder="1" applyAlignment="1">
      <alignment horizontal="left" vertical="center" wrapText="1"/>
    </xf>
    <xf numFmtId="0" fontId="9" fillId="0" borderId="7" xfId="1668" applyFont="1" applyFill="1" applyBorder="1" applyAlignment="1">
      <alignment vertical="center" wrapText="1"/>
    </xf>
    <xf numFmtId="0" fontId="12" fillId="0" borderId="7" xfId="1668" applyFont="1" applyFill="1" applyBorder="1" applyAlignment="1">
      <alignment vertical="center" wrapText="1"/>
    </xf>
    <xf numFmtId="0" fontId="14" fillId="0" borderId="7" xfId="1668" applyFont="1" applyFill="1" applyBorder="1" applyAlignment="1">
      <alignment vertical="center" wrapText="1"/>
    </xf>
    <xf numFmtId="0" fontId="19" fillId="0" borderId="7" xfId="1668" applyFont="1" applyFill="1" applyBorder="1" applyAlignment="1">
      <alignment vertical="center" wrapText="1"/>
    </xf>
    <xf numFmtId="40" fontId="8" fillId="6" borderId="7" xfId="1668" applyNumberFormat="1" applyFont="1" applyFill="1" applyBorder="1" applyAlignment="1">
      <alignment horizontal="right" vertical="center" wrapText="1"/>
    </xf>
    <xf numFmtId="0" fontId="8" fillId="0" borderId="5" xfId="1668" applyFont="1" applyFill="1" applyBorder="1" applyAlignment="1">
      <alignment vertical="center" wrapText="1"/>
    </xf>
    <xf numFmtId="0" fontId="8" fillId="0" borderId="0" xfId="1668" applyFont="1" applyFill="1" applyBorder="1" applyAlignment="1">
      <alignment vertical="center" wrapText="1"/>
    </xf>
    <xf numFmtId="182" fontId="8" fillId="0" borderId="0" xfId="1668" applyNumberFormat="1" applyFont="1" applyFill="1" applyBorder="1" applyAlignment="1">
      <alignment vertical="center" wrapText="1"/>
    </xf>
    <xf numFmtId="0" fontId="8" fillId="0" borderId="6" xfId="1668" applyFont="1" applyFill="1" applyBorder="1" applyAlignment="1">
      <alignment vertical="center" wrapText="1"/>
    </xf>
    <xf numFmtId="0" fontId="10" fillId="4" borderId="7" xfId="1668" applyFont="1" applyFill="1" applyBorder="1" applyAlignment="1">
      <alignment horizontal="left" vertical="center" wrapText="1"/>
    </xf>
    <xf numFmtId="40" fontId="9" fillId="4" borderId="7" xfId="1668" applyNumberFormat="1" applyFont="1" applyFill="1" applyBorder="1" applyAlignment="1">
      <alignment horizontal="right" vertical="center" wrapText="1"/>
    </xf>
    <xf numFmtId="0" fontId="10" fillId="4" borderId="7" xfId="1668" applyFont="1" applyFill="1" applyBorder="1" applyAlignment="1">
      <alignment vertical="center" wrapText="1"/>
    </xf>
    <xf numFmtId="40" fontId="20" fillId="4" borderId="7" xfId="1668" applyNumberFormat="1" applyFont="1" applyFill="1" applyBorder="1" applyAlignment="1">
      <alignment horizontal="right" vertical="center" wrapText="1"/>
    </xf>
    <xf numFmtId="182" fontId="18" fillId="4" borderId="7" xfId="1668" applyNumberFormat="1" applyFont="1" applyFill="1" applyBorder="1" applyAlignment="1">
      <alignment horizontal="right" vertical="center" wrapText="1"/>
    </xf>
    <xf numFmtId="0" fontId="21" fillId="0" borderId="7" xfId="1668" applyFont="1" applyFill="1" applyBorder="1" applyAlignment="1">
      <alignment vertical="center" wrapText="1"/>
    </xf>
    <xf numFmtId="0" fontId="22" fillId="4" borderId="7" xfId="1668" applyFont="1" applyFill="1" applyBorder="1" applyAlignment="1">
      <alignment vertical="center" wrapText="1"/>
    </xf>
    <xf numFmtId="0" fontId="23" fillId="0" borderId="7" xfId="1668" applyFont="1" applyFill="1" applyBorder="1" applyAlignment="1">
      <alignment vertical="center" wrapText="1"/>
    </xf>
    <xf numFmtId="0" fontId="18" fillId="4" borderId="7" xfId="1668" applyFont="1" applyFill="1" applyBorder="1" applyAlignment="1">
      <alignment vertical="center" wrapText="1"/>
    </xf>
    <xf numFmtId="40" fontId="9" fillId="0" borderId="7" xfId="1668" applyNumberFormat="1" applyFont="1" applyFill="1" applyBorder="1" applyAlignment="1">
      <alignment horizontal="right" vertical="center" wrapText="1"/>
    </xf>
    <xf numFmtId="182" fontId="9" fillId="0" borderId="7" xfId="1668" applyNumberFormat="1" applyFont="1" applyFill="1" applyBorder="1" applyAlignment="1">
      <alignment horizontal="right" vertical="center" wrapText="1"/>
    </xf>
    <xf numFmtId="182" fontId="9" fillId="0" borderId="7" xfId="1668" applyNumberFormat="1" applyFont="1" applyFill="1" applyBorder="1" applyAlignment="1">
      <alignment horizontal="left" vertical="center" wrapText="1"/>
    </xf>
    <xf numFmtId="0" fontId="14" fillId="0" borderId="7" xfId="1668" applyFont="1" applyFill="1" applyBorder="1" applyAlignment="1">
      <alignment horizontal="left" vertical="center" wrapText="1"/>
    </xf>
    <xf numFmtId="0" fontId="10" fillId="0" borderId="7" xfId="1668" applyFont="1" applyFill="1" applyBorder="1" applyAlignment="1">
      <alignment horizontal="left" vertical="center" wrapText="1"/>
    </xf>
    <xf numFmtId="182" fontId="13" fillId="7" borderId="7" xfId="1668" applyNumberFormat="1" applyFont="1" applyFill="1" applyBorder="1" applyAlignment="1">
      <alignment horizontal="right" vertical="center" wrapText="1"/>
    </xf>
    <xf numFmtId="0" fontId="9" fillId="7" borderId="7" xfId="1668" applyFont="1" applyFill="1" applyBorder="1" applyAlignment="1">
      <alignment horizontal="left" vertical="center" wrapText="1"/>
    </xf>
    <xf numFmtId="0" fontId="14" fillId="7" borderId="7" xfId="1668" applyFont="1" applyFill="1" applyBorder="1" applyAlignment="1">
      <alignment horizontal="left" vertical="center" wrapText="1"/>
    </xf>
    <xf numFmtId="179" fontId="18" fillId="0" borderId="7" xfId="2185" applyFont="1" applyBorder="1" applyAlignment="1">
      <alignment horizontal="left" vertical="center" wrapText="1"/>
    </xf>
    <xf numFmtId="182" fontId="24" fillId="0" borderId="0" xfId="0" applyNumberFormat="1" applyFont="1" applyFill="1">
      <alignment vertical="center"/>
    </xf>
    <xf numFmtId="179" fontId="25" fillId="5" borderId="10" xfId="2185" applyFont="1" applyFill="1" applyBorder="1" applyAlignment="1">
      <alignment vertical="center" wrapText="1"/>
    </xf>
    <xf numFmtId="182" fontId="25" fillId="5" borderId="10" xfId="2185" applyNumberFormat="1" applyFont="1" applyFill="1" applyBorder="1" applyAlignment="1">
      <alignment vertical="center" wrapText="1"/>
    </xf>
    <xf numFmtId="179" fontId="25" fillId="5" borderId="9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40% - 强调文字颜色 6 38" xfId="2"/>
    <cellStyle name="20% - 强调文字颜色 5 37" xfId="3"/>
    <cellStyle name="60% - 强调文字颜色 5 31 2" xfId="4"/>
    <cellStyle name="60% - 强调文字颜色 5 26 2" xfId="5"/>
    <cellStyle name="60% - 强调文字颜色 3 22" xfId="6"/>
    <cellStyle name="60% - 强调文字颜色 3 17" xfId="7"/>
    <cellStyle name="40% - 强调文字颜色 4 30 2" xfId="8"/>
    <cellStyle name="40% - 强调文字颜色 4 25 2" xfId="9"/>
    <cellStyle name="40% - 强调文字颜色 2 21" xfId="10"/>
    <cellStyle name="40% - 强调文字颜色 2 16" xfId="11"/>
    <cellStyle name="20% - 强调文字颜色 1 15" xfId="12"/>
    <cellStyle name="20% - 强调文字颜色 1 20" xfId="13"/>
    <cellStyle name="20% - 强调文字颜色 3 19 2" xfId="14"/>
    <cellStyle name="20% - 强调文字颜色 3 24 2" xfId="15"/>
    <cellStyle name="强调文字颜色 2 3 2" xfId="16"/>
    <cellStyle name="输入" xfId="17" builtinId="20"/>
    <cellStyle name="40% - 强调文字颜色 6 36 2" xfId="18"/>
    <cellStyle name="汇总 6" xfId="19"/>
    <cellStyle name="20% - 强调文字颜色 5 35 2" xfId="20"/>
    <cellStyle name="60% - 强调文字颜色 5 33" xfId="21"/>
    <cellStyle name="60% - 强调文字颜色 5 28" xfId="22"/>
    <cellStyle name="40% - 强调文字颜色 4 32" xfId="23"/>
    <cellStyle name="40% - 强调文字颜色 4 27" xfId="24"/>
    <cellStyle name="20% - 强调文字颜色 3 26" xfId="25"/>
    <cellStyle name="20% - 强调文字颜色 3 31" xfId="26"/>
    <cellStyle name="警告文本 14" xfId="27"/>
    <cellStyle name="60% - 强调文字颜色 3 20 2" xfId="28"/>
    <cellStyle name="60% - 强调文字颜色 3 15 2" xfId="29"/>
    <cellStyle name="40% - 强调文字颜色 2 14 2" xfId="30"/>
    <cellStyle name="20% - 强调文字颜色 1 13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zoomScale="85" zoomScaleNormal="85" topLeftCell="A43" workbookViewId="0">
      <selection activeCell="B49" sqref="B49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F30</f>
        <v>4000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F42</f>
        <v>13360</v>
      </c>
      <c r="E13" s="32"/>
      <c r="F13" s="33"/>
      <c r="G13" s="35" t="s">
        <v>17</v>
      </c>
    </row>
    <row r="14" ht="31.5" customHeight="1" spans="1:7">
      <c r="A14" s="29" t="s">
        <v>18</v>
      </c>
      <c r="B14" s="30" t="s">
        <v>19</v>
      </c>
      <c r="C14" s="31"/>
      <c r="D14" s="32">
        <f>F50</f>
        <v>34000</v>
      </c>
      <c r="E14" s="32"/>
      <c r="F14" s="33"/>
      <c r="G14" s="34"/>
    </row>
    <row r="15" ht="31.5" customHeight="1" spans="1:7">
      <c r="A15" s="29" t="s">
        <v>20</v>
      </c>
      <c r="B15" s="30" t="s">
        <v>21</v>
      </c>
      <c r="C15" s="31"/>
      <c r="D15" s="32">
        <f>F58</f>
        <v>14040</v>
      </c>
      <c r="E15" s="32"/>
      <c r="F15" s="33"/>
      <c r="G15" s="34"/>
    </row>
    <row r="16" ht="31.5" customHeight="1" spans="1:7">
      <c r="A16" s="29" t="s">
        <v>22</v>
      </c>
      <c r="B16" s="30" t="s">
        <v>23</v>
      </c>
      <c r="C16" s="31"/>
      <c r="D16" s="32">
        <f>F62</f>
        <v>0</v>
      </c>
      <c r="E16" s="32"/>
      <c r="F16" s="33"/>
      <c r="G16" s="34"/>
    </row>
    <row r="17" ht="31.5" customHeight="1" spans="1:7">
      <c r="A17" s="29" t="s">
        <v>24</v>
      </c>
      <c r="B17" s="30" t="s">
        <v>25</v>
      </c>
      <c r="C17" s="31"/>
      <c r="D17" s="32">
        <f>F67</f>
        <v>4000</v>
      </c>
      <c r="E17" s="32"/>
      <c r="F17" s="33"/>
      <c r="G17" s="34"/>
    </row>
    <row r="18" ht="31.5" customHeight="1" spans="1:7">
      <c r="A18" s="29" t="s">
        <v>26</v>
      </c>
      <c r="B18" s="30" t="s">
        <v>27</v>
      </c>
      <c r="C18" s="31"/>
      <c r="D18" s="32">
        <f>F70</f>
        <v>5552</v>
      </c>
      <c r="E18" s="32"/>
      <c r="F18" s="33"/>
      <c r="G18" s="34"/>
    </row>
    <row r="19" ht="31.5" customHeight="1" spans="1:7">
      <c r="A19" s="36" t="s">
        <v>28</v>
      </c>
      <c r="B19" s="37" t="s">
        <v>28</v>
      </c>
      <c r="C19" s="37"/>
      <c r="D19" s="38">
        <f>SUM(D12:E18)</f>
        <v>74952</v>
      </c>
      <c r="E19" s="38"/>
      <c r="F19" s="39">
        <f>D19/45</f>
        <v>1665.6</v>
      </c>
      <c r="G19" s="40"/>
    </row>
    <row r="20" ht="31.5" customHeight="1" spans="1:7">
      <c r="A20" s="29" t="s">
        <v>29</v>
      </c>
      <c r="B20" s="41" t="s">
        <v>30</v>
      </c>
      <c r="C20" s="42"/>
      <c r="D20" s="43">
        <f>F75</f>
        <v>4497.12</v>
      </c>
      <c r="E20" s="44"/>
      <c r="F20" s="33"/>
      <c r="G20" s="45" t="s">
        <v>31</v>
      </c>
    </row>
    <row r="21" ht="24.95" customHeight="1" spans="1:7">
      <c r="A21" s="36" t="s">
        <v>32</v>
      </c>
      <c r="B21" s="37"/>
      <c r="C21" s="37"/>
      <c r="D21" s="38">
        <f>SUM(D19:E20)</f>
        <v>79449.12</v>
      </c>
      <c r="E21" s="38"/>
      <c r="F21" s="46"/>
      <c r="G21" s="47"/>
    </row>
    <row r="22" ht="24.95" customHeight="1" spans="1:7">
      <c r="A22" s="48" t="s">
        <v>33</v>
      </c>
      <c r="B22" s="49"/>
      <c r="C22" s="50"/>
      <c r="D22" s="38"/>
      <c r="E22" s="38"/>
      <c r="F22" s="51"/>
      <c r="G22" s="52"/>
    </row>
    <row r="23" ht="24.95" customHeight="1" spans="1:7">
      <c r="A23" s="48" t="s">
        <v>34</v>
      </c>
      <c r="B23" s="49"/>
      <c r="C23" s="50"/>
      <c r="D23" s="38"/>
      <c r="E23" s="38"/>
      <c r="F23" s="51"/>
      <c r="G23" s="52"/>
    </row>
    <row r="24" ht="24.95" customHeight="1" spans="1:7">
      <c r="A24" s="53" t="s">
        <v>35</v>
      </c>
      <c r="B24" s="54"/>
      <c r="C24" s="54"/>
      <c r="D24" s="54"/>
      <c r="E24" s="54"/>
      <c r="F24" s="55"/>
      <c r="G24" s="56"/>
    </row>
    <row r="25" ht="24.95" customHeight="1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50.25" customHeight="1" spans="1:7">
      <c r="A26" s="58" t="s">
        <v>41</v>
      </c>
      <c r="B26" s="59" t="s">
        <v>42</v>
      </c>
      <c r="C26" s="60">
        <v>2000</v>
      </c>
      <c r="D26" s="58">
        <v>1</v>
      </c>
      <c r="E26" s="58">
        <v>1</v>
      </c>
      <c r="F26" s="61">
        <f>C26*D26*E26</f>
        <v>2000</v>
      </c>
      <c r="G26" s="62" t="s">
        <v>43</v>
      </c>
    </row>
    <row r="27" ht="50.25" customHeight="1" spans="1:7">
      <c r="A27" s="58" t="s">
        <v>44</v>
      </c>
      <c r="B27" s="59" t="s">
        <v>42</v>
      </c>
      <c r="C27" s="60">
        <v>2000</v>
      </c>
      <c r="D27" s="58">
        <v>1</v>
      </c>
      <c r="E27" s="58">
        <v>1</v>
      </c>
      <c r="F27" s="61">
        <f>E27*D27*C27</f>
        <v>2000</v>
      </c>
      <c r="G27" s="63" t="s">
        <v>45</v>
      </c>
    </row>
    <row r="28" ht="52.5" customHeight="1" spans="1:7">
      <c r="A28" s="58" t="s">
        <v>46</v>
      </c>
      <c r="B28" s="64" t="s">
        <v>47</v>
      </c>
      <c r="C28" s="65">
        <v>130</v>
      </c>
      <c r="D28" s="66">
        <v>0</v>
      </c>
      <c r="E28" s="66">
        <v>10</v>
      </c>
      <c r="F28" s="67">
        <f>C28*D28*E28</f>
        <v>0</v>
      </c>
      <c r="G28" s="68" t="s">
        <v>48</v>
      </c>
    </row>
    <row r="29" ht="52.5" hidden="1" customHeight="1" spans="1:7">
      <c r="A29" s="58" t="s">
        <v>46</v>
      </c>
      <c r="B29" s="59" t="s">
        <v>49</v>
      </c>
      <c r="C29" s="60"/>
      <c r="D29" s="58"/>
      <c r="E29" s="58"/>
      <c r="F29" s="69">
        <f t="shared" ref="F29" si="0">C29*D29*E29</f>
        <v>0</v>
      </c>
      <c r="G29" s="70"/>
    </row>
    <row r="30" ht="24.95" customHeight="1" spans="1:7">
      <c r="A30" s="37" t="s">
        <v>50</v>
      </c>
      <c r="B30" s="37"/>
      <c r="C30" s="37"/>
      <c r="D30" s="37"/>
      <c r="E30" s="37"/>
      <c r="F30" s="71">
        <f>SUM(F26:F29)</f>
        <v>4000</v>
      </c>
      <c r="G30" s="72"/>
    </row>
    <row r="31" ht="24.95" customHeight="1" spans="1:7">
      <c r="A31" s="73"/>
      <c r="B31" s="74"/>
      <c r="C31" s="74"/>
      <c r="D31" s="74"/>
      <c r="E31" s="74"/>
      <c r="F31" s="75"/>
      <c r="G31" s="76"/>
    </row>
    <row r="32" ht="38.25" spans="1:7">
      <c r="A32" s="26" t="s">
        <v>51</v>
      </c>
      <c r="B32" s="26" t="s">
        <v>9</v>
      </c>
      <c r="C32" s="57" t="s">
        <v>37</v>
      </c>
      <c r="D32" s="27" t="s">
        <v>38</v>
      </c>
      <c r="E32" s="27" t="s">
        <v>39</v>
      </c>
      <c r="F32" s="28" t="s">
        <v>40</v>
      </c>
      <c r="G32" s="26" t="s">
        <v>12</v>
      </c>
    </row>
    <row r="33" ht="24" spans="1:7">
      <c r="A33" s="77" t="s">
        <v>52</v>
      </c>
      <c r="B33" s="78"/>
      <c r="C33" s="79">
        <v>580</v>
      </c>
      <c r="D33" s="80">
        <v>1</v>
      </c>
      <c r="E33" s="80">
        <v>6</v>
      </c>
      <c r="F33" s="81">
        <f>E33*D33*C33</f>
        <v>3480</v>
      </c>
      <c r="G33" s="82" t="s">
        <v>53</v>
      </c>
    </row>
    <row r="34" ht="40.5" customHeight="1" spans="1:7">
      <c r="A34" s="77" t="s">
        <v>54</v>
      </c>
      <c r="B34" s="83"/>
      <c r="C34" s="79">
        <v>460</v>
      </c>
      <c r="D34" s="80">
        <v>1</v>
      </c>
      <c r="E34" s="80">
        <v>3</v>
      </c>
      <c r="F34" s="81">
        <f>E34*D34*C34</f>
        <v>1380</v>
      </c>
      <c r="G34" s="84" t="s">
        <v>55</v>
      </c>
    </row>
    <row r="35" ht="40.5" customHeight="1" spans="1:7">
      <c r="A35" s="77" t="s">
        <v>56</v>
      </c>
      <c r="B35" s="83"/>
      <c r="C35" s="79">
        <v>460</v>
      </c>
      <c r="D35" s="80">
        <v>1</v>
      </c>
      <c r="E35" s="80">
        <v>1</v>
      </c>
      <c r="F35" s="81">
        <f>E35*D35*C35</f>
        <v>460</v>
      </c>
      <c r="G35" s="85" t="s">
        <v>57</v>
      </c>
    </row>
    <row r="36" ht="40.5" customHeight="1" spans="1:7">
      <c r="A36" s="77" t="s">
        <v>58</v>
      </c>
      <c r="B36" s="78"/>
      <c r="C36" s="79">
        <v>460</v>
      </c>
      <c r="D36" s="80">
        <v>1</v>
      </c>
      <c r="E36" s="80">
        <v>11</v>
      </c>
      <c r="F36" s="81">
        <f>E36*D36*C36</f>
        <v>5060</v>
      </c>
      <c r="G36" s="86" t="s">
        <v>59</v>
      </c>
    </row>
    <row r="37" ht="45.75" customHeight="1" spans="1:7">
      <c r="A37" s="77" t="s">
        <v>60</v>
      </c>
      <c r="B37" s="78"/>
      <c r="C37" s="79">
        <v>800</v>
      </c>
      <c r="D37" s="80">
        <v>1</v>
      </c>
      <c r="E37" s="80">
        <v>1</v>
      </c>
      <c r="F37" s="81">
        <f>E37*D37*C37</f>
        <v>800</v>
      </c>
      <c r="G37" s="86" t="s">
        <v>61</v>
      </c>
    </row>
    <row r="38" ht="45.75" customHeight="1" spans="1:7">
      <c r="A38" s="77" t="s">
        <v>62</v>
      </c>
      <c r="B38" s="78"/>
      <c r="C38" s="79">
        <v>710</v>
      </c>
      <c r="D38" s="80">
        <v>1</v>
      </c>
      <c r="E38" s="80">
        <v>1</v>
      </c>
      <c r="F38" s="81">
        <f>C38*D38*E38</f>
        <v>710</v>
      </c>
      <c r="G38" s="86" t="s">
        <v>63</v>
      </c>
    </row>
    <row r="39" ht="45.75" customHeight="1" spans="1:7">
      <c r="A39" s="77" t="s">
        <v>64</v>
      </c>
      <c r="B39" s="78"/>
      <c r="C39" s="79">
        <v>890</v>
      </c>
      <c r="D39" s="80">
        <v>1</v>
      </c>
      <c r="E39" s="80">
        <v>1</v>
      </c>
      <c r="F39" s="81">
        <f>C39*D39*E39</f>
        <v>890</v>
      </c>
      <c r="G39" s="86" t="s">
        <v>65</v>
      </c>
    </row>
    <row r="40" ht="45.75" customHeight="1" spans="1:7">
      <c r="A40" s="77" t="s">
        <v>66</v>
      </c>
      <c r="B40" s="78"/>
      <c r="C40" s="79">
        <v>580</v>
      </c>
      <c r="D40" s="80">
        <v>1</v>
      </c>
      <c r="E40" s="80">
        <v>1</v>
      </c>
      <c r="F40" s="81">
        <f>C40*D40*E40</f>
        <v>580</v>
      </c>
      <c r="G40" s="86" t="s">
        <v>67</v>
      </c>
    </row>
    <row r="41" ht="30" customHeight="1" spans="1:7">
      <c r="A41" s="77" t="s">
        <v>68</v>
      </c>
      <c r="B41" s="78"/>
      <c r="C41" s="79">
        <v>6000</v>
      </c>
      <c r="D41" s="80">
        <v>0</v>
      </c>
      <c r="E41" s="80">
        <v>1</v>
      </c>
      <c r="F41" s="81">
        <f>E41*D41*C41</f>
        <v>0</v>
      </c>
      <c r="G41" s="87" t="s">
        <v>69</v>
      </c>
    </row>
    <row r="42" ht="24.95" customHeight="1" spans="1:7">
      <c r="A42" s="36" t="s">
        <v>70</v>
      </c>
      <c r="B42" s="37"/>
      <c r="C42" s="37"/>
      <c r="D42" s="37"/>
      <c r="E42" s="37"/>
      <c r="F42" s="71">
        <f>SUM(F32:F41)</f>
        <v>13360</v>
      </c>
      <c r="G42" s="88"/>
    </row>
    <row r="43" ht="24.95" customHeight="1" spans="1:7">
      <c r="A43" s="89"/>
      <c r="B43" s="90"/>
      <c r="C43" s="90"/>
      <c r="D43" s="90"/>
      <c r="E43" s="90"/>
      <c r="F43" s="91"/>
      <c r="G43" s="92"/>
    </row>
    <row r="44" ht="24.95" customHeight="1" spans="1:7">
      <c r="A44" s="26" t="s">
        <v>71</v>
      </c>
      <c r="B44" s="26" t="s">
        <v>9</v>
      </c>
      <c r="C44" s="57" t="s">
        <v>37</v>
      </c>
      <c r="D44" s="27" t="s">
        <v>38</v>
      </c>
      <c r="E44" s="27" t="s">
        <v>39</v>
      </c>
      <c r="F44" s="28" t="s">
        <v>40</v>
      </c>
      <c r="G44" s="26" t="s">
        <v>12</v>
      </c>
    </row>
    <row r="45" ht="35.25" customHeight="1" spans="1:7">
      <c r="A45" s="58" t="s">
        <v>72</v>
      </c>
      <c r="B45" s="93" t="s">
        <v>73</v>
      </c>
      <c r="C45" s="94">
        <v>800</v>
      </c>
      <c r="D45" s="77">
        <v>1</v>
      </c>
      <c r="E45" s="58">
        <v>5</v>
      </c>
      <c r="F45" s="69">
        <f>C45*D45*E45</f>
        <v>4000</v>
      </c>
      <c r="G45" s="95" t="s">
        <v>74</v>
      </c>
    </row>
    <row r="46" ht="42.75" customHeight="1" spans="1:7">
      <c r="A46" s="58" t="s">
        <v>75</v>
      </c>
      <c r="B46" s="93" t="s">
        <v>76</v>
      </c>
      <c r="C46" s="96">
        <v>16000</v>
      </c>
      <c r="D46" s="77">
        <v>1</v>
      </c>
      <c r="E46" s="58">
        <v>1</v>
      </c>
      <c r="F46" s="97">
        <f>C46*D46*E46</f>
        <v>16000</v>
      </c>
      <c r="G46" s="87" t="s">
        <v>77</v>
      </c>
    </row>
    <row r="47" ht="51" customHeight="1" spans="1:7">
      <c r="A47" s="58" t="s">
        <v>78</v>
      </c>
      <c r="B47" s="59" t="s">
        <v>79</v>
      </c>
      <c r="C47" s="94">
        <v>8000</v>
      </c>
      <c r="D47" s="77">
        <v>1</v>
      </c>
      <c r="E47" s="58">
        <v>1</v>
      </c>
      <c r="F47" s="97">
        <f>C47*D47*E47</f>
        <v>8000</v>
      </c>
      <c r="G47" s="98" t="s">
        <v>80</v>
      </c>
    </row>
    <row r="48" ht="42.75" customHeight="1" spans="1:7">
      <c r="A48" s="58" t="s">
        <v>81</v>
      </c>
      <c r="B48" s="99" t="s">
        <v>82</v>
      </c>
      <c r="C48" s="94">
        <v>2000</v>
      </c>
      <c r="D48" s="77">
        <v>1</v>
      </c>
      <c r="E48" s="58">
        <v>1</v>
      </c>
      <c r="F48" s="81">
        <f>E48*D48*C48</f>
        <v>2000</v>
      </c>
      <c r="G48" s="100" t="s">
        <v>83</v>
      </c>
    </row>
    <row r="49" ht="42.75" customHeight="1" spans="1:7">
      <c r="A49" s="58" t="s">
        <v>84</v>
      </c>
      <c r="B49" s="93" t="s">
        <v>85</v>
      </c>
      <c r="C49" s="94">
        <v>800</v>
      </c>
      <c r="D49" s="77">
        <v>1</v>
      </c>
      <c r="E49" s="58">
        <v>5</v>
      </c>
      <c r="F49" s="69">
        <f>E49*D49*C49</f>
        <v>4000</v>
      </c>
      <c r="G49" s="101" t="s">
        <v>86</v>
      </c>
    </row>
    <row r="50" ht="24.95" customHeight="1" spans="1:7">
      <c r="A50" s="36" t="s">
        <v>71</v>
      </c>
      <c r="B50" s="37"/>
      <c r="C50" s="37"/>
      <c r="D50" s="37"/>
      <c r="E50" s="37"/>
      <c r="F50" s="71">
        <f>SUM((F45:F49))</f>
        <v>34000</v>
      </c>
      <c r="G50" s="88"/>
    </row>
    <row r="51" ht="24.95" customHeight="1" spans="1:7">
      <c r="A51" s="89"/>
      <c r="B51" s="90"/>
      <c r="C51" s="90"/>
      <c r="D51" s="90"/>
      <c r="E51" s="90"/>
      <c r="F51" s="91"/>
      <c r="G51" s="92"/>
    </row>
    <row r="52" ht="37" customHeight="1" spans="1:7">
      <c r="A52" s="26" t="s">
        <v>87</v>
      </c>
      <c r="B52" s="26" t="s">
        <v>9</v>
      </c>
      <c r="C52" s="57" t="s">
        <v>37</v>
      </c>
      <c r="D52" s="27" t="s">
        <v>38</v>
      </c>
      <c r="E52" s="27" t="s">
        <v>39</v>
      </c>
      <c r="F52" s="28" t="s">
        <v>40</v>
      </c>
      <c r="G52" s="26" t="s">
        <v>12</v>
      </c>
    </row>
    <row r="53" ht="31.5" customHeight="1" spans="1:7">
      <c r="A53" s="77" t="s">
        <v>88</v>
      </c>
      <c r="B53" s="78" t="s">
        <v>89</v>
      </c>
      <c r="C53" s="102">
        <v>40</v>
      </c>
      <c r="D53" s="77">
        <v>1</v>
      </c>
      <c r="E53" s="77">
        <v>46</v>
      </c>
      <c r="F53" s="103">
        <f>C53*D53*E53</f>
        <v>1840</v>
      </c>
      <c r="G53" s="83"/>
    </row>
    <row r="54" ht="40.5" customHeight="1" spans="1:7">
      <c r="A54" s="77" t="s">
        <v>90</v>
      </c>
      <c r="B54" s="78" t="s">
        <v>91</v>
      </c>
      <c r="C54" s="102">
        <v>30</v>
      </c>
      <c r="D54" s="77">
        <v>1</v>
      </c>
      <c r="E54" s="77">
        <v>0</v>
      </c>
      <c r="F54" s="104">
        <f>C54*D54*E54</f>
        <v>0</v>
      </c>
      <c r="G54" s="105" t="s">
        <v>92</v>
      </c>
    </row>
    <row r="55" ht="33" customHeight="1" spans="1:7">
      <c r="A55" s="77" t="s">
        <v>93</v>
      </c>
      <c r="B55" s="78" t="s">
        <v>94</v>
      </c>
      <c r="C55" s="102">
        <v>11000</v>
      </c>
      <c r="D55" s="77">
        <v>1</v>
      </c>
      <c r="E55" s="77">
        <v>1</v>
      </c>
      <c r="F55" s="103">
        <f t="shared" ref="F55:F57" si="1">C55*D55*E55</f>
        <v>11000</v>
      </c>
      <c r="G55" s="105" t="s">
        <v>95</v>
      </c>
    </row>
    <row r="56" ht="33" customHeight="1" spans="1:7">
      <c r="A56" s="77" t="s">
        <v>96</v>
      </c>
      <c r="B56" s="78" t="s">
        <v>97</v>
      </c>
      <c r="C56" s="102">
        <v>100</v>
      </c>
      <c r="D56" s="77">
        <v>1</v>
      </c>
      <c r="E56" s="77">
        <v>12</v>
      </c>
      <c r="F56" s="103">
        <f t="shared" si="1"/>
        <v>1200</v>
      </c>
      <c r="G56" s="106" t="s">
        <v>98</v>
      </c>
    </row>
    <row r="57" ht="39.75" customHeight="1" spans="1:7">
      <c r="A57" s="77" t="s">
        <v>99</v>
      </c>
      <c r="B57" s="78" t="s">
        <v>100</v>
      </c>
      <c r="C57" s="102">
        <v>0</v>
      </c>
      <c r="D57" s="77">
        <v>1</v>
      </c>
      <c r="E57" s="77">
        <v>0</v>
      </c>
      <c r="F57" s="104">
        <f t="shared" si="1"/>
        <v>0</v>
      </c>
      <c r="G57" s="106" t="s">
        <v>101</v>
      </c>
    </row>
    <row r="58" ht="24.95" customHeight="1" spans="1:7">
      <c r="A58" s="36" t="s">
        <v>102</v>
      </c>
      <c r="B58" s="37"/>
      <c r="C58" s="37"/>
      <c r="D58" s="37"/>
      <c r="E58" s="37"/>
      <c r="F58" s="71">
        <f>SUM(F53:F57)</f>
        <v>14040</v>
      </c>
      <c r="G58" s="88"/>
    </row>
    <row r="59" ht="24.95" customHeight="1" spans="1:7">
      <c r="A59" s="89"/>
      <c r="B59" s="90"/>
      <c r="C59" s="90"/>
      <c r="D59" s="90"/>
      <c r="E59" s="90"/>
      <c r="F59" s="91"/>
      <c r="G59" s="92"/>
    </row>
    <row r="60" ht="24.95" customHeight="1" spans="1:7">
      <c r="A60" s="26" t="s">
        <v>103</v>
      </c>
      <c r="B60" s="26" t="s">
        <v>9</v>
      </c>
      <c r="C60" s="57" t="s">
        <v>37</v>
      </c>
      <c r="D60" s="27" t="s">
        <v>38</v>
      </c>
      <c r="E60" s="27" t="s">
        <v>39</v>
      </c>
      <c r="F60" s="28" t="s">
        <v>40</v>
      </c>
      <c r="G60" s="26" t="s">
        <v>12</v>
      </c>
    </row>
    <row r="61" ht="42.75" customHeight="1" spans="1:7">
      <c r="A61" s="58" t="s">
        <v>104</v>
      </c>
      <c r="B61" s="78" t="s">
        <v>105</v>
      </c>
      <c r="C61" s="94">
        <v>10</v>
      </c>
      <c r="D61" s="58">
        <v>1</v>
      </c>
      <c r="E61" s="58">
        <v>0</v>
      </c>
      <c r="F61" s="69">
        <f>C61*D61*E61</f>
        <v>0</v>
      </c>
      <c r="G61" s="95" t="s">
        <v>106</v>
      </c>
    </row>
    <row r="62" ht="24.95" customHeight="1" spans="1:7">
      <c r="A62" s="36" t="s">
        <v>103</v>
      </c>
      <c r="B62" s="37"/>
      <c r="C62" s="37"/>
      <c r="D62" s="37"/>
      <c r="E62" s="37"/>
      <c r="F62" s="71">
        <f>SUM(F61:F61)</f>
        <v>0</v>
      </c>
      <c r="G62" s="88"/>
    </row>
    <row r="63" ht="24.95" customHeight="1" spans="1:7">
      <c r="A63" s="89"/>
      <c r="B63" s="90"/>
      <c r="C63" s="90"/>
      <c r="D63" s="90"/>
      <c r="E63" s="90"/>
      <c r="F63" s="91"/>
      <c r="G63" s="92"/>
    </row>
    <row r="64" ht="24.95" customHeight="1" spans="1:7">
      <c r="A64" s="26" t="s">
        <v>107</v>
      </c>
      <c r="B64" s="26" t="s">
        <v>9</v>
      </c>
      <c r="C64" s="57" t="s">
        <v>37</v>
      </c>
      <c r="D64" s="27" t="s">
        <v>38</v>
      </c>
      <c r="E64" s="27" t="s">
        <v>39</v>
      </c>
      <c r="F64" s="28" t="s">
        <v>40</v>
      </c>
      <c r="G64" s="26" t="s">
        <v>12</v>
      </c>
    </row>
    <row r="65" ht="30.75" customHeight="1" spans="1:7">
      <c r="A65" s="77" t="s">
        <v>108</v>
      </c>
      <c r="B65" s="34" t="s">
        <v>109</v>
      </c>
      <c r="C65" s="102">
        <v>400</v>
      </c>
      <c r="D65" s="77">
        <v>2</v>
      </c>
      <c r="E65" s="77">
        <v>2</v>
      </c>
      <c r="F65" s="107">
        <f>C65*D65*E65</f>
        <v>1600</v>
      </c>
      <c r="G65" s="108" t="s">
        <v>110</v>
      </c>
    </row>
    <row r="66" ht="30" customHeight="1" spans="1:7">
      <c r="A66" s="77" t="s">
        <v>111</v>
      </c>
      <c r="B66" s="34" t="s">
        <v>112</v>
      </c>
      <c r="C66" s="102">
        <v>600</v>
      </c>
      <c r="D66" s="77">
        <v>2</v>
      </c>
      <c r="E66" s="77">
        <v>2</v>
      </c>
      <c r="F66" s="107">
        <f>C66*D66*E66</f>
        <v>2400</v>
      </c>
      <c r="G66" s="109" t="s">
        <v>113</v>
      </c>
    </row>
    <row r="67" ht="24.95" customHeight="1" spans="1:7">
      <c r="A67" s="36" t="s">
        <v>114</v>
      </c>
      <c r="B67" s="37"/>
      <c r="C67" s="37"/>
      <c r="D67" s="37"/>
      <c r="E67" s="37"/>
      <c r="F67" s="71">
        <f>SUM(F65:F66)</f>
        <v>4000</v>
      </c>
      <c r="G67" s="88"/>
    </row>
    <row r="68" ht="24.95" customHeight="1" spans="1:7">
      <c r="A68" s="89"/>
      <c r="B68" s="90"/>
      <c r="C68" s="90"/>
      <c r="D68" s="90"/>
      <c r="E68" s="90"/>
      <c r="F68" s="91"/>
      <c r="G68" s="92"/>
    </row>
    <row r="69" ht="24.95" customHeight="1" spans="1:7">
      <c r="A69" s="26" t="s">
        <v>115</v>
      </c>
      <c r="B69" s="26" t="s">
        <v>9</v>
      </c>
      <c r="C69" s="57" t="s">
        <v>37</v>
      </c>
      <c r="D69" s="27" t="s">
        <v>116</v>
      </c>
      <c r="E69" s="27" t="s">
        <v>117</v>
      </c>
      <c r="F69" s="28" t="s">
        <v>40</v>
      </c>
      <c r="G69" s="26" t="s">
        <v>12</v>
      </c>
    </row>
    <row r="70" ht="28.5" customHeight="1" spans="1:7">
      <c r="A70" s="77" t="s">
        <v>118</v>
      </c>
      <c r="B70" s="110" t="s">
        <v>119</v>
      </c>
      <c r="F70" s="111">
        <f>(F30+F42+F50+F58+F62+F67)*0.08</f>
        <v>5552</v>
      </c>
      <c r="G70" s="1" t="s">
        <v>120</v>
      </c>
    </row>
    <row r="71" ht="24.95" customHeight="1" spans="1:7">
      <c r="A71" s="36" t="s">
        <v>121</v>
      </c>
      <c r="B71" s="37"/>
      <c r="C71" s="37"/>
      <c r="D71" s="37"/>
      <c r="E71" s="37"/>
      <c r="F71" s="71"/>
      <c r="G71" s="88"/>
    </row>
    <row r="72" ht="30.75" customHeight="1" spans="1:7">
      <c r="A72" s="112"/>
      <c r="B72" s="112"/>
      <c r="C72" s="112"/>
      <c r="D72" s="112"/>
      <c r="E72" s="112"/>
      <c r="F72" s="113"/>
      <c r="G72" s="114"/>
    </row>
    <row r="73" ht="33.75" customHeight="1" spans="1:7">
      <c r="A73" s="26" t="s">
        <v>122</v>
      </c>
      <c r="B73" s="26" t="s">
        <v>9</v>
      </c>
      <c r="C73" s="57" t="s">
        <v>37</v>
      </c>
      <c r="D73" s="27" t="s">
        <v>38</v>
      </c>
      <c r="E73" s="27" t="s">
        <v>39</v>
      </c>
      <c r="F73" s="28" t="s">
        <v>40</v>
      </c>
      <c r="G73" s="26" t="s">
        <v>12</v>
      </c>
    </row>
    <row r="74" ht="30.75" customHeight="1" spans="1:7">
      <c r="A74" s="77" t="s">
        <v>123</v>
      </c>
      <c r="B74" s="34" t="s">
        <v>124</v>
      </c>
      <c r="C74" s="102">
        <f>D19*0.06</f>
        <v>4497.12</v>
      </c>
      <c r="D74" s="77">
        <v>1</v>
      </c>
      <c r="E74" s="77">
        <v>1</v>
      </c>
      <c r="F74" s="103">
        <f t="shared" ref="F74" si="2">C74*D74*E74</f>
        <v>4497.12</v>
      </c>
      <c r="G74" s="83"/>
    </row>
    <row r="75" ht="24.95" customHeight="1" spans="1:7">
      <c r="A75" s="36" t="s">
        <v>122</v>
      </c>
      <c r="B75" s="37"/>
      <c r="C75" s="37"/>
      <c r="D75" s="37"/>
      <c r="E75" s="37"/>
      <c r="F75" s="71">
        <f>SUM(F74:F74)</f>
        <v>4497.12</v>
      </c>
      <c r="G75" s="88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zoomScale="85" zoomScaleNormal="85" workbookViewId="0">
      <selection activeCell="I17" sqref="I17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F30</f>
        <v>2000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F42</f>
        <v>5880</v>
      </c>
      <c r="E13" s="32"/>
      <c r="F13" s="33"/>
      <c r="G13" s="35" t="s">
        <v>17</v>
      </c>
    </row>
    <row r="14" ht="31.5" customHeight="1" spans="1:7">
      <c r="A14" s="29" t="s">
        <v>18</v>
      </c>
      <c r="B14" s="30" t="s">
        <v>19</v>
      </c>
      <c r="C14" s="31"/>
      <c r="D14" s="32">
        <f>F50</f>
        <v>21361.4816</v>
      </c>
      <c r="E14" s="32"/>
      <c r="F14" s="33"/>
      <c r="G14" s="34"/>
    </row>
    <row r="15" ht="31.5" customHeight="1" spans="1:7">
      <c r="A15" s="29" t="s">
        <v>20</v>
      </c>
      <c r="B15" s="30" t="s">
        <v>21</v>
      </c>
      <c r="C15" s="31"/>
      <c r="D15" s="32">
        <f>F58</f>
        <v>8240</v>
      </c>
      <c r="E15" s="32"/>
      <c r="F15" s="33"/>
      <c r="G15" s="34"/>
    </row>
    <row r="16" ht="31.5" customHeight="1" spans="1:7">
      <c r="A16" s="29" t="s">
        <v>22</v>
      </c>
      <c r="B16" s="30" t="s">
        <v>23</v>
      </c>
      <c r="C16" s="31"/>
      <c r="D16" s="32">
        <f>F62</f>
        <v>0</v>
      </c>
      <c r="E16" s="32"/>
      <c r="F16" s="33"/>
      <c r="G16" s="34"/>
    </row>
    <row r="17" ht="31.5" customHeight="1" spans="1:7">
      <c r="A17" s="29" t="s">
        <v>24</v>
      </c>
      <c r="B17" s="30" t="s">
        <v>25</v>
      </c>
      <c r="C17" s="31"/>
      <c r="D17" s="32">
        <f>F67</f>
        <v>4000</v>
      </c>
      <c r="E17" s="32"/>
      <c r="F17" s="33"/>
      <c r="G17" s="34"/>
    </row>
    <row r="18" ht="31.5" customHeight="1" spans="1:7">
      <c r="A18" s="29" t="s">
        <v>26</v>
      </c>
      <c r="B18" s="30" t="s">
        <v>27</v>
      </c>
      <c r="C18" s="31"/>
      <c r="D18" s="32">
        <f>F70</f>
        <v>3318.518528</v>
      </c>
      <c r="E18" s="32"/>
      <c r="F18" s="33"/>
      <c r="G18" s="34"/>
    </row>
    <row r="19" ht="31.5" customHeight="1" spans="1:7">
      <c r="A19" s="36" t="s">
        <v>28</v>
      </c>
      <c r="B19" s="37" t="s">
        <v>28</v>
      </c>
      <c r="C19" s="37"/>
      <c r="D19" s="38">
        <f>SUM(D12:E18)</f>
        <v>44800.000128</v>
      </c>
      <c r="E19" s="38"/>
      <c r="F19" s="39">
        <f>D19/45</f>
        <v>995.5555584</v>
      </c>
      <c r="G19" s="40"/>
    </row>
    <row r="20" ht="31.5" customHeight="1" spans="1:7">
      <c r="A20" s="29" t="s">
        <v>29</v>
      </c>
      <c r="B20" s="41" t="s">
        <v>30</v>
      </c>
      <c r="C20" s="42"/>
      <c r="D20" s="43">
        <f>F75</f>
        <v>2688.00000768</v>
      </c>
      <c r="E20" s="44"/>
      <c r="F20" s="33"/>
      <c r="G20" s="45" t="s">
        <v>31</v>
      </c>
    </row>
    <row r="21" ht="24.95" customHeight="1" spans="1:7">
      <c r="A21" s="36" t="s">
        <v>32</v>
      </c>
      <c r="B21" s="37"/>
      <c r="C21" s="37"/>
      <c r="D21" s="38">
        <f>SUM(D19:E20)</f>
        <v>47488.00013568</v>
      </c>
      <c r="E21" s="38"/>
      <c r="F21" s="46"/>
      <c r="G21" s="47"/>
    </row>
    <row r="22" ht="24.95" customHeight="1" spans="1:7">
      <c r="A22" s="48" t="s">
        <v>33</v>
      </c>
      <c r="B22" s="49"/>
      <c r="C22" s="50"/>
      <c r="D22" s="38"/>
      <c r="E22" s="38"/>
      <c r="F22" s="51"/>
      <c r="G22" s="52"/>
    </row>
    <row r="23" ht="24.95" customHeight="1" spans="1:7">
      <c r="A23" s="48" t="s">
        <v>34</v>
      </c>
      <c r="B23" s="49"/>
      <c r="C23" s="50"/>
      <c r="D23" s="38"/>
      <c r="E23" s="38"/>
      <c r="F23" s="51"/>
      <c r="G23" s="52"/>
    </row>
    <row r="24" ht="24.95" customHeight="1" spans="1:7">
      <c r="A24" s="53" t="s">
        <v>35</v>
      </c>
      <c r="B24" s="54"/>
      <c r="C24" s="54"/>
      <c r="D24" s="54"/>
      <c r="E24" s="54"/>
      <c r="F24" s="55"/>
      <c r="G24" s="56"/>
    </row>
    <row r="25" ht="24.95" customHeight="1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50.25" customHeight="1" spans="1:7">
      <c r="A26" s="58" t="s">
        <v>41</v>
      </c>
      <c r="B26" s="59" t="s">
        <v>42</v>
      </c>
      <c r="C26" s="60">
        <v>1000</v>
      </c>
      <c r="D26" s="58">
        <v>1</v>
      </c>
      <c r="E26" s="58">
        <v>1</v>
      </c>
      <c r="F26" s="61">
        <f t="shared" ref="F26:F29" si="0">C26*D26*E26</f>
        <v>1000</v>
      </c>
      <c r="G26" s="62" t="s">
        <v>43</v>
      </c>
    </row>
    <row r="27" ht="50.25" customHeight="1" spans="1:7">
      <c r="A27" s="58" t="s">
        <v>44</v>
      </c>
      <c r="B27" s="59" t="s">
        <v>42</v>
      </c>
      <c r="C27" s="60">
        <v>1000</v>
      </c>
      <c r="D27" s="58">
        <v>1</v>
      </c>
      <c r="E27" s="58">
        <v>1</v>
      </c>
      <c r="F27" s="61">
        <f>E27*D27*C27</f>
        <v>1000</v>
      </c>
      <c r="G27" s="63" t="s">
        <v>45</v>
      </c>
    </row>
    <row r="28" ht="52.5" customHeight="1" spans="1:7">
      <c r="A28" s="58" t="s">
        <v>46</v>
      </c>
      <c r="B28" s="64" t="s">
        <v>47</v>
      </c>
      <c r="C28" s="65">
        <v>130</v>
      </c>
      <c r="D28" s="66">
        <v>0</v>
      </c>
      <c r="E28" s="66">
        <v>10</v>
      </c>
      <c r="F28" s="67">
        <f t="shared" si="0"/>
        <v>0</v>
      </c>
      <c r="G28" s="68" t="s">
        <v>48</v>
      </c>
    </row>
    <row r="29" ht="52.5" hidden="1" customHeight="1" spans="1:7">
      <c r="A29" s="58" t="s">
        <v>46</v>
      </c>
      <c r="B29" s="59" t="s">
        <v>49</v>
      </c>
      <c r="C29" s="60"/>
      <c r="D29" s="58"/>
      <c r="E29" s="58"/>
      <c r="F29" s="69">
        <f t="shared" si="0"/>
        <v>0</v>
      </c>
      <c r="G29" s="70"/>
    </row>
    <row r="30" ht="24.95" customHeight="1" spans="1:7">
      <c r="A30" s="37" t="s">
        <v>50</v>
      </c>
      <c r="B30" s="37"/>
      <c r="C30" s="37"/>
      <c r="D30" s="37"/>
      <c r="E30" s="37"/>
      <c r="F30" s="71">
        <f>SUM(F26:F29)</f>
        <v>2000</v>
      </c>
      <c r="G30" s="72"/>
    </row>
    <row r="31" ht="24.95" customHeight="1" spans="1:7">
      <c r="A31" s="73"/>
      <c r="B31" s="74"/>
      <c r="C31" s="74"/>
      <c r="D31" s="74"/>
      <c r="E31" s="74"/>
      <c r="F31" s="75"/>
      <c r="G31" s="76"/>
    </row>
    <row r="32" ht="38.25" spans="1:7">
      <c r="A32" s="26" t="s">
        <v>51</v>
      </c>
      <c r="B32" s="26" t="s">
        <v>9</v>
      </c>
      <c r="C32" s="57" t="s">
        <v>37</v>
      </c>
      <c r="D32" s="27" t="s">
        <v>38</v>
      </c>
      <c r="E32" s="27" t="s">
        <v>39</v>
      </c>
      <c r="F32" s="28" t="s">
        <v>40</v>
      </c>
      <c r="G32" s="26" t="s">
        <v>12</v>
      </c>
    </row>
    <row r="33" ht="24" spans="1:7">
      <c r="A33" s="77" t="s">
        <v>52</v>
      </c>
      <c r="B33" s="78"/>
      <c r="C33" s="79">
        <v>580</v>
      </c>
      <c r="D33" s="80">
        <v>1</v>
      </c>
      <c r="E33" s="80">
        <v>3</v>
      </c>
      <c r="F33" s="81">
        <f t="shared" ref="F33:F37" si="1">E33*D33*C33</f>
        <v>1740</v>
      </c>
      <c r="G33" s="82" t="s">
        <v>53</v>
      </c>
    </row>
    <row r="34" ht="40.5" customHeight="1" spans="1:7">
      <c r="A34" s="77" t="s">
        <v>54</v>
      </c>
      <c r="B34" s="83"/>
      <c r="C34" s="79">
        <v>460</v>
      </c>
      <c r="D34" s="80">
        <v>1</v>
      </c>
      <c r="E34" s="80">
        <v>3</v>
      </c>
      <c r="F34" s="81">
        <f t="shared" si="1"/>
        <v>1380</v>
      </c>
      <c r="G34" s="84" t="s">
        <v>55</v>
      </c>
    </row>
    <row r="35" ht="40.5" customHeight="1" spans="1:7">
      <c r="A35" s="77" t="s">
        <v>56</v>
      </c>
      <c r="B35" s="83"/>
      <c r="C35" s="79">
        <v>460</v>
      </c>
      <c r="D35" s="80">
        <v>1</v>
      </c>
      <c r="E35" s="80">
        <v>1</v>
      </c>
      <c r="F35" s="81">
        <f t="shared" si="1"/>
        <v>460</v>
      </c>
      <c r="G35" s="85" t="s">
        <v>57</v>
      </c>
    </row>
    <row r="36" ht="40.5" customHeight="1" spans="1:7">
      <c r="A36" s="77" t="s">
        <v>58</v>
      </c>
      <c r="B36" s="78"/>
      <c r="C36" s="79">
        <v>460</v>
      </c>
      <c r="D36" s="80">
        <v>1</v>
      </c>
      <c r="E36" s="80">
        <v>5</v>
      </c>
      <c r="F36" s="81">
        <f t="shared" si="1"/>
        <v>2300</v>
      </c>
      <c r="G36" s="86" t="s">
        <v>59</v>
      </c>
    </row>
    <row r="37" ht="45.75" customHeight="1" spans="1:7">
      <c r="A37" s="77" t="s">
        <v>60</v>
      </c>
      <c r="B37" s="78"/>
      <c r="C37" s="79">
        <v>800</v>
      </c>
      <c r="D37" s="80">
        <v>1</v>
      </c>
      <c r="E37" s="80">
        <v>0</v>
      </c>
      <c r="F37" s="81">
        <f t="shared" si="1"/>
        <v>0</v>
      </c>
      <c r="G37" s="86" t="s">
        <v>61</v>
      </c>
    </row>
    <row r="38" ht="45.75" customHeight="1" spans="1:7">
      <c r="A38" s="77" t="s">
        <v>62</v>
      </c>
      <c r="B38" s="78"/>
      <c r="C38" s="79">
        <v>710</v>
      </c>
      <c r="D38" s="80">
        <v>1</v>
      </c>
      <c r="E38" s="80">
        <v>0</v>
      </c>
      <c r="F38" s="81">
        <f t="shared" ref="F38:F40" si="2">C38*D38*E38</f>
        <v>0</v>
      </c>
      <c r="G38" s="86" t="s">
        <v>63</v>
      </c>
    </row>
    <row r="39" ht="45.75" customHeight="1" spans="1:7">
      <c r="A39" s="77" t="s">
        <v>64</v>
      </c>
      <c r="B39" s="78"/>
      <c r="C39" s="79">
        <v>890</v>
      </c>
      <c r="D39" s="80">
        <v>1</v>
      </c>
      <c r="E39" s="80">
        <v>0</v>
      </c>
      <c r="F39" s="81">
        <f t="shared" si="2"/>
        <v>0</v>
      </c>
      <c r="G39" s="86" t="s">
        <v>65</v>
      </c>
    </row>
    <row r="40" ht="45.75" customHeight="1" spans="1:7">
      <c r="A40" s="77" t="s">
        <v>66</v>
      </c>
      <c r="B40" s="78"/>
      <c r="C40" s="79">
        <v>580</v>
      </c>
      <c r="D40" s="80">
        <v>1</v>
      </c>
      <c r="E40" s="80">
        <v>0</v>
      </c>
      <c r="F40" s="81">
        <f t="shared" si="2"/>
        <v>0</v>
      </c>
      <c r="G40" s="86" t="s">
        <v>67</v>
      </c>
    </row>
    <row r="41" ht="30" customHeight="1" spans="1:7">
      <c r="A41" s="77" t="s">
        <v>68</v>
      </c>
      <c r="B41" s="78"/>
      <c r="C41" s="79">
        <v>6000</v>
      </c>
      <c r="D41" s="80">
        <v>0</v>
      </c>
      <c r="E41" s="80">
        <v>1</v>
      </c>
      <c r="F41" s="81">
        <f>E41*D41*C41</f>
        <v>0</v>
      </c>
      <c r="G41" s="87" t="s">
        <v>69</v>
      </c>
    </row>
    <row r="42" ht="24.95" customHeight="1" spans="1:7">
      <c r="A42" s="36" t="s">
        <v>70</v>
      </c>
      <c r="B42" s="37"/>
      <c r="C42" s="37"/>
      <c r="D42" s="37"/>
      <c r="E42" s="37"/>
      <c r="F42" s="71">
        <f>SUM(F32:F41)</f>
        <v>5880</v>
      </c>
      <c r="G42" s="88"/>
    </row>
    <row r="43" ht="24.95" customHeight="1" spans="1:7">
      <c r="A43" s="89"/>
      <c r="B43" s="90"/>
      <c r="C43" s="90"/>
      <c r="D43" s="90"/>
      <c r="E43" s="90"/>
      <c r="F43" s="91"/>
      <c r="G43" s="92"/>
    </row>
    <row r="44" ht="24.95" customHeight="1" spans="1:7">
      <c r="A44" s="26" t="s">
        <v>71</v>
      </c>
      <c r="B44" s="26" t="s">
        <v>9</v>
      </c>
      <c r="C44" s="57" t="s">
        <v>37</v>
      </c>
      <c r="D44" s="27" t="s">
        <v>38</v>
      </c>
      <c r="E44" s="27" t="s">
        <v>39</v>
      </c>
      <c r="F44" s="28" t="s">
        <v>40</v>
      </c>
      <c r="G44" s="26" t="s">
        <v>12</v>
      </c>
    </row>
    <row r="45" ht="35.25" customHeight="1" spans="1:7">
      <c r="A45" s="58" t="s">
        <v>72</v>
      </c>
      <c r="B45" s="59" t="s">
        <v>125</v>
      </c>
      <c r="C45" s="94">
        <v>800</v>
      </c>
      <c r="D45" s="77">
        <v>1</v>
      </c>
      <c r="E45" s="58">
        <v>3</v>
      </c>
      <c r="F45" s="69">
        <f t="shared" ref="F45:F47" si="3">C45*D45*E45</f>
        <v>2400</v>
      </c>
      <c r="G45" s="95" t="s">
        <v>74</v>
      </c>
    </row>
    <row r="46" ht="42.75" customHeight="1" spans="1:7">
      <c r="A46" s="58" t="s">
        <v>75</v>
      </c>
      <c r="B46" s="93" t="s">
        <v>126</v>
      </c>
      <c r="C46" s="96">
        <v>8000</v>
      </c>
      <c r="D46" s="77">
        <v>1</v>
      </c>
      <c r="E46" s="58">
        <v>1</v>
      </c>
      <c r="F46" s="97">
        <f t="shared" si="3"/>
        <v>8000</v>
      </c>
      <c r="G46" s="87" t="s">
        <v>77</v>
      </c>
    </row>
    <row r="47" ht="51" customHeight="1" spans="1:7">
      <c r="A47" s="58" t="s">
        <v>78</v>
      </c>
      <c r="B47" s="59" t="s">
        <v>79</v>
      </c>
      <c r="C47" s="94">
        <v>5961.4816</v>
      </c>
      <c r="D47" s="77">
        <v>1</v>
      </c>
      <c r="E47" s="58">
        <v>1</v>
      </c>
      <c r="F47" s="97">
        <f t="shared" si="3"/>
        <v>5961.4816</v>
      </c>
      <c r="G47" s="98" t="s">
        <v>80</v>
      </c>
    </row>
    <row r="48" ht="42.75" customHeight="1" spans="1:7">
      <c r="A48" s="58" t="s">
        <v>81</v>
      </c>
      <c r="B48" s="99" t="s">
        <v>82</v>
      </c>
      <c r="C48" s="94">
        <v>1000</v>
      </c>
      <c r="D48" s="77">
        <v>1</v>
      </c>
      <c r="E48" s="58">
        <v>1</v>
      </c>
      <c r="F48" s="81">
        <f>E48*D48*C48</f>
        <v>1000</v>
      </c>
      <c r="G48" s="100" t="s">
        <v>83</v>
      </c>
    </row>
    <row r="49" ht="42.75" customHeight="1" spans="1:7">
      <c r="A49" s="58" t="s">
        <v>84</v>
      </c>
      <c r="B49" s="93" t="s">
        <v>127</v>
      </c>
      <c r="C49" s="94">
        <v>800</v>
      </c>
      <c r="D49" s="77">
        <v>1</v>
      </c>
      <c r="E49" s="58">
        <v>5</v>
      </c>
      <c r="F49" s="69">
        <f>E49*D49*C49</f>
        <v>4000</v>
      </c>
      <c r="G49" s="101" t="s">
        <v>86</v>
      </c>
    </row>
    <row r="50" ht="24.95" customHeight="1" spans="1:7">
      <c r="A50" s="36" t="s">
        <v>71</v>
      </c>
      <c r="B50" s="37"/>
      <c r="C50" s="37"/>
      <c r="D50" s="37"/>
      <c r="E50" s="37"/>
      <c r="F50" s="71">
        <f>SUM((F45:F49))</f>
        <v>21361.4816</v>
      </c>
      <c r="G50" s="88"/>
    </row>
    <row r="51" ht="24.95" customHeight="1" spans="1:7">
      <c r="A51" s="89"/>
      <c r="B51" s="90"/>
      <c r="C51" s="90"/>
      <c r="D51" s="90"/>
      <c r="E51" s="90"/>
      <c r="F51" s="91"/>
      <c r="G51" s="92"/>
    </row>
    <row r="52" ht="37" customHeight="1" spans="1:7">
      <c r="A52" s="26" t="s">
        <v>87</v>
      </c>
      <c r="B52" s="26" t="s">
        <v>9</v>
      </c>
      <c r="C52" s="57" t="s">
        <v>37</v>
      </c>
      <c r="D52" s="27" t="s">
        <v>38</v>
      </c>
      <c r="E52" s="27" t="s">
        <v>39</v>
      </c>
      <c r="F52" s="28" t="s">
        <v>40</v>
      </c>
      <c r="G52" s="26" t="s">
        <v>12</v>
      </c>
    </row>
    <row r="53" ht="31.5" customHeight="1" spans="1:7">
      <c r="A53" s="77" t="s">
        <v>88</v>
      </c>
      <c r="B53" s="78" t="s">
        <v>89</v>
      </c>
      <c r="C53" s="102">
        <v>40</v>
      </c>
      <c r="D53" s="77">
        <v>1</v>
      </c>
      <c r="E53" s="77">
        <v>26</v>
      </c>
      <c r="F53" s="103">
        <f t="shared" ref="F53:F57" si="4">C53*D53*E53</f>
        <v>1040</v>
      </c>
      <c r="G53" s="83"/>
    </row>
    <row r="54" ht="40.5" customHeight="1" spans="1:7">
      <c r="A54" s="77" t="s">
        <v>90</v>
      </c>
      <c r="B54" s="78" t="s">
        <v>91</v>
      </c>
      <c r="C54" s="102">
        <v>30</v>
      </c>
      <c r="D54" s="77">
        <v>1</v>
      </c>
      <c r="E54" s="77">
        <v>0</v>
      </c>
      <c r="F54" s="104">
        <f t="shared" si="4"/>
        <v>0</v>
      </c>
      <c r="G54" s="105" t="s">
        <v>92</v>
      </c>
    </row>
    <row r="55" ht="33" customHeight="1" spans="1:7">
      <c r="A55" s="77" t="s">
        <v>93</v>
      </c>
      <c r="B55" s="78" t="s">
        <v>94</v>
      </c>
      <c r="C55" s="102">
        <v>6000</v>
      </c>
      <c r="D55" s="77">
        <v>1</v>
      </c>
      <c r="E55" s="77">
        <v>1</v>
      </c>
      <c r="F55" s="103">
        <f t="shared" si="4"/>
        <v>6000</v>
      </c>
      <c r="G55" s="105" t="s">
        <v>95</v>
      </c>
    </row>
    <row r="56" ht="33" customHeight="1" spans="1:7">
      <c r="A56" s="77" t="s">
        <v>96</v>
      </c>
      <c r="B56" s="78" t="s">
        <v>97</v>
      </c>
      <c r="C56" s="102">
        <v>100</v>
      </c>
      <c r="D56" s="77">
        <v>1</v>
      </c>
      <c r="E56" s="77">
        <v>12</v>
      </c>
      <c r="F56" s="103">
        <f t="shared" si="4"/>
        <v>1200</v>
      </c>
      <c r="G56" s="106" t="s">
        <v>98</v>
      </c>
    </row>
    <row r="57" ht="39.75" customHeight="1" spans="1:7">
      <c r="A57" s="77" t="s">
        <v>99</v>
      </c>
      <c r="B57" s="78" t="s">
        <v>100</v>
      </c>
      <c r="C57" s="102">
        <v>0</v>
      </c>
      <c r="D57" s="77">
        <v>1</v>
      </c>
      <c r="E57" s="77">
        <v>0</v>
      </c>
      <c r="F57" s="104">
        <f t="shared" si="4"/>
        <v>0</v>
      </c>
      <c r="G57" s="106" t="s">
        <v>101</v>
      </c>
    </row>
    <row r="58" ht="24.95" customHeight="1" spans="1:7">
      <c r="A58" s="36" t="s">
        <v>102</v>
      </c>
      <c r="B58" s="37"/>
      <c r="C58" s="37"/>
      <c r="D58" s="37"/>
      <c r="E58" s="37"/>
      <c r="F58" s="71">
        <f>SUM(F53:F57)</f>
        <v>8240</v>
      </c>
      <c r="G58" s="88"/>
    </row>
    <row r="59" ht="24.95" customHeight="1" spans="1:7">
      <c r="A59" s="89"/>
      <c r="B59" s="90"/>
      <c r="C59" s="90"/>
      <c r="D59" s="90"/>
      <c r="E59" s="90"/>
      <c r="F59" s="91"/>
      <c r="G59" s="92"/>
    </row>
    <row r="60" ht="24.95" customHeight="1" spans="1:7">
      <c r="A60" s="26" t="s">
        <v>103</v>
      </c>
      <c r="B60" s="26" t="s">
        <v>9</v>
      </c>
      <c r="C60" s="57" t="s">
        <v>37</v>
      </c>
      <c r="D60" s="27" t="s">
        <v>38</v>
      </c>
      <c r="E60" s="27" t="s">
        <v>39</v>
      </c>
      <c r="F60" s="28" t="s">
        <v>40</v>
      </c>
      <c r="G60" s="26" t="s">
        <v>12</v>
      </c>
    </row>
    <row r="61" ht="42.75" customHeight="1" spans="1:7">
      <c r="A61" s="58" t="s">
        <v>104</v>
      </c>
      <c r="B61" s="78" t="s">
        <v>105</v>
      </c>
      <c r="C61" s="94">
        <v>10</v>
      </c>
      <c r="D61" s="58">
        <v>1</v>
      </c>
      <c r="E61" s="58">
        <v>0</v>
      </c>
      <c r="F61" s="69">
        <f t="shared" ref="F61:F66" si="5">C61*D61*E61</f>
        <v>0</v>
      </c>
      <c r="G61" s="95" t="s">
        <v>106</v>
      </c>
    </row>
    <row r="62" ht="24.95" customHeight="1" spans="1:7">
      <c r="A62" s="36" t="s">
        <v>103</v>
      </c>
      <c r="B62" s="37"/>
      <c r="C62" s="37"/>
      <c r="D62" s="37"/>
      <c r="E62" s="37"/>
      <c r="F62" s="71">
        <f>SUM(F61:F61)</f>
        <v>0</v>
      </c>
      <c r="G62" s="88"/>
    </row>
    <row r="63" ht="24.95" customHeight="1" spans="1:7">
      <c r="A63" s="89"/>
      <c r="B63" s="90"/>
      <c r="C63" s="90"/>
      <c r="D63" s="90"/>
      <c r="E63" s="90"/>
      <c r="F63" s="91"/>
      <c r="G63" s="92"/>
    </row>
    <row r="64" ht="24.95" customHeight="1" spans="1:7">
      <c r="A64" s="26" t="s">
        <v>107</v>
      </c>
      <c r="B64" s="26" t="s">
        <v>9</v>
      </c>
      <c r="C64" s="57" t="s">
        <v>37</v>
      </c>
      <c r="D64" s="27" t="s">
        <v>38</v>
      </c>
      <c r="E64" s="27" t="s">
        <v>39</v>
      </c>
      <c r="F64" s="28" t="s">
        <v>40</v>
      </c>
      <c r="G64" s="26" t="s">
        <v>12</v>
      </c>
    </row>
    <row r="65" ht="30.75" customHeight="1" spans="1:7">
      <c r="A65" s="77" t="s">
        <v>108</v>
      </c>
      <c r="B65" s="34" t="s">
        <v>109</v>
      </c>
      <c r="C65" s="102">
        <v>400</v>
      </c>
      <c r="D65" s="77">
        <v>2</v>
      </c>
      <c r="E65" s="77">
        <v>2</v>
      </c>
      <c r="F65" s="107">
        <f t="shared" si="5"/>
        <v>1600</v>
      </c>
      <c r="G65" s="108" t="s">
        <v>110</v>
      </c>
    </row>
    <row r="66" ht="30" customHeight="1" spans="1:7">
      <c r="A66" s="77" t="s">
        <v>111</v>
      </c>
      <c r="B66" s="34" t="s">
        <v>112</v>
      </c>
      <c r="C66" s="102">
        <v>600</v>
      </c>
      <c r="D66" s="77">
        <v>2</v>
      </c>
      <c r="E66" s="77">
        <v>2</v>
      </c>
      <c r="F66" s="107">
        <f t="shared" si="5"/>
        <v>2400</v>
      </c>
      <c r="G66" s="109" t="s">
        <v>113</v>
      </c>
    </row>
    <row r="67" ht="24.95" customHeight="1" spans="1:7">
      <c r="A67" s="36" t="s">
        <v>114</v>
      </c>
      <c r="B67" s="37"/>
      <c r="C67" s="37"/>
      <c r="D67" s="37"/>
      <c r="E67" s="37"/>
      <c r="F67" s="71">
        <f>SUM(F65:F66)</f>
        <v>4000</v>
      </c>
      <c r="G67" s="88"/>
    </row>
    <row r="68" ht="24.95" customHeight="1" spans="1:7">
      <c r="A68" s="89"/>
      <c r="B68" s="90"/>
      <c r="C68" s="90"/>
      <c r="D68" s="90"/>
      <c r="E68" s="90"/>
      <c r="F68" s="91"/>
      <c r="G68" s="92"/>
    </row>
    <row r="69" ht="24.95" customHeight="1" spans="1:7">
      <c r="A69" s="26" t="s">
        <v>115</v>
      </c>
      <c r="B69" s="26" t="s">
        <v>9</v>
      </c>
      <c r="C69" s="57" t="s">
        <v>37</v>
      </c>
      <c r="D69" s="27" t="s">
        <v>116</v>
      </c>
      <c r="E69" s="27" t="s">
        <v>117</v>
      </c>
      <c r="F69" s="28" t="s">
        <v>40</v>
      </c>
      <c r="G69" s="26" t="s">
        <v>12</v>
      </c>
    </row>
    <row r="70" ht="28.5" customHeight="1" spans="1:7">
      <c r="A70" s="77" t="s">
        <v>118</v>
      </c>
      <c r="B70" s="110" t="s">
        <v>119</v>
      </c>
      <c r="F70" s="111">
        <f>(F30+F42+F50+F58+F62+F67)*0.08</f>
        <v>3318.518528</v>
      </c>
      <c r="G70" s="1" t="s">
        <v>120</v>
      </c>
    </row>
    <row r="71" ht="24.95" customHeight="1" spans="1:7">
      <c r="A71" s="36" t="s">
        <v>121</v>
      </c>
      <c r="B71" s="37"/>
      <c r="C71" s="37"/>
      <c r="D71" s="37"/>
      <c r="E71" s="37"/>
      <c r="F71" s="71"/>
      <c r="G71" s="88"/>
    </row>
    <row r="72" ht="30.75" customHeight="1" spans="1:7">
      <c r="A72" s="112"/>
      <c r="B72" s="112"/>
      <c r="C72" s="112"/>
      <c r="D72" s="112"/>
      <c r="E72" s="112"/>
      <c r="F72" s="113"/>
      <c r="G72" s="114"/>
    </row>
    <row r="73" ht="33.75" customHeight="1" spans="1:7">
      <c r="A73" s="26" t="s">
        <v>122</v>
      </c>
      <c r="B73" s="26" t="s">
        <v>9</v>
      </c>
      <c r="C73" s="57" t="s">
        <v>37</v>
      </c>
      <c r="D73" s="27" t="s">
        <v>38</v>
      </c>
      <c r="E73" s="27" t="s">
        <v>39</v>
      </c>
      <c r="F73" s="28" t="s">
        <v>40</v>
      </c>
      <c r="G73" s="26" t="s">
        <v>12</v>
      </c>
    </row>
    <row r="74" ht="30.75" customHeight="1" spans="1:7">
      <c r="A74" s="77" t="s">
        <v>123</v>
      </c>
      <c r="B74" s="34" t="s">
        <v>124</v>
      </c>
      <c r="C74" s="102">
        <f>D19*0.06</f>
        <v>2688.00000768</v>
      </c>
      <c r="D74" s="77">
        <v>1</v>
      </c>
      <c r="E74" s="77">
        <v>1</v>
      </c>
      <c r="F74" s="103">
        <f>C74*D74*E74</f>
        <v>2688.00000768</v>
      </c>
      <c r="G74" s="83"/>
    </row>
    <row r="75" ht="24.95" customHeight="1" spans="1:7">
      <c r="A75" s="36" t="s">
        <v>122</v>
      </c>
      <c r="B75" s="37"/>
      <c r="C75" s="37"/>
      <c r="D75" s="37"/>
      <c r="E75" s="37"/>
      <c r="F75" s="71">
        <f>SUM(F74:F74)</f>
        <v>2688.00000768</v>
      </c>
      <c r="G75" s="88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zoomScale="85" zoomScaleNormal="85" workbookViewId="0">
      <selection activeCell="F55" sqref="F55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F30</f>
        <v>2000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F42</f>
        <v>5880</v>
      </c>
      <c r="E13" s="32"/>
      <c r="F13" s="33"/>
      <c r="G13" s="35" t="s">
        <v>17</v>
      </c>
    </row>
    <row r="14" ht="31.5" customHeight="1" spans="1:7">
      <c r="A14" s="29" t="s">
        <v>18</v>
      </c>
      <c r="B14" s="30" t="s">
        <v>19</v>
      </c>
      <c r="C14" s="31"/>
      <c r="D14" s="32">
        <f>F50</f>
        <v>11200</v>
      </c>
      <c r="E14" s="32"/>
      <c r="F14" s="33"/>
      <c r="G14" s="34"/>
    </row>
    <row r="15" ht="31.5" customHeight="1" spans="1:7">
      <c r="A15" s="29" t="s">
        <v>20</v>
      </c>
      <c r="B15" s="30" t="s">
        <v>21</v>
      </c>
      <c r="C15" s="31"/>
      <c r="D15" s="32">
        <f>F58</f>
        <v>4838.52</v>
      </c>
      <c r="E15" s="32"/>
      <c r="F15" s="33"/>
      <c r="G15" s="34"/>
    </row>
    <row r="16" ht="31.5" customHeight="1" spans="1:7">
      <c r="A16" s="29" t="s">
        <v>22</v>
      </c>
      <c r="B16" s="30" t="s">
        <v>23</v>
      </c>
      <c r="C16" s="31"/>
      <c r="D16" s="32">
        <f>F62</f>
        <v>0</v>
      </c>
      <c r="E16" s="32"/>
      <c r="F16" s="33"/>
      <c r="G16" s="34"/>
    </row>
    <row r="17" ht="31.5" customHeight="1" spans="1:7">
      <c r="A17" s="29" t="s">
        <v>24</v>
      </c>
      <c r="B17" s="30" t="s">
        <v>25</v>
      </c>
      <c r="C17" s="31"/>
      <c r="D17" s="32">
        <f>F67</f>
        <v>4000</v>
      </c>
      <c r="E17" s="32"/>
      <c r="F17" s="33"/>
      <c r="G17" s="34"/>
    </row>
    <row r="18" ht="31.5" customHeight="1" spans="1:7">
      <c r="A18" s="29" t="s">
        <v>26</v>
      </c>
      <c r="B18" s="30" t="s">
        <v>27</v>
      </c>
      <c r="C18" s="31"/>
      <c r="D18" s="32">
        <f>F70</f>
        <v>2233.4816</v>
      </c>
      <c r="E18" s="32"/>
      <c r="F18" s="33"/>
      <c r="G18" s="34"/>
    </row>
    <row r="19" ht="31.5" customHeight="1" spans="1:7">
      <c r="A19" s="36" t="s">
        <v>28</v>
      </c>
      <c r="B19" s="37" t="s">
        <v>28</v>
      </c>
      <c r="C19" s="37"/>
      <c r="D19" s="38">
        <f>SUM(D12:E18)</f>
        <v>30152.0016</v>
      </c>
      <c r="E19" s="38"/>
      <c r="F19" s="39">
        <f>D19/45</f>
        <v>670.04448</v>
      </c>
      <c r="G19" s="40"/>
    </row>
    <row r="20" ht="31.5" customHeight="1" spans="1:7">
      <c r="A20" s="29" t="s">
        <v>29</v>
      </c>
      <c r="B20" s="41" t="s">
        <v>30</v>
      </c>
      <c r="C20" s="42"/>
      <c r="D20" s="43">
        <f>F75</f>
        <v>1809.120096</v>
      </c>
      <c r="E20" s="44"/>
      <c r="F20" s="33"/>
      <c r="G20" s="45" t="s">
        <v>31</v>
      </c>
    </row>
    <row r="21" ht="24.95" customHeight="1" spans="1:7">
      <c r="A21" s="36" t="s">
        <v>32</v>
      </c>
      <c r="B21" s="37"/>
      <c r="C21" s="37"/>
      <c r="D21" s="38">
        <f>SUM(D19:E20)</f>
        <v>31961.121696</v>
      </c>
      <c r="E21" s="38"/>
      <c r="F21" s="46"/>
      <c r="G21" s="47"/>
    </row>
    <row r="22" ht="24.95" customHeight="1" spans="1:7">
      <c r="A22" s="48" t="s">
        <v>33</v>
      </c>
      <c r="B22" s="49"/>
      <c r="C22" s="50"/>
      <c r="D22" s="38"/>
      <c r="E22" s="38"/>
      <c r="F22" s="51"/>
      <c r="G22" s="52"/>
    </row>
    <row r="23" ht="24.95" customHeight="1" spans="1:7">
      <c r="A23" s="48" t="s">
        <v>34</v>
      </c>
      <c r="B23" s="49"/>
      <c r="C23" s="50"/>
      <c r="D23" s="38"/>
      <c r="E23" s="38"/>
      <c r="F23" s="51"/>
      <c r="G23" s="52"/>
    </row>
    <row r="24" ht="24.95" customHeight="1" spans="1:7">
      <c r="A24" s="53" t="s">
        <v>35</v>
      </c>
      <c r="B24" s="54"/>
      <c r="C24" s="54"/>
      <c r="D24" s="54"/>
      <c r="E24" s="54"/>
      <c r="F24" s="55"/>
      <c r="G24" s="56"/>
    </row>
    <row r="25" ht="24.95" customHeight="1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50.25" customHeight="1" spans="1:7">
      <c r="A26" s="58" t="s">
        <v>41</v>
      </c>
      <c r="B26" s="59" t="s">
        <v>42</v>
      </c>
      <c r="C26" s="60">
        <v>1000</v>
      </c>
      <c r="D26" s="58">
        <v>1</v>
      </c>
      <c r="E26" s="58">
        <v>1</v>
      </c>
      <c r="F26" s="61">
        <f t="shared" ref="F26:F29" si="0">C26*D26*E26</f>
        <v>1000</v>
      </c>
      <c r="G26" s="62" t="s">
        <v>43</v>
      </c>
    </row>
    <row r="27" ht="50.25" customHeight="1" spans="1:7">
      <c r="A27" s="58" t="s">
        <v>44</v>
      </c>
      <c r="B27" s="59" t="s">
        <v>42</v>
      </c>
      <c r="C27" s="60">
        <v>1000</v>
      </c>
      <c r="D27" s="58">
        <v>1</v>
      </c>
      <c r="E27" s="58">
        <v>1</v>
      </c>
      <c r="F27" s="61">
        <f>E27*D27*C27</f>
        <v>1000</v>
      </c>
      <c r="G27" s="63" t="s">
        <v>45</v>
      </c>
    </row>
    <row r="28" ht="52.5" customHeight="1" spans="1:7">
      <c r="A28" s="58" t="s">
        <v>46</v>
      </c>
      <c r="B28" s="64" t="s">
        <v>47</v>
      </c>
      <c r="C28" s="65">
        <v>130</v>
      </c>
      <c r="D28" s="66">
        <v>0</v>
      </c>
      <c r="E28" s="66">
        <v>10</v>
      </c>
      <c r="F28" s="67">
        <f t="shared" si="0"/>
        <v>0</v>
      </c>
      <c r="G28" s="68" t="s">
        <v>48</v>
      </c>
    </row>
    <row r="29" ht="52.5" hidden="1" customHeight="1" spans="1:7">
      <c r="A29" s="58" t="s">
        <v>46</v>
      </c>
      <c r="B29" s="59" t="s">
        <v>49</v>
      </c>
      <c r="C29" s="60"/>
      <c r="D29" s="58"/>
      <c r="E29" s="58"/>
      <c r="F29" s="69">
        <f t="shared" si="0"/>
        <v>0</v>
      </c>
      <c r="G29" s="70"/>
    </row>
    <row r="30" ht="24.95" customHeight="1" spans="1:7">
      <c r="A30" s="37" t="s">
        <v>50</v>
      </c>
      <c r="B30" s="37"/>
      <c r="C30" s="37"/>
      <c r="D30" s="37"/>
      <c r="E30" s="37"/>
      <c r="F30" s="71">
        <f>SUM(F26:F29)</f>
        <v>2000</v>
      </c>
      <c r="G30" s="72"/>
    </row>
    <row r="31" ht="24.95" customHeight="1" spans="1:7">
      <c r="A31" s="73"/>
      <c r="B31" s="74"/>
      <c r="C31" s="74"/>
      <c r="D31" s="74"/>
      <c r="E31" s="74"/>
      <c r="F31" s="75"/>
      <c r="G31" s="76"/>
    </row>
    <row r="32" ht="38.25" spans="1:7">
      <c r="A32" s="26" t="s">
        <v>51</v>
      </c>
      <c r="B32" s="26" t="s">
        <v>9</v>
      </c>
      <c r="C32" s="57" t="s">
        <v>37</v>
      </c>
      <c r="D32" s="27" t="s">
        <v>38</v>
      </c>
      <c r="E32" s="27" t="s">
        <v>39</v>
      </c>
      <c r="F32" s="28" t="s">
        <v>40</v>
      </c>
      <c r="G32" s="26" t="s">
        <v>12</v>
      </c>
    </row>
    <row r="33" ht="24" spans="1:7">
      <c r="A33" s="77" t="s">
        <v>52</v>
      </c>
      <c r="B33" s="78"/>
      <c r="C33" s="79">
        <v>580</v>
      </c>
      <c r="D33" s="80">
        <v>1</v>
      </c>
      <c r="E33" s="80">
        <v>3</v>
      </c>
      <c r="F33" s="81">
        <f t="shared" ref="F33:F37" si="1">E33*D33*C33</f>
        <v>1740</v>
      </c>
      <c r="G33" s="82" t="s">
        <v>53</v>
      </c>
    </row>
    <row r="34" ht="40.5" customHeight="1" spans="1:7">
      <c r="A34" s="77" t="s">
        <v>54</v>
      </c>
      <c r="B34" s="83"/>
      <c r="C34" s="79">
        <v>460</v>
      </c>
      <c r="D34" s="80">
        <v>1</v>
      </c>
      <c r="E34" s="80">
        <v>2</v>
      </c>
      <c r="F34" s="81">
        <f t="shared" si="1"/>
        <v>920</v>
      </c>
      <c r="G34" s="84" t="s">
        <v>55</v>
      </c>
    </row>
    <row r="35" ht="40.5" customHeight="1" spans="1:7">
      <c r="A35" s="77" t="s">
        <v>56</v>
      </c>
      <c r="B35" s="83"/>
      <c r="C35" s="79">
        <v>460</v>
      </c>
      <c r="D35" s="80">
        <v>1</v>
      </c>
      <c r="E35" s="80">
        <v>1</v>
      </c>
      <c r="F35" s="81">
        <f t="shared" si="1"/>
        <v>460</v>
      </c>
      <c r="G35" s="85" t="s">
        <v>57</v>
      </c>
    </row>
    <row r="36" ht="40.5" customHeight="1" spans="1:7">
      <c r="A36" s="77" t="s">
        <v>58</v>
      </c>
      <c r="B36" s="78"/>
      <c r="C36" s="79">
        <v>460</v>
      </c>
      <c r="D36" s="80">
        <v>1</v>
      </c>
      <c r="E36" s="80">
        <v>3</v>
      </c>
      <c r="F36" s="81">
        <f t="shared" si="1"/>
        <v>1380</v>
      </c>
      <c r="G36" s="86" t="s">
        <v>59</v>
      </c>
    </row>
    <row r="37" ht="45.75" customHeight="1" spans="1:7">
      <c r="A37" s="77" t="s">
        <v>60</v>
      </c>
      <c r="B37" s="78"/>
      <c r="C37" s="79">
        <v>800</v>
      </c>
      <c r="D37" s="80">
        <v>1</v>
      </c>
      <c r="E37" s="80">
        <v>1</v>
      </c>
      <c r="F37" s="81">
        <f t="shared" si="1"/>
        <v>800</v>
      </c>
      <c r="G37" s="86" t="s">
        <v>61</v>
      </c>
    </row>
    <row r="38" ht="45.75" customHeight="1" spans="1:7">
      <c r="A38" s="77" t="s">
        <v>62</v>
      </c>
      <c r="B38" s="78"/>
      <c r="C38" s="79">
        <v>710</v>
      </c>
      <c r="D38" s="80">
        <v>1</v>
      </c>
      <c r="E38" s="80">
        <v>0</v>
      </c>
      <c r="F38" s="81">
        <f t="shared" ref="F38:F40" si="2">C38*D38*E38</f>
        <v>0</v>
      </c>
      <c r="G38" s="86" t="s">
        <v>63</v>
      </c>
    </row>
    <row r="39" ht="45.75" customHeight="1" spans="1:7">
      <c r="A39" s="77" t="s">
        <v>64</v>
      </c>
      <c r="B39" s="78"/>
      <c r="C39" s="79">
        <v>890</v>
      </c>
      <c r="D39" s="80">
        <v>1</v>
      </c>
      <c r="E39" s="80">
        <v>0</v>
      </c>
      <c r="F39" s="81">
        <f t="shared" si="2"/>
        <v>0</v>
      </c>
      <c r="G39" s="86" t="s">
        <v>65</v>
      </c>
    </row>
    <row r="40" ht="45.75" customHeight="1" spans="1:7">
      <c r="A40" s="77" t="s">
        <v>66</v>
      </c>
      <c r="B40" s="78"/>
      <c r="C40" s="79">
        <v>580</v>
      </c>
      <c r="D40" s="80">
        <v>1</v>
      </c>
      <c r="E40" s="80">
        <v>1</v>
      </c>
      <c r="F40" s="81">
        <f t="shared" si="2"/>
        <v>580</v>
      </c>
      <c r="G40" s="86" t="s">
        <v>67</v>
      </c>
    </row>
    <row r="41" ht="30" customHeight="1" spans="1:7">
      <c r="A41" s="77" t="s">
        <v>68</v>
      </c>
      <c r="B41" s="78"/>
      <c r="C41" s="79">
        <v>6000</v>
      </c>
      <c r="D41" s="80">
        <v>0</v>
      </c>
      <c r="E41" s="80">
        <v>1</v>
      </c>
      <c r="F41" s="81">
        <f>E41*D41*C41</f>
        <v>0</v>
      </c>
      <c r="G41" s="87" t="s">
        <v>69</v>
      </c>
    </row>
    <row r="42" ht="24.95" customHeight="1" spans="1:7">
      <c r="A42" s="36" t="s">
        <v>70</v>
      </c>
      <c r="B42" s="37"/>
      <c r="C42" s="37"/>
      <c r="D42" s="37"/>
      <c r="E42" s="37"/>
      <c r="F42" s="71">
        <f>SUM(F32:F41)</f>
        <v>5880</v>
      </c>
      <c r="G42" s="88"/>
    </row>
    <row r="43" ht="24.95" customHeight="1" spans="1:7">
      <c r="A43" s="89"/>
      <c r="B43" s="90"/>
      <c r="C43" s="90"/>
      <c r="D43" s="90"/>
      <c r="E43" s="90"/>
      <c r="F43" s="91"/>
      <c r="G43" s="92"/>
    </row>
    <row r="44" ht="24.95" customHeight="1" spans="1:7">
      <c r="A44" s="26" t="s">
        <v>71</v>
      </c>
      <c r="B44" s="26" t="s">
        <v>9</v>
      </c>
      <c r="C44" s="57" t="s">
        <v>37</v>
      </c>
      <c r="D44" s="27" t="s">
        <v>38</v>
      </c>
      <c r="E44" s="27" t="s">
        <v>39</v>
      </c>
      <c r="F44" s="28" t="s">
        <v>40</v>
      </c>
      <c r="G44" s="26" t="s">
        <v>12</v>
      </c>
    </row>
    <row r="45" ht="35.25" customHeight="1" spans="1:7">
      <c r="A45" s="58" t="s">
        <v>72</v>
      </c>
      <c r="B45" s="93" t="s">
        <v>128</v>
      </c>
      <c r="C45" s="94">
        <v>800</v>
      </c>
      <c r="D45" s="77">
        <v>1</v>
      </c>
      <c r="E45" s="58">
        <v>2</v>
      </c>
      <c r="F45" s="69">
        <f t="shared" ref="F45:F47" si="3">C45*D45*E45</f>
        <v>1600</v>
      </c>
      <c r="G45" s="95" t="s">
        <v>74</v>
      </c>
    </row>
    <row r="46" ht="42.75" customHeight="1" spans="1:7">
      <c r="A46" s="58" t="s">
        <v>75</v>
      </c>
      <c r="B46" s="93" t="s">
        <v>126</v>
      </c>
      <c r="C46" s="96">
        <v>5000</v>
      </c>
      <c r="D46" s="77">
        <v>1</v>
      </c>
      <c r="E46" s="58">
        <v>1</v>
      </c>
      <c r="F46" s="97">
        <f t="shared" si="3"/>
        <v>5000</v>
      </c>
      <c r="G46" s="87" t="s">
        <v>77</v>
      </c>
    </row>
    <row r="47" ht="51" customHeight="1" spans="1:7">
      <c r="A47" s="58" t="s">
        <v>78</v>
      </c>
      <c r="B47" s="59" t="s">
        <v>79</v>
      </c>
      <c r="C47" s="94">
        <v>2000</v>
      </c>
      <c r="D47" s="77">
        <v>1</v>
      </c>
      <c r="E47" s="58">
        <v>1</v>
      </c>
      <c r="F47" s="97">
        <f t="shared" si="3"/>
        <v>2000</v>
      </c>
      <c r="G47" s="98" t="s">
        <v>80</v>
      </c>
    </row>
    <row r="48" ht="42.75" customHeight="1" spans="1:7">
      <c r="A48" s="58" t="s">
        <v>81</v>
      </c>
      <c r="B48" s="99" t="s">
        <v>82</v>
      </c>
      <c r="C48" s="94">
        <v>1000</v>
      </c>
      <c r="D48" s="77">
        <v>1</v>
      </c>
      <c r="E48" s="58">
        <v>1</v>
      </c>
      <c r="F48" s="81">
        <f>E48*D48*C48</f>
        <v>1000</v>
      </c>
      <c r="G48" s="100" t="s">
        <v>83</v>
      </c>
    </row>
    <row r="49" ht="42.75" customHeight="1" spans="1:7">
      <c r="A49" s="58" t="s">
        <v>84</v>
      </c>
      <c r="B49" s="93" t="s">
        <v>127</v>
      </c>
      <c r="C49" s="94">
        <v>800</v>
      </c>
      <c r="D49" s="77">
        <v>1</v>
      </c>
      <c r="E49" s="58">
        <v>2</v>
      </c>
      <c r="F49" s="69">
        <f>E49*D49*C49</f>
        <v>1600</v>
      </c>
      <c r="G49" s="101" t="s">
        <v>86</v>
      </c>
    </row>
    <row r="50" ht="24.95" customHeight="1" spans="1:7">
      <c r="A50" s="36" t="s">
        <v>71</v>
      </c>
      <c r="B50" s="37"/>
      <c r="C50" s="37"/>
      <c r="D50" s="37"/>
      <c r="E50" s="37"/>
      <c r="F50" s="71">
        <f>SUM((F45:F49))</f>
        <v>11200</v>
      </c>
      <c r="G50" s="88"/>
    </row>
    <row r="51" ht="24.95" customHeight="1" spans="1:7">
      <c r="A51" s="89"/>
      <c r="B51" s="90"/>
      <c r="C51" s="90"/>
      <c r="D51" s="90"/>
      <c r="E51" s="90"/>
      <c r="F51" s="91"/>
      <c r="G51" s="92"/>
    </row>
    <row r="52" ht="37" customHeight="1" spans="1:7">
      <c r="A52" s="26" t="s">
        <v>87</v>
      </c>
      <c r="B52" s="26" t="s">
        <v>9</v>
      </c>
      <c r="C52" s="57" t="s">
        <v>37</v>
      </c>
      <c r="D52" s="27" t="s">
        <v>38</v>
      </c>
      <c r="E52" s="27" t="s">
        <v>39</v>
      </c>
      <c r="F52" s="28" t="s">
        <v>40</v>
      </c>
      <c r="G52" s="26" t="s">
        <v>12</v>
      </c>
    </row>
    <row r="53" ht="31.5" customHeight="1" spans="1:7">
      <c r="A53" s="77" t="s">
        <v>88</v>
      </c>
      <c r="B53" s="78" t="s">
        <v>89</v>
      </c>
      <c r="C53" s="102">
        <v>40</v>
      </c>
      <c r="D53" s="77">
        <v>1</v>
      </c>
      <c r="E53" s="77">
        <v>20</v>
      </c>
      <c r="F53" s="103">
        <f t="shared" ref="F53:F57" si="4">C53*D53*E53</f>
        <v>800</v>
      </c>
      <c r="G53" s="83"/>
    </row>
    <row r="54" ht="40.5" customHeight="1" spans="1:7">
      <c r="A54" s="77" t="s">
        <v>90</v>
      </c>
      <c r="B54" s="78" t="s">
        <v>91</v>
      </c>
      <c r="C54" s="102">
        <v>30</v>
      </c>
      <c r="D54" s="77">
        <v>1</v>
      </c>
      <c r="E54" s="77">
        <v>0</v>
      </c>
      <c r="F54" s="104">
        <f t="shared" si="4"/>
        <v>0</v>
      </c>
      <c r="G54" s="105" t="s">
        <v>92</v>
      </c>
    </row>
    <row r="55" ht="33" customHeight="1" spans="1:7">
      <c r="A55" s="77" t="s">
        <v>93</v>
      </c>
      <c r="B55" s="78" t="s">
        <v>94</v>
      </c>
      <c r="C55" s="102">
        <v>2838.52</v>
      </c>
      <c r="D55" s="77">
        <v>1</v>
      </c>
      <c r="E55" s="77">
        <v>1</v>
      </c>
      <c r="F55" s="103">
        <f t="shared" si="4"/>
        <v>2838.52</v>
      </c>
      <c r="G55" s="105" t="s">
        <v>95</v>
      </c>
    </row>
    <row r="56" ht="33" customHeight="1" spans="1:7">
      <c r="A56" s="77" t="s">
        <v>96</v>
      </c>
      <c r="B56" s="78" t="s">
        <v>97</v>
      </c>
      <c r="C56" s="102">
        <v>100</v>
      </c>
      <c r="D56" s="77">
        <v>1</v>
      </c>
      <c r="E56" s="77">
        <v>12</v>
      </c>
      <c r="F56" s="103">
        <f t="shared" si="4"/>
        <v>1200</v>
      </c>
      <c r="G56" s="106" t="s">
        <v>98</v>
      </c>
    </row>
    <row r="57" ht="39.75" customHeight="1" spans="1:7">
      <c r="A57" s="77" t="s">
        <v>99</v>
      </c>
      <c r="B57" s="78" t="s">
        <v>100</v>
      </c>
      <c r="C57" s="102">
        <v>0</v>
      </c>
      <c r="D57" s="77">
        <v>1</v>
      </c>
      <c r="E57" s="77">
        <v>0</v>
      </c>
      <c r="F57" s="104">
        <f t="shared" si="4"/>
        <v>0</v>
      </c>
      <c r="G57" s="106" t="s">
        <v>101</v>
      </c>
    </row>
    <row r="58" ht="24.95" customHeight="1" spans="1:7">
      <c r="A58" s="36" t="s">
        <v>102</v>
      </c>
      <c r="B58" s="37"/>
      <c r="C58" s="37"/>
      <c r="D58" s="37"/>
      <c r="E58" s="37"/>
      <c r="F58" s="71">
        <f>SUM(F53:F57)</f>
        <v>4838.52</v>
      </c>
      <c r="G58" s="88"/>
    </row>
    <row r="59" ht="24.95" customHeight="1" spans="1:7">
      <c r="A59" s="89"/>
      <c r="B59" s="90"/>
      <c r="C59" s="90"/>
      <c r="D59" s="90"/>
      <c r="E59" s="90"/>
      <c r="F59" s="91"/>
      <c r="G59" s="92"/>
    </row>
    <row r="60" ht="24.95" customHeight="1" spans="1:7">
      <c r="A60" s="26" t="s">
        <v>103</v>
      </c>
      <c r="B60" s="26" t="s">
        <v>9</v>
      </c>
      <c r="C60" s="57" t="s">
        <v>37</v>
      </c>
      <c r="D60" s="27" t="s">
        <v>38</v>
      </c>
      <c r="E60" s="27" t="s">
        <v>39</v>
      </c>
      <c r="F60" s="28" t="s">
        <v>40</v>
      </c>
      <c r="G60" s="26" t="s">
        <v>12</v>
      </c>
    </row>
    <row r="61" ht="42.75" customHeight="1" spans="1:7">
      <c r="A61" s="58" t="s">
        <v>104</v>
      </c>
      <c r="B61" s="78" t="s">
        <v>105</v>
      </c>
      <c r="C61" s="94">
        <v>10</v>
      </c>
      <c r="D61" s="58">
        <v>1</v>
      </c>
      <c r="E61" s="58">
        <v>0</v>
      </c>
      <c r="F61" s="69">
        <f t="shared" ref="F61:F66" si="5">C61*D61*E61</f>
        <v>0</v>
      </c>
      <c r="G61" s="95" t="s">
        <v>106</v>
      </c>
    </row>
    <row r="62" ht="24.95" customHeight="1" spans="1:7">
      <c r="A62" s="36" t="s">
        <v>103</v>
      </c>
      <c r="B62" s="37"/>
      <c r="C62" s="37"/>
      <c r="D62" s="37"/>
      <c r="E62" s="37"/>
      <c r="F62" s="71">
        <f>SUM(F61:F61)</f>
        <v>0</v>
      </c>
      <c r="G62" s="88"/>
    </row>
    <row r="63" ht="24.95" customHeight="1" spans="1:7">
      <c r="A63" s="89"/>
      <c r="B63" s="90"/>
      <c r="C63" s="90"/>
      <c r="D63" s="90"/>
      <c r="E63" s="90"/>
      <c r="F63" s="91"/>
      <c r="G63" s="92"/>
    </row>
    <row r="64" ht="24.95" customHeight="1" spans="1:7">
      <c r="A64" s="26" t="s">
        <v>107</v>
      </c>
      <c r="B64" s="26" t="s">
        <v>9</v>
      </c>
      <c r="C64" s="57" t="s">
        <v>37</v>
      </c>
      <c r="D64" s="27" t="s">
        <v>38</v>
      </c>
      <c r="E64" s="27" t="s">
        <v>39</v>
      </c>
      <c r="F64" s="28" t="s">
        <v>40</v>
      </c>
      <c r="G64" s="26" t="s">
        <v>12</v>
      </c>
    </row>
    <row r="65" ht="30.75" customHeight="1" spans="1:7">
      <c r="A65" s="77" t="s">
        <v>108</v>
      </c>
      <c r="B65" s="34" t="s">
        <v>109</v>
      </c>
      <c r="C65" s="102">
        <v>400</v>
      </c>
      <c r="D65" s="77">
        <v>2</v>
      </c>
      <c r="E65" s="77">
        <v>2</v>
      </c>
      <c r="F65" s="107">
        <f t="shared" si="5"/>
        <v>1600</v>
      </c>
      <c r="G65" s="108" t="s">
        <v>110</v>
      </c>
    </row>
    <row r="66" ht="30" customHeight="1" spans="1:7">
      <c r="A66" s="77" t="s">
        <v>111</v>
      </c>
      <c r="B66" s="34" t="s">
        <v>112</v>
      </c>
      <c r="C66" s="102">
        <v>600</v>
      </c>
      <c r="D66" s="77">
        <v>2</v>
      </c>
      <c r="E66" s="77">
        <v>2</v>
      </c>
      <c r="F66" s="107">
        <f t="shared" si="5"/>
        <v>2400</v>
      </c>
      <c r="G66" s="109" t="s">
        <v>113</v>
      </c>
    </row>
    <row r="67" ht="24.95" customHeight="1" spans="1:7">
      <c r="A67" s="36" t="s">
        <v>114</v>
      </c>
      <c r="B67" s="37"/>
      <c r="C67" s="37"/>
      <c r="D67" s="37"/>
      <c r="E67" s="37"/>
      <c r="F67" s="71">
        <f>SUM(F65:F66)</f>
        <v>4000</v>
      </c>
      <c r="G67" s="88"/>
    </row>
    <row r="68" ht="24.95" customHeight="1" spans="1:7">
      <c r="A68" s="89"/>
      <c r="B68" s="90"/>
      <c r="C68" s="90"/>
      <c r="D68" s="90"/>
      <c r="E68" s="90"/>
      <c r="F68" s="91"/>
      <c r="G68" s="92"/>
    </row>
    <row r="69" ht="24.95" customHeight="1" spans="1:7">
      <c r="A69" s="26" t="s">
        <v>115</v>
      </c>
      <c r="B69" s="26" t="s">
        <v>9</v>
      </c>
      <c r="C69" s="57" t="s">
        <v>37</v>
      </c>
      <c r="D69" s="27" t="s">
        <v>116</v>
      </c>
      <c r="E69" s="27" t="s">
        <v>117</v>
      </c>
      <c r="F69" s="28" t="s">
        <v>40</v>
      </c>
      <c r="G69" s="26" t="s">
        <v>12</v>
      </c>
    </row>
    <row r="70" ht="28.5" customHeight="1" spans="1:7">
      <c r="A70" s="77" t="s">
        <v>118</v>
      </c>
      <c r="B70" s="110" t="s">
        <v>119</v>
      </c>
      <c r="F70" s="111">
        <f>(F30+F42+F50+F58+F62+F67)*0.08</f>
        <v>2233.4816</v>
      </c>
      <c r="G70" s="1" t="s">
        <v>120</v>
      </c>
    </row>
    <row r="71" ht="24.95" customHeight="1" spans="1:7">
      <c r="A71" s="36" t="s">
        <v>121</v>
      </c>
      <c r="B71" s="37"/>
      <c r="C71" s="37"/>
      <c r="D71" s="37"/>
      <c r="E71" s="37"/>
      <c r="F71" s="71"/>
      <c r="G71" s="88"/>
    </row>
    <row r="72" ht="30.75" customHeight="1" spans="1:7">
      <c r="A72" s="112"/>
      <c r="B72" s="112"/>
      <c r="C72" s="112"/>
      <c r="D72" s="112"/>
      <c r="E72" s="112"/>
      <c r="F72" s="113"/>
      <c r="G72" s="114"/>
    </row>
    <row r="73" ht="39" customHeight="1" spans="1:7">
      <c r="A73" s="26" t="s">
        <v>122</v>
      </c>
      <c r="B73" s="26" t="s">
        <v>9</v>
      </c>
      <c r="C73" s="57" t="s">
        <v>37</v>
      </c>
      <c r="D73" s="27" t="s">
        <v>38</v>
      </c>
      <c r="E73" s="27" t="s">
        <v>39</v>
      </c>
      <c r="F73" s="28" t="s">
        <v>40</v>
      </c>
      <c r="G73" s="26" t="s">
        <v>12</v>
      </c>
    </row>
    <row r="74" ht="30.75" customHeight="1" spans="1:7">
      <c r="A74" s="77" t="s">
        <v>123</v>
      </c>
      <c r="B74" s="34" t="s">
        <v>124</v>
      </c>
      <c r="C74" s="102">
        <f>D19*0.06</f>
        <v>1809.120096</v>
      </c>
      <c r="D74" s="77">
        <v>1</v>
      </c>
      <c r="E74" s="77">
        <v>1</v>
      </c>
      <c r="F74" s="103">
        <f>C74*D74*E74</f>
        <v>1809.120096</v>
      </c>
      <c r="G74" s="83"/>
    </row>
    <row r="75" ht="24.95" customHeight="1" spans="1:7">
      <c r="A75" s="36" t="s">
        <v>122</v>
      </c>
      <c r="B75" s="37"/>
      <c r="C75" s="37"/>
      <c r="D75" s="37"/>
      <c r="E75" s="37"/>
      <c r="F75" s="71">
        <f>SUM(F74:F74)</f>
        <v>1809.120096</v>
      </c>
      <c r="G75" s="88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Agency 1</vt:lpstr>
      <vt:lpstr>Agency 1 (2)</vt:lpstr>
      <vt:lpstr>Agency 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2017-08-06T10:35:00Z</cp:lastPrinted>
  <dcterms:modified xsi:type="dcterms:W3CDTF">2017-10-23T01:35:44Z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