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48" windowHeight="9819" activeTab="1"/>
  </bookViews>
  <sheets>
    <sheet name="Summary" sheetId="14" r:id="rId1"/>
    <sheet name="宁波站" sheetId="12" r:id="rId2"/>
    <sheet name="成都站" sheetId="13" r:id="rId3"/>
  </sheets>
  <definedNames>
    <definedName name="_xlnm.Print_Area" localSheetId="1">宁波站!#REF!</definedName>
  </definedNames>
  <calcPr calcId="144525"/>
</workbook>
</file>

<file path=xl/sharedStrings.xml><?xml version="1.0" encoding="utf-8"?>
<sst xmlns="http://schemas.openxmlformats.org/spreadsheetml/2006/main" count="465" uniqueCount="189">
  <si>
    <t>Project Name:</t>
  </si>
  <si>
    <t>宝马售后机电会议</t>
  </si>
  <si>
    <t>Settlement date:</t>
  </si>
  <si>
    <t>Settlement Version Nr.:</t>
  </si>
  <si>
    <t>Supplier Company Information</t>
  </si>
  <si>
    <t>Company Name</t>
  </si>
  <si>
    <t>CMS(康辉集团北京国际会议展览有限公司）</t>
  </si>
  <si>
    <t>Contact Person</t>
  </si>
  <si>
    <t>Name</t>
  </si>
  <si>
    <t>SI TIAN</t>
  </si>
  <si>
    <t>Surname</t>
  </si>
  <si>
    <t>LI</t>
  </si>
  <si>
    <t>Position</t>
  </si>
  <si>
    <t>Project Manager</t>
  </si>
  <si>
    <t>Phone</t>
  </si>
  <si>
    <t>Fax</t>
  </si>
  <si>
    <t>E-mail</t>
  </si>
  <si>
    <t>lisitian@cct.cn</t>
  </si>
  <si>
    <t>Offer Summary</t>
  </si>
  <si>
    <r>
      <t xml:space="preserve">Total Net Price  (subtotal) </t>
    </r>
    <r>
      <rPr>
        <b/>
        <sz val="12"/>
        <rFont val="宋体"/>
        <charset val="134"/>
      </rPr>
      <t>净值</t>
    </r>
    <r>
      <rPr>
        <b/>
        <sz val="12"/>
        <rFont val="BMWTypeRegular"/>
        <charset val="134"/>
      </rPr>
      <t>-</t>
    </r>
    <r>
      <rPr>
        <b/>
        <sz val="12"/>
        <rFont val="宋体"/>
        <charset val="134"/>
      </rPr>
      <t>宁波站</t>
    </r>
  </si>
  <si>
    <r>
      <t xml:space="preserve">Total Net Price  (subtotal) </t>
    </r>
    <r>
      <rPr>
        <b/>
        <sz val="12"/>
        <rFont val="宋体"/>
        <charset val="134"/>
      </rPr>
      <t>净值</t>
    </r>
    <r>
      <rPr>
        <b/>
        <sz val="12"/>
        <rFont val="BMWTypeRegular"/>
        <charset val="134"/>
      </rPr>
      <t>-</t>
    </r>
    <r>
      <rPr>
        <b/>
        <sz val="12"/>
        <rFont val="宋体"/>
        <charset val="134"/>
      </rPr>
      <t>成都站</t>
    </r>
  </si>
  <si>
    <r>
      <t xml:space="preserve">Total Net Price  (subtotal) </t>
    </r>
    <r>
      <rPr>
        <b/>
        <sz val="12"/>
        <rFont val="宋体"/>
        <charset val="134"/>
      </rPr>
      <t>净值</t>
    </r>
  </si>
  <si>
    <r>
      <t>VAT (0%/2%/3%/4%/6%/11%/13%/17%)</t>
    </r>
    <r>
      <rPr>
        <b/>
        <sz val="12"/>
        <rFont val="宋体"/>
        <charset val="134"/>
      </rPr>
      <t>增值税</t>
    </r>
  </si>
  <si>
    <r>
      <t>Total Price (&gt;=Invoice Amount)</t>
    </r>
    <r>
      <rPr>
        <b/>
        <sz val="12"/>
        <rFont val="宋体"/>
        <charset val="134"/>
      </rPr>
      <t>含税总金额</t>
    </r>
  </si>
  <si>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</si>
  <si>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</si>
  <si>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</si>
  <si>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</si>
  <si>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</si>
  <si>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</si>
  <si>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</si>
  <si>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</si>
  <si>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</si>
  <si>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</si>
  <si>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</si>
  <si>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</si>
  <si>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</si>
  <si>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</si>
  <si>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</si>
  <si>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</si>
  <si>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</si>
  <si>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</si>
  <si>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</si>
  <si>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</si>
  <si>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</si>
  <si>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</si>
  <si>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</si>
  <si>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</si>
  <si>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</si>
  <si>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</si>
  <si>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</si>
  <si>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</si>
  <si>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</si>
  <si>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</si>
  <si>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</si>
  <si>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</si>
  <si>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</si>
  <si>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</si>
  <si>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</si>
  <si>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</si>
  <si>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</si>
  <si>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</si>
  <si>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</si>
  <si>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</si>
  <si>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</si>
  <si>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</si>
  <si>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</si>
  <si>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</si>
  <si>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</si>
  <si>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DTP / 2 D / 3 D Designer</t>
  </si>
  <si>
    <t>I A</t>
  </si>
  <si>
    <t>Sub-Total Agency Fees (Preparation)</t>
  </si>
  <si>
    <t>Agency Fees (On site)</t>
  </si>
  <si>
    <t>I B 1</t>
  </si>
  <si>
    <t>Account Manager</t>
  </si>
  <si>
    <t>I B 2</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</si>
  <si>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</si>
  <si>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</si>
  <si>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</si>
  <si>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</si>
  <si>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</si>
  <si>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</si>
  <si>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</si>
  <si>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</si>
  <si>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</si>
  <si>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 for event (Economy class) I</t>
  </si>
  <si>
    <t>Round trip</t>
  </si>
  <si>
    <t>II A2</t>
  </si>
  <si>
    <t>Crew flights for event (Economy class) II</t>
  </si>
  <si>
    <t>II A3</t>
  </si>
  <si>
    <t>Agency Staff Accomodation I</t>
  </si>
  <si>
    <t>Rm/Night</t>
  </si>
  <si>
    <t>II A4</t>
  </si>
  <si>
    <t>Agency Staff Accomodation II</t>
  </si>
  <si>
    <t>II A5</t>
  </si>
  <si>
    <t>Agency Staff working on site traffic</t>
  </si>
  <si>
    <t>unit</t>
  </si>
  <si>
    <t>II A</t>
  </si>
  <si>
    <t>Sub-Total Onsite Event</t>
  </si>
  <si>
    <t>II</t>
  </si>
  <si>
    <t>Total Travel &amp; Accomodation</t>
  </si>
  <si>
    <t>Logistics &amp; Operations</t>
  </si>
  <si>
    <t xml:space="preserve">Details / Comments </t>
  </si>
  <si>
    <t>Logistics</t>
  </si>
  <si>
    <t>III A 1</t>
  </si>
  <si>
    <t>Shuttle bus for dealer</t>
  </si>
  <si>
    <r>
      <rPr>
        <sz val="14"/>
        <color theme="1"/>
        <rFont val="MINI Serif"/>
        <charset val="134"/>
      </rPr>
      <t>Suttle Bus service</t>
    </r>
    <r>
      <rPr>
        <sz val="14"/>
        <color theme="1"/>
        <rFont val="宋体"/>
        <charset val="134"/>
      </rPr>
      <t>，</t>
    </r>
    <r>
      <rPr>
        <sz val="14"/>
        <color theme="1"/>
        <rFont val="MINI Serif"/>
        <charset val="134"/>
      </rPr>
      <t>37 seats
37</t>
    </r>
    <r>
      <rPr>
        <sz val="14"/>
        <color theme="1"/>
        <rFont val="宋体"/>
        <charset val="134"/>
      </rPr>
      <t>座大巴外出用餐摆渡，宁波宝恒</t>
    </r>
    <r>
      <rPr>
        <sz val="14"/>
        <color theme="1"/>
        <rFont val="MINI Serif"/>
        <charset val="134"/>
      </rPr>
      <t>-</t>
    </r>
    <r>
      <rPr>
        <sz val="14"/>
        <color theme="1"/>
        <rFont val="宋体"/>
        <charset val="134"/>
      </rPr>
      <t>东福园饭店</t>
    </r>
  </si>
  <si>
    <t>III A</t>
  </si>
  <si>
    <t>Sub-Total Logistics</t>
  </si>
  <si>
    <t>Materials</t>
  </si>
  <si>
    <t>III B 1</t>
  </si>
  <si>
    <t>Flower</t>
  </si>
  <si>
    <r>
      <rPr>
        <sz val="14"/>
        <color theme="1"/>
        <rFont val="MINI Serif"/>
        <charset val="134"/>
      </rPr>
      <t xml:space="preserve">Table flower 
</t>
    </r>
    <r>
      <rPr>
        <sz val="14"/>
        <color theme="1"/>
        <rFont val="宋体"/>
        <charset val="134"/>
      </rPr>
      <t>每场签到花一份，符合宝马标准</t>
    </r>
  </si>
  <si>
    <t>III B 2</t>
  </si>
  <si>
    <t>Mic cover</t>
  </si>
  <si>
    <t>Mic cover
麦克风套</t>
  </si>
  <si>
    <t>III B 3</t>
  </si>
  <si>
    <t>Office supply</t>
  </si>
  <si>
    <t>易拉宝</t>
  </si>
  <si>
    <t>III B 4</t>
  </si>
  <si>
    <t>横幅</t>
  </si>
  <si>
    <t>III B 5</t>
  </si>
  <si>
    <t>伴手礼</t>
  </si>
  <si>
    <t>经销商伴手礼</t>
  </si>
  <si>
    <t>III B 6</t>
  </si>
  <si>
    <t>RSVP</t>
  </si>
  <si>
    <t>Person</t>
  </si>
  <si>
    <t>来宾信息收集、接送机确认、酒店入住信息确认</t>
  </si>
  <si>
    <t>III B</t>
  </si>
  <si>
    <t>Sub-Total Materials</t>
  </si>
  <si>
    <t>III</t>
  </si>
  <si>
    <t>Total Logistics &amp; Operation</t>
  </si>
  <si>
    <t>Hospitality</t>
  </si>
  <si>
    <t>IV A 1</t>
  </si>
  <si>
    <t>Venue rental event date(s)</t>
  </si>
  <si>
    <t>pax</t>
  </si>
  <si>
    <t>2天会议场地费用（可容纳40人课桌式会议，配备基础会议设施）</t>
  </si>
  <si>
    <t>IV A 2</t>
  </si>
  <si>
    <t>Tea Break</t>
  </si>
  <si>
    <t>2天会议简单茶歇费用</t>
  </si>
  <si>
    <t>IV A 3</t>
  </si>
  <si>
    <t>Lunch</t>
  </si>
  <si>
    <t>午餐简餐费用，15号23位，16号25位，两天共计48位</t>
  </si>
  <si>
    <t>IV A 4</t>
  </si>
  <si>
    <t>Dinner</t>
  </si>
  <si>
    <t>外出晚宴（包含白酒/啤酒/软饮）</t>
  </si>
  <si>
    <t>IV A</t>
  </si>
  <si>
    <t xml:space="preserve">Subtotal </t>
  </si>
  <si>
    <t>IV</t>
  </si>
  <si>
    <t>Total Hospitality</t>
  </si>
  <si>
    <t>Setup / Construction</t>
  </si>
  <si>
    <t>Setup Vendor</t>
  </si>
  <si>
    <r>
      <rPr>
        <b/>
        <sz val="14"/>
        <color theme="1"/>
        <rFont val="MINI Serif"/>
        <charset val="134"/>
      </rPr>
      <t xml:space="preserve">Details / Comments
</t>
    </r>
    <r>
      <rPr>
        <sz val="14"/>
        <color theme="1"/>
        <rFont val="MINI Serif"/>
        <charset val="134"/>
      </rPr>
      <t>All descriptions shall be written in EN and CN</t>
    </r>
  </si>
  <si>
    <t>V A 1</t>
  </si>
  <si>
    <t>Direction Board指示牌</t>
  </si>
  <si>
    <t xml:space="preserve">0.8m*2m，木结构喷绘，符合宝马标准 </t>
  </si>
  <si>
    <t>V A 2</t>
  </si>
  <si>
    <t>Dierction easel指示画架</t>
  </si>
  <si>
    <t>木结构画架，鲜花绿植装饰</t>
  </si>
  <si>
    <t>V A 3</t>
  </si>
  <si>
    <t>Backboard签到背板</t>
  </si>
  <si>
    <t>4m*3m，木结构喷绘，符合宝马标准</t>
  </si>
  <si>
    <t>V A</t>
  </si>
  <si>
    <t>Subtotal Setup/ Construction</t>
  </si>
  <si>
    <t>V</t>
  </si>
  <si>
    <t>Total Setup / Construction</t>
  </si>
  <si>
    <t>VI</t>
  </si>
  <si>
    <t>AV</t>
  </si>
  <si>
    <t>VI 1</t>
  </si>
  <si>
    <t xml:space="preserve">酒店基础音响设备，含视频控台技术人员
8m*4.5m LED P3 </t>
  </si>
  <si>
    <t>VI A</t>
  </si>
  <si>
    <t>Subtotal AV</t>
  </si>
  <si>
    <t>Total AV</t>
  </si>
  <si>
    <t>Photo &amp; Video</t>
  </si>
  <si>
    <t>Photo &amp;Video crew</t>
  </si>
  <si>
    <t>VII  1</t>
  </si>
  <si>
    <t>Photo crew</t>
  </si>
  <si>
    <t>day/person</t>
  </si>
  <si>
    <r>
      <rPr>
        <sz val="14"/>
        <color theme="1"/>
        <rFont val="MINI Serif"/>
        <charset val="134"/>
      </rPr>
      <t>V photo</t>
    </r>
    <r>
      <rPr>
        <sz val="14"/>
        <color theme="1"/>
        <rFont val="宋体"/>
        <charset val="134"/>
      </rPr>
      <t>，</t>
    </r>
    <r>
      <rPr>
        <sz val="14"/>
        <color theme="1"/>
        <rFont val="MINI Serif"/>
        <charset val="134"/>
      </rPr>
      <t>based on standard requirements</t>
    </r>
    <r>
      <rPr>
        <sz val="14"/>
        <color theme="1"/>
        <rFont val="宋体"/>
        <charset val="134"/>
      </rPr>
      <t>，</t>
    </r>
    <r>
      <rPr>
        <sz val="14"/>
        <color theme="1"/>
        <rFont val="MINI Serif"/>
        <charset val="134"/>
      </rPr>
      <t xml:space="preserve">including equipment
</t>
    </r>
    <r>
      <rPr>
        <sz val="14"/>
        <color theme="1"/>
        <rFont val="宋体"/>
        <charset val="134"/>
      </rPr>
      <t>云摄影，含设备，</t>
    </r>
    <r>
      <rPr>
        <sz val="14"/>
        <color theme="1"/>
        <rFont val="MINI Serif"/>
        <charset val="134"/>
      </rPr>
      <t>8</t>
    </r>
    <r>
      <rPr>
        <sz val="14"/>
        <color theme="1"/>
        <rFont val="宋体"/>
        <charset val="134"/>
      </rPr>
      <t>小时工作时间</t>
    </r>
  </si>
  <si>
    <t>VII A</t>
  </si>
  <si>
    <t>VII</t>
  </si>
  <si>
    <t>Total Photo &amp; Video</t>
  </si>
  <si>
    <r>
      <rPr>
        <sz val="14"/>
        <color theme="1"/>
        <rFont val="MINI Serif"/>
        <charset val="134"/>
      </rPr>
      <t>Suttle Bus service</t>
    </r>
    <r>
      <rPr>
        <sz val="14"/>
        <color theme="1"/>
        <rFont val="宋体"/>
        <charset val="134"/>
      </rPr>
      <t>，</t>
    </r>
    <r>
      <rPr>
        <sz val="14"/>
        <color theme="1"/>
        <rFont val="MINI Serif"/>
        <charset val="134"/>
      </rPr>
      <t>40+ seats
40</t>
    </r>
    <r>
      <rPr>
        <sz val="14"/>
        <color theme="1"/>
        <rFont val="宋体"/>
        <charset val="134"/>
      </rPr>
      <t>座以上大巴外出用餐摆渡</t>
    </r>
  </si>
  <si>
    <t>2天会议场地，含保洁、投影音响设备、室内摆板夹、纸笔，行政提供支持服务</t>
  </si>
  <si>
    <t>2天会议茶歇</t>
  </si>
  <si>
    <t>2天午餐简餐</t>
  </si>
  <si>
    <t>餐厅晚宴</t>
  </si>
  <si>
    <t>IV A 5</t>
  </si>
  <si>
    <t>晚宴饮品</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</si>
</sst>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
    <numFmt numFmtId="177" formatCode="[$¥-411]#,##0.00;\-[$¥-411]#,##0.00"/>
    <numFmt numFmtId="178" formatCode="_-[$¥-411]* #,##0_-;\-[$¥-411]* #,##0_-;_-[$¥-411]* &quot;-&quot;_-;_-@_-"/>
    <numFmt numFmtId="179" formatCode="[$¥-804]#,##0"/>
    <numFmt numFmtId="180" formatCode="0_);[Red]\(0\)"/>
    <numFmt numFmtId="181" formatCode="_(* #,##0.00_);_(* \(#,##0.00\);_(* &quot;-&quot;??_);_(@_)"/>
    <numFmt numFmtId="182" formatCode="[$¥-411]#,##0"/>
    <numFmt numFmtId="183" formatCode="[$¥-411]#,##0.00"/>
    <numFmt numFmtId="184" formatCode="_ [$¥-804]* #,##0.00_ ;_ [$¥-804]* \-#,##0.00_ ;_ [$¥-804]* &quot;-&quot;??_ ;_ @_ "/>
    <numFmt numFmtId="185" formatCode="_(* #,##0_);_(* \(#,##0\);_(* &quot;-&quot;??_);_(@_)"/>
    <numFmt numFmtId="186" formatCode="[$-409]mmmm\ d\,\ yyyy;@"/>
    <numFmt numFmtId="187" formatCode="[$￥-804]#,##0.00;[Red][$￥-804]\-#,##0.00"/>
  </numFmts>
  <fonts count="42">
    <font>
      <sz val="11"/>
      <color theme="1"/>
      <name val="宋体"/>
      <charset val="134"/>
      <scheme val="minor"/>
    </font>
    <font>
      <sz val="14"/>
      <color theme="1"/>
      <name val="MINI Serif"/>
      <charset val="134"/>
    </font>
    <font>
      <b/>
      <sz val="14"/>
      <name val="MINI Serif"/>
      <charset val="134"/>
    </font>
    <font>
      <sz val="14"/>
      <name val="MINI Serif"/>
      <charset val="134"/>
    </font>
    <font>
      <b/>
      <sz val="14"/>
      <color theme="1"/>
      <name val="MINI Serif"/>
      <charset val="134"/>
    </font>
    <font>
      <sz val="14"/>
      <color rgb="FFFF0000"/>
      <name val="MINI Serif"/>
      <charset val="134"/>
    </font>
    <font>
      <sz val="14"/>
      <color theme="1"/>
      <name val="宋体"/>
      <charset val="134"/>
    </font>
    <font>
      <sz val="12"/>
      <name val="BMWTypeRegular"/>
      <charset val="134"/>
    </font>
    <font>
      <b/>
      <sz val="12"/>
      <name val="BMWTypeRegular"/>
      <charset val="134"/>
    </font>
    <font>
      <b/>
      <sz val="14"/>
      <name val="BMWTypeRegular"/>
      <charset val="134"/>
    </font>
    <font>
      <sz val="12"/>
      <color rgb="FF000000"/>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b/>
      <sz val="12"/>
      <name val="宋体"/>
      <charset val="134"/>
    </font>
    <font>
      <b/>
      <u/>
      <sz val="12"/>
      <color indexed="10"/>
      <name val="BMWTypeRegular"/>
      <charset val="134"/>
    </font>
    <font>
      <b/>
      <sz val="12"/>
      <color rgb="FFFF0000"/>
      <name val="BMWTypeRegular"/>
      <charset val="134"/>
    </font>
  </fonts>
  <fills count="38">
    <fill>
      <patternFill patternType="none"/>
    </fill>
    <fill>
      <patternFill patternType="gray125"/>
    </fill>
    <fill>
      <patternFill patternType="solid">
        <fgColor theme="4" tint="0.599993896298105"/>
        <bgColor indexed="64"/>
      </patternFill>
    </fill>
    <fill>
      <patternFill patternType="solid">
        <fgColor indexed="22"/>
        <bgColor indexed="64"/>
      </patternFill>
    </fill>
    <fill>
      <patternFill patternType="solid">
        <fgColor theme="0" tint="-0.349986266670736"/>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9" fontId="16" fillId="0" borderId="0"/>
    <xf numFmtId="0" fontId="17" fillId="8" borderId="0" applyNumberFormat="0" applyBorder="0" applyAlignment="0" applyProtection="0">
      <alignment vertical="center"/>
    </xf>
    <xf numFmtId="0" fontId="18" fillId="9" borderId="18" applyNumberFormat="0" applyAlignment="0" applyProtection="0">
      <alignment vertical="center"/>
    </xf>
    <xf numFmtId="41" fontId="0" fillId="0" borderId="0" applyFont="0" applyFill="0" applyBorder="0" applyAlignment="0" applyProtection="0">
      <alignment vertical="center"/>
    </xf>
    <xf numFmtId="176" fontId="19" fillId="0" borderId="0"/>
    <xf numFmtId="0" fontId="17" fillId="10" borderId="0" applyNumberFormat="0" applyBorder="0" applyAlignment="0" applyProtection="0">
      <alignment vertical="center"/>
    </xf>
    <xf numFmtId="0" fontId="20" fillId="11" borderId="0" applyNumberFormat="0" applyBorder="0" applyAlignment="0" applyProtection="0">
      <alignment vertical="center"/>
    </xf>
    <xf numFmtId="181" fontId="0" fillId="0" borderId="0" applyFont="0" applyFill="0" applyBorder="0" applyAlignment="0" applyProtection="0"/>
    <xf numFmtId="0" fontId="21" fillId="12" borderId="0" applyNumberFormat="0" applyBorder="0" applyAlignment="0" applyProtection="0">
      <alignment vertical="center"/>
    </xf>
    <xf numFmtId="0" fontId="1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19" applyNumberFormat="0" applyFont="0" applyAlignment="0" applyProtection="0">
      <alignment vertical="center"/>
    </xf>
    <xf numFmtId="178" fontId="0" fillId="0" borderId="0"/>
    <xf numFmtId="0" fontId="21" fillId="14"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177" fontId="19" fillId="0" borderId="0">
      <alignment vertical="center"/>
    </xf>
    <xf numFmtId="0" fontId="27" fillId="0" borderId="20" applyNumberFormat="0" applyFill="0" applyAlignment="0" applyProtection="0">
      <alignment vertical="center"/>
    </xf>
    <xf numFmtId="177" fontId="19" fillId="0" borderId="0"/>
    <xf numFmtId="0" fontId="28" fillId="0" borderId="20" applyNumberFormat="0" applyFill="0" applyAlignment="0" applyProtection="0">
      <alignment vertical="center"/>
    </xf>
    <xf numFmtId="176" fontId="0" fillId="0" borderId="0"/>
    <xf numFmtId="0" fontId="14" fillId="0" borderId="0"/>
    <xf numFmtId="0" fontId="21" fillId="15" borderId="0" applyNumberFormat="0" applyBorder="0" applyAlignment="0" applyProtection="0">
      <alignment vertical="center"/>
    </xf>
    <xf numFmtId="0" fontId="23" fillId="0" borderId="21" applyNumberFormat="0" applyFill="0" applyAlignment="0" applyProtection="0">
      <alignment vertical="center"/>
    </xf>
    <xf numFmtId="0" fontId="21" fillId="16" borderId="0" applyNumberFormat="0" applyBorder="0" applyAlignment="0" applyProtection="0">
      <alignment vertical="center"/>
    </xf>
    <xf numFmtId="0" fontId="29" fillId="17" borderId="22" applyNumberFormat="0" applyAlignment="0" applyProtection="0">
      <alignment vertical="center"/>
    </xf>
    <xf numFmtId="0" fontId="30" fillId="17" borderId="18" applyNumberFormat="0" applyAlignment="0" applyProtection="0">
      <alignment vertical="center"/>
    </xf>
    <xf numFmtId="179" fontId="19" fillId="0" borderId="0"/>
    <xf numFmtId="0" fontId="31" fillId="18" borderId="23" applyNumberFormat="0" applyAlignment="0" applyProtection="0">
      <alignment vertical="center"/>
    </xf>
    <xf numFmtId="0" fontId="21" fillId="19" borderId="0" applyNumberFormat="0" applyBorder="0" applyAlignment="0" applyProtection="0">
      <alignment vertical="center"/>
    </xf>
    <xf numFmtId="183" fontId="32" fillId="0" borderId="0"/>
    <xf numFmtId="0" fontId="17" fillId="20" borderId="0" applyNumberFormat="0" applyBorder="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176" fontId="19" fillId="0" borderId="0"/>
    <xf numFmtId="0" fontId="17" fillId="23" borderId="0" applyNumberFormat="0" applyBorder="0" applyAlignment="0" applyProtection="0">
      <alignment vertical="center"/>
    </xf>
    <xf numFmtId="0" fontId="21" fillId="24" borderId="0" applyNumberFormat="0" applyBorder="0" applyAlignment="0" applyProtection="0">
      <alignment vertical="center"/>
    </xf>
    <xf numFmtId="0" fontId="17" fillId="25" borderId="0" applyNumberFormat="0" applyBorder="0" applyAlignment="0" applyProtection="0">
      <alignment vertical="center"/>
    </xf>
    <xf numFmtId="0" fontId="17" fillId="2" borderId="0" applyNumberFormat="0" applyBorder="0" applyAlignment="0" applyProtection="0">
      <alignment vertical="center"/>
    </xf>
    <xf numFmtId="0" fontId="17" fillId="26" borderId="0" applyNumberFormat="0" applyBorder="0" applyAlignment="0" applyProtection="0">
      <alignment vertical="center"/>
    </xf>
    <xf numFmtId="182" fontId="19" fillId="0" borderId="0"/>
    <xf numFmtId="0" fontId="17"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179" fontId="32" fillId="0" borderId="0">
      <alignment vertical="center"/>
    </xf>
    <xf numFmtId="0" fontId="37" fillId="0" borderId="0">
      <alignment vertical="center"/>
    </xf>
    <xf numFmtId="0" fontId="17" fillId="30" borderId="0" applyNumberFormat="0" applyBorder="0" applyAlignment="0" applyProtection="0">
      <alignment vertical="center"/>
    </xf>
    <xf numFmtId="182" fontId="19" fillId="0" borderId="0"/>
    <xf numFmtId="179" fontId="0" fillId="0" borderId="0"/>
    <xf numFmtId="0" fontId="17" fillId="31" borderId="0" applyNumberFormat="0" applyBorder="0" applyAlignment="0" applyProtection="0">
      <alignment vertical="center"/>
    </xf>
    <xf numFmtId="0" fontId="21" fillId="32" borderId="0" applyNumberFormat="0" applyBorder="0" applyAlignment="0" applyProtection="0">
      <alignment vertical="center"/>
    </xf>
    <xf numFmtId="0" fontId="17" fillId="33" borderId="0" applyNumberFormat="0" applyBorder="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17" fillId="36" borderId="0" applyNumberFormat="0" applyBorder="0" applyAlignment="0" applyProtection="0">
      <alignment vertical="center"/>
    </xf>
    <xf numFmtId="0" fontId="21" fillId="37" borderId="0" applyNumberFormat="0" applyBorder="0" applyAlignment="0" applyProtection="0">
      <alignment vertical="center"/>
    </xf>
    <xf numFmtId="183" fontId="19" fillId="0" borderId="0"/>
    <xf numFmtId="179" fontId="19" fillId="0" borderId="0"/>
    <xf numFmtId="179" fontId="19" fillId="0" borderId="0"/>
    <xf numFmtId="179" fontId="19" fillId="0" borderId="0">
      <alignment vertical="center"/>
    </xf>
    <xf numFmtId="0" fontId="19" fillId="0" borderId="0"/>
    <xf numFmtId="179" fontId="0" fillId="0" borderId="0"/>
    <xf numFmtId="0" fontId="14" fillId="0" borderId="0">
      <alignment vertical="center"/>
    </xf>
    <xf numFmtId="177" fontId="0" fillId="0" borderId="0"/>
    <xf numFmtId="177" fontId="0" fillId="0" borderId="0"/>
    <xf numFmtId="177" fontId="0" fillId="0" borderId="0"/>
    <xf numFmtId="0" fontId="16" fillId="0" borderId="0"/>
    <xf numFmtId="0" fontId="38" fillId="0" borderId="0">
      <alignment vertical="center"/>
    </xf>
    <xf numFmtId="0" fontId="0" fillId="0" borderId="0"/>
    <xf numFmtId="0" fontId="0" fillId="0" borderId="0"/>
    <xf numFmtId="0" fontId="38" fillId="0" borderId="0">
      <alignment vertical="center"/>
    </xf>
    <xf numFmtId="179" fontId="0" fillId="0" borderId="0"/>
    <xf numFmtId="176" fontId="0" fillId="0" borderId="0"/>
    <xf numFmtId="0" fontId="14" fillId="0" borderId="0">
      <alignment vertical="center"/>
    </xf>
    <xf numFmtId="43" fontId="38" fillId="0" borderId="0" applyFont="0" applyFill="0" applyBorder="0" applyAlignment="0" applyProtection="0">
      <alignment vertical="center"/>
    </xf>
    <xf numFmtId="184" fontId="32" fillId="0" borderId="0"/>
    <xf numFmtId="177" fontId="32" fillId="0" borderId="0"/>
    <xf numFmtId="176" fontId="32" fillId="0" borderId="0"/>
    <xf numFmtId="179" fontId="32" fillId="0" borderId="0"/>
    <xf numFmtId="182" fontId="32" fillId="0" borderId="0">
      <alignment vertical="center"/>
    </xf>
    <xf numFmtId="182" fontId="32" fillId="0" borderId="0"/>
  </cellStyleXfs>
  <cellXfs count="157">
    <xf numFmtId="0" fontId="0" fillId="0" borderId="0" xfId="0"/>
    <xf numFmtId="179" fontId="1" fillId="0" borderId="0" xfId="56" applyFont="1" applyAlignment="1">
      <alignment horizontal="left" vertical="center"/>
    </xf>
    <xf numFmtId="49" fontId="1" fillId="0" borderId="0" xfId="56" applyNumberFormat="1" applyFont="1" applyAlignment="1">
      <alignment horizontal="left" vertical="center"/>
    </xf>
    <xf numFmtId="185" fontId="1" fillId="0" borderId="0" xfId="10" applyNumberFormat="1" applyFont="1" applyAlignment="1">
      <alignment horizontal="left" vertical="center"/>
    </xf>
    <xf numFmtId="176" fontId="1" fillId="0" borderId="0" xfId="56"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5" fontId="2" fillId="2" borderId="1" xfId="10" applyNumberFormat="1" applyFont="1" applyFill="1" applyBorder="1" applyAlignment="1">
      <alignment horizontal="left" vertical="center"/>
    </xf>
    <xf numFmtId="179" fontId="2" fillId="2" borderId="1" xfId="0" applyNumberFormat="1" applyFont="1" applyFill="1" applyBorder="1" applyAlignment="1">
      <alignment horizontal="left" vertical="center"/>
    </xf>
    <xf numFmtId="176" fontId="2" fillId="2" borderId="1" xfId="0" applyNumberFormat="1" applyFont="1" applyFill="1" applyBorder="1" applyAlignment="1">
      <alignment horizontal="left" vertical="center"/>
    </xf>
    <xf numFmtId="176" fontId="2" fillId="3" borderId="1" xfId="7" applyFont="1" applyFill="1" applyBorder="1" applyAlignment="1">
      <alignment horizontal="left" vertical="center"/>
    </xf>
    <xf numFmtId="185" fontId="2" fillId="3" borderId="1" xfId="10" applyNumberFormat="1" applyFont="1" applyFill="1" applyBorder="1" applyAlignment="1">
      <alignment horizontal="left" vertical="center"/>
    </xf>
    <xf numFmtId="185" fontId="2" fillId="3" borderId="1" xfId="10" applyNumberFormat="1" applyFont="1" applyFill="1" applyBorder="1" applyAlignment="1">
      <alignment horizontal="left" vertical="center" wrapText="1"/>
    </xf>
    <xf numFmtId="176" fontId="2" fillId="3" borderId="1" xfId="7"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5" fontId="2" fillId="4" borderId="1" xfId="10" applyNumberFormat="1" applyFont="1" applyFill="1" applyBorder="1" applyAlignment="1">
      <alignment horizontal="left" vertical="center"/>
    </xf>
    <xf numFmtId="179" fontId="2" fillId="4" borderId="1" xfId="0" applyNumberFormat="1" applyFont="1" applyFill="1" applyBorder="1" applyAlignment="1">
      <alignment horizontal="left" vertical="center"/>
    </xf>
    <xf numFmtId="176" fontId="2" fillId="4" borderId="1" xfId="0" applyNumberFormat="1" applyFont="1" applyFill="1" applyBorder="1" applyAlignment="1">
      <alignment horizontal="left" vertical="center"/>
    </xf>
    <xf numFmtId="49" fontId="2" fillId="5" borderId="2" xfId="80" applyNumberFormat="1" applyFont="1" applyFill="1" applyBorder="1" applyAlignment="1">
      <alignment horizontal="left" vertical="center"/>
    </xf>
    <xf numFmtId="176" fontId="2" fillId="5" borderId="1" xfId="85" applyFont="1" applyFill="1" applyBorder="1" applyAlignment="1">
      <alignment horizontal="left" vertical="center"/>
    </xf>
    <xf numFmtId="185" fontId="2" fillId="5" borderId="1" xfId="10" applyNumberFormat="1" applyFont="1" applyFill="1" applyBorder="1" applyAlignment="1">
      <alignment horizontal="left" vertical="center"/>
    </xf>
    <xf numFmtId="185" fontId="2" fillId="5" borderId="1" xfId="10" applyNumberFormat="1" applyFont="1" applyFill="1" applyBorder="1" applyAlignment="1">
      <alignment horizontal="left" vertical="center" wrapText="1"/>
    </xf>
    <xf numFmtId="176" fontId="2" fillId="5" borderId="1" xfId="42" applyFont="1" applyFill="1" applyBorder="1" applyAlignment="1">
      <alignment horizontal="left" vertical="center" wrapText="1"/>
    </xf>
    <xf numFmtId="0" fontId="3" fillId="0" borderId="1" xfId="33" applyNumberFormat="1" applyFont="1" applyBorder="1" applyAlignment="1">
      <alignment horizontal="left" vertical="center"/>
    </xf>
    <xf numFmtId="179" fontId="3" fillId="0" borderId="1" xfId="69" applyFont="1" applyBorder="1" applyAlignment="1">
      <alignment horizontal="left" vertical="center" wrapText="1"/>
    </xf>
    <xf numFmtId="185" fontId="3" fillId="0" borderId="1" xfId="10" applyNumberFormat="1" applyFont="1" applyFill="1" applyBorder="1" applyAlignment="1">
      <alignment horizontal="left" vertical="center" wrapText="1"/>
    </xf>
    <xf numFmtId="179" fontId="3" fillId="6" borderId="1" xfId="69" applyFont="1" applyFill="1" applyBorder="1" applyAlignment="1">
      <alignment vertical="center"/>
    </xf>
    <xf numFmtId="179" fontId="3" fillId="6" borderId="1" xfId="56" applyFont="1" applyFill="1" applyBorder="1" applyAlignment="1">
      <alignment horizontal="left" vertical="center"/>
    </xf>
    <xf numFmtId="176" fontId="3" fillId="0" borderId="1" xfId="3" applyNumberFormat="1" applyFont="1" applyFill="1" applyBorder="1" applyAlignment="1">
      <alignment vertical="center" wrapText="1"/>
    </xf>
    <xf numFmtId="179" fontId="2" fillId="3" borderId="3" xfId="33" applyFont="1" applyFill="1" applyBorder="1" applyAlignment="1">
      <alignment horizontal="left" vertical="center"/>
    </xf>
    <xf numFmtId="179" fontId="2" fillId="3" borderId="4" xfId="33" applyFont="1" applyFill="1" applyBorder="1" applyAlignment="1">
      <alignment horizontal="left" vertical="center"/>
    </xf>
    <xf numFmtId="185" fontId="2" fillId="3" borderId="4" xfId="10" applyNumberFormat="1" applyFont="1" applyFill="1" applyBorder="1" applyAlignment="1">
      <alignment horizontal="left" vertical="center"/>
    </xf>
    <xf numFmtId="185" fontId="2" fillId="3" borderId="4" xfId="10" applyNumberFormat="1" applyFont="1" applyFill="1" applyBorder="1" applyAlignment="1">
      <alignment horizontal="left" vertical="center" wrapText="1"/>
    </xf>
    <xf numFmtId="176" fontId="2" fillId="3" borderId="4" xfId="33" applyNumberFormat="1" applyFont="1" applyFill="1" applyBorder="1" applyAlignment="1">
      <alignment vertical="center" wrapText="1"/>
    </xf>
    <xf numFmtId="176" fontId="2" fillId="3" borderId="4" xfId="33" applyNumberFormat="1" applyFont="1" applyFill="1" applyBorder="1" applyAlignment="1">
      <alignment horizontal="left" vertical="center" wrapText="1"/>
    </xf>
    <xf numFmtId="176" fontId="2" fillId="5" borderId="1" xfId="85" applyFont="1" applyFill="1" applyBorder="1" applyAlignment="1">
      <alignment vertical="center"/>
    </xf>
    <xf numFmtId="0" fontId="3" fillId="0" borderId="1" xfId="3" applyNumberFormat="1" applyFont="1" applyBorder="1" applyAlignment="1">
      <alignment horizontal="left" vertical="center"/>
    </xf>
    <xf numFmtId="176" fontId="3" fillId="6" borderId="1" xfId="3" applyNumberFormat="1" applyFont="1" applyFill="1" applyBorder="1" applyAlignment="1">
      <alignment horizontal="left" vertical="center" wrapText="1"/>
    </xf>
    <xf numFmtId="179" fontId="2" fillId="4" borderId="1" xfId="0" applyNumberFormat="1" applyFont="1" applyFill="1" applyBorder="1" applyAlignment="1">
      <alignment vertical="center"/>
    </xf>
    <xf numFmtId="179" fontId="1" fillId="0" borderId="0" xfId="56" applyFont="1" applyAlignment="1">
      <alignment vertical="center"/>
    </xf>
    <xf numFmtId="49"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185" fontId="4" fillId="4" borderId="1" xfId="10" applyNumberFormat="1" applyFont="1" applyFill="1" applyBorder="1" applyAlignment="1">
      <alignment horizontal="left" vertical="center"/>
    </xf>
    <xf numFmtId="179" fontId="4" fillId="4" borderId="1" xfId="0" applyNumberFormat="1" applyFont="1" applyFill="1" applyBorder="1" applyAlignment="1">
      <alignment vertical="center"/>
    </xf>
    <xf numFmtId="176" fontId="4" fillId="4" borderId="1" xfId="0" applyNumberFormat="1" applyFont="1" applyFill="1" applyBorder="1" applyAlignment="1">
      <alignment horizontal="left" vertical="center"/>
    </xf>
    <xf numFmtId="176" fontId="4" fillId="3" borderId="1" xfId="7" applyFont="1" applyFill="1" applyBorder="1" applyAlignment="1">
      <alignment horizontal="left" vertical="center"/>
    </xf>
    <xf numFmtId="185" fontId="4" fillId="3" borderId="1" xfId="10" applyNumberFormat="1" applyFont="1" applyFill="1" applyBorder="1" applyAlignment="1">
      <alignment horizontal="left" vertical="center"/>
    </xf>
    <xf numFmtId="185" fontId="4" fillId="3" borderId="1" xfId="10" applyNumberFormat="1" applyFont="1" applyFill="1" applyBorder="1" applyAlignment="1">
      <alignment horizontal="left" vertical="center" wrapText="1"/>
    </xf>
    <xf numFmtId="176" fontId="4" fillId="3" borderId="1" xfId="7" applyFont="1" applyFill="1" applyBorder="1" applyAlignment="1">
      <alignment vertical="center" wrapText="1"/>
    </xf>
    <xf numFmtId="176" fontId="4" fillId="3" borderId="1" xfId="7" applyFont="1" applyFill="1" applyBorder="1" applyAlignment="1">
      <alignment horizontal="left" vertical="center" wrapText="1"/>
    </xf>
    <xf numFmtId="49" fontId="4" fillId="5" borderId="2" xfId="80" applyNumberFormat="1" applyFont="1" applyFill="1" applyBorder="1" applyAlignment="1">
      <alignment horizontal="left" vertical="center"/>
    </xf>
    <xf numFmtId="176" fontId="4" fillId="5" borderId="1" xfId="85" applyFont="1" applyFill="1" applyBorder="1" applyAlignment="1">
      <alignment horizontal="left" vertical="center"/>
    </xf>
    <xf numFmtId="185" fontId="4" fillId="5" borderId="1" xfId="10" applyNumberFormat="1" applyFont="1" applyFill="1" applyBorder="1" applyAlignment="1">
      <alignment horizontal="left" vertical="center"/>
    </xf>
    <xf numFmtId="185" fontId="4" fillId="5" borderId="1" xfId="10" applyNumberFormat="1" applyFont="1" applyFill="1" applyBorder="1" applyAlignment="1">
      <alignment horizontal="left" vertical="center" wrapText="1"/>
    </xf>
    <xf numFmtId="176" fontId="4" fillId="5" borderId="1" xfId="85" applyFont="1" applyFill="1" applyBorder="1" applyAlignment="1">
      <alignment vertical="center"/>
    </xf>
    <xf numFmtId="176" fontId="4" fillId="5" borderId="1" xfId="42" applyFont="1" applyFill="1" applyBorder="1" applyAlignment="1">
      <alignment horizontal="left" vertical="center" wrapText="1"/>
    </xf>
    <xf numFmtId="0" fontId="1" fillId="0" borderId="1" xfId="33" applyNumberFormat="1" applyFont="1" applyBorder="1" applyAlignment="1">
      <alignment horizontal="left" vertical="center"/>
    </xf>
    <xf numFmtId="179" fontId="1" fillId="0" borderId="1" xfId="69" applyFont="1" applyBorder="1" applyAlignment="1">
      <alignment horizontal="left" vertical="center" wrapText="1"/>
    </xf>
    <xf numFmtId="185" fontId="1" fillId="0" borderId="1" xfId="10" applyNumberFormat="1" applyFont="1" applyFill="1" applyBorder="1" applyAlignment="1">
      <alignment horizontal="left" vertical="center" wrapText="1"/>
    </xf>
    <xf numFmtId="179" fontId="5" fillId="0" borderId="1" xfId="69" applyFont="1" applyFill="1" applyBorder="1" applyAlignment="1">
      <alignment vertical="center"/>
    </xf>
    <xf numFmtId="176" fontId="1" fillId="0" borderId="1" xfId="3" applyNumberFormat="1" applyFont="1" applyBorder="1" applyAlignment="1">
      <alignment horizontal="left" vertical="center" wrapText="1"/>
    </xf>
    <xf numFmtId="185" fontId="1" fillId="6" borderId="1" xfId="10" applyNumberFormat="1" applyFont="1" applyFill="1" applyBorder="1" applyAlignment="1">
      <alignment horizontal="left" vertical="center" wrapText="1"/>
    </xf>
    <xf numFmtId="179" fontId="1" fillId="0" borderId="1" xfId="69" applyFont="1" applyFill="1" applyBorder="1" applyAlignment="1">
      <alignment vertical="center"/>
    </xf>
    <xf numFmtId="179" fontId="4" fillId="4" borderId="1" xfId="0" applyNumberFormat="1" applyFont="1" applyFill="1" applyBorder="1" applyAlignment="1">
      <alignment horizontal="left" vertical="center"/>
    </xf>
    <xf numFmtId="185" fontId="3" fillId="0" borderId="1" xfId="10" applyNumberFormat="1" applyFont="1" applyFill="1" applyBorder="1" applyAlignment="1">
      <alignment vertical="center" wrapText="1"/>
    </xf>
    <xf numFmtId="185" fontId="1" fillId="0" borderId="1" xfId="10" applyNumberFormat="1" applyFont="1" applyFill="1" applyBorder="1" applyAlignment="1">
      <alignment horizontal="center" vertical="center" wrapText="1"/>
    </xf>
    <xf numFmtId="179" fontId="3" fillId="0" borderId="1" xfId="69" applyFont="1" applyFill="1" applyBorder="1" applyAlignment="1">
      <alignment vertical="center"/>
    </xf>
    <xf numFmtId="179" fontId="4" fillId="3" borderId="3" xfId="33" applyFont="1" applyFill="1" applyBorder="1" applyAlignment="1">
      <alignment horizontal="left" vertical="center"/>
    </xf>
    <xf numFmtId="179" fontId="4" fillId="3" borderId="4" xfId="33" applyFont="1" applyFill="1" applyBorder="1" applyAlignment="1">
      <alignment horizontal="left" vertical="center"/>
    </xf>
    <xf numFmtId="185" fontId="4" fillId="3" borderId="4" xfId="10" applyNumberFormat="1" applyFont="1" applyFill="1" applyBorder="1" applyAlignment="1">
      <alignment horizontal="left" vertical="center"/>
    </xf>
    <xf numFmtId="185" fontId="4" fillId="3" borderId="4" xfId="10" applyNumberFormat="1" applyFont="1" applyFill="1" applyBorder="1" applyAlignment="1">
      <alignment horizontal="left" vertical="center" wrapText="1"/>
    </xf>
    <xf numFmtId="176" fontId="4" fillId="3" borderId="4" xfId="33" applyNumberFormat="1" applyFont="1" applyFill="1" applyBorder="1" applyAlignment="1">
      <alignment vertical="center" wrapText="1"/>
    </xf>
    <xf numFmtId="176" fontId="4" fillId="3" borderId="4" xfId="33" applyNumberFormat="1" applyFont="1" applyFill="1" applyBorder="1" applyAlignment="1">
      <alignment horizontal="left" vertical="center" wrapText="1"/>
    </xf>
    <xf numFmtId="179" fontId="3" fillId="0" borderId="1" xfId="69" applyFont="1" applyFill="1" applyBorder="1" applyAlignment="1">
      <alignment horizontal="right" vertical="center"/>
    </xf>
    <xf numFmtId="179" fontId="6" fillId="0" borderId="1" xfId="3" applyFont="1" applyBorder="1" applyAlignment="1">
      <alignment horizontal="left" vertical="center" wrapText="1"/>
    </xf>
    <xf numFmtId="179" fontId="1" fillId="0" borderId="1" xfId="10" applyNumberFormat="1" applyFont="1" applyFill="1" applyBorder="1" applyAlignment="1">
      <alignment horizontal="left" vertical="center" wrapText="1"/>
    </xf>
    <xf numFmtId="49" fontId="1" fillId="0" borderId="1" xfId="56" applyNumberFormat="1" applyFont="1" applyBorder="1" applyAlignment="1">
      <alignment horizontal="left" vertical="center"/>
    </xf>
    <xf numFmtId="182" fontId="1" fillId="0" borderId="1" xfId="87" applyFont="1" applyBorder="1" applyAlignment="1">
      <alignment horizontal="left" vertical="center" wrapText="1"/>
    </xf>
    <xf numFmtId="49" fontId="4" fillId="4" borderId="5" xfId="0" applyNumberFormat="1" applyFont="1" applyFill="1" applyBorder="1" applyAlignment="1">
      <alignment horizontal="left" vertical="center"/>
    </xf>
    <xf numFmtId="0" fontId="4" fillId="4" borderId="5" xfId="0" applyFont="1" applyFill="1" applyBorder="1" applyAlignment="1">
      <alignment horizontal="left" vertical="center"/>
    </xf>
    <xf numFmtId="185" fontId="4" fillId="4" borderId="5" xfId="10" applyNumberFormat="1" applyFont="1" applyFill="1" applyBorder="1" applyAlignment="1">
      <alignment horizontal="left" vertical="center"/>
    </xf>
    <xf numFmtId="179" fontId="4" fillId="4" borderId="5" xfId="0" applyNumberFormat="1" applyFont="1" applyFill="1" applyBorder="1" applyAlignment="1">
      <alignment vertical="center"/>
    </xf>
    <xf numFmtId="179" fontId="4" fillId="4" borderId="5" xfId="0" applyNumberFormat="1" applyFont="1" applyFill="1" applyBorder="1" applyAlignment="1">
      <alignment horizontal="left" vertical="center"/>
    </xf>
    <xf numFmtId="49" fontId="4" fillId="0" borderId="6" xfId="0" applyNumberFormat="1" applyFont="1" applyBorder="1" applyAlignment="1">
      <alignment horizontal="left" vertical="center"/>
    </xf>
    <xf numFmtId="0" fontId="4" fillId="0" borderId="7" xfId="0" applyFont="1" applyBorder="1" applyAlignment="1">
      <alignment horizontal="left" vertical="center"/>
    </xf>
    <xf numFmtId="185" fontId="4" fillId="0" borderId="7" xfId="10" applyNumberFormat="1" applyFont="1" applyFill="1" applyBorder="1" applyAlignment="1">
      <alignment horizontal="left" vertical="center"/>
    </xf>
    <xf numFmtId="179" fontId="4" fillId="0" borderId="7" xfId="0" applyNumberFormat="1" applyFont="1" applyBorder="1" applyAlignment="1">
      <alignment vertical="center"/>
    </xf>
    <xf numFmtId="179" fontId="4" fillId="0" borderId="8" xfId="0" applyNumberFormat="1" applyFont="1" applyBorder="1" applyAlignment="1">
      <alignment horizontal="left" vertical="center"/>
    </xf>
    <xf numFmtId="179" fontId="2" fillId="2" borderId="1" xfId="33" applyFont="1" applyFill="1" applyBorder="1" applyAlignment="1">
      <alignment horizontal="left" vertical="center" wrapText="1"/>
    </xf>
    <xf numFmtId="179" fontId="2" fillId="4" borderId="1" xfId="33" applyFont="1" applyFill="1" applyBorder="1" applyAlignment="1">
      <alignment horizontal="left" vertical="center" wrapText="1"/>
    </xf>
    <xf numFmtId="49" fontId="2" fillId="5" borderId="8" xfId="80" applyNumberFormat="1" applyFont="1" applyFill="1" applyBorder="1" applyAlignment="1">
      <alignment horizontal="left" vertical="center"/>
    </xf>
    <xf numFmtId="179" fontId="3" fillId="0" borderId="1" xfId="69" applyFont="1" applyBorder="1" applyAlignment="1">
      <alignment vertical="center" wrapText="1"/>
    </xf>
    <xf numFmtId="179" fontId="2" fillId="3" borderId="9" xfId="33" applyFont="1" applyFill="1" applyBorder="1" applyAlignment="1">
      <alignment horizontal="left" vertical="center" wrapText="1"/>
    </xf>
    <xf numFmtId="179" fontId="4" fillId="4" borderId="1" xfId="33" applyFont="1" applyFill="1" applyBorder="1" applyAlignment="1">
      <alignment horizontal="left" vertical="center" wrapText="1"/>
    </xf>
    <xf numFmtId="49" fontId="4" fillId="5" borderId="8" xfId="80" applyNumberFormat="1" applyFont="1" applyFill="1" applyBorder="1" applyAlignment="1">
      <alignment horizontal="left" vertical="center" wrapText="1"/>
    </xf>
    <xf numFmtId="179" fontId="1" fillId="0" borderId="1" xfId="69" applyFont="1" applyBorder="1" applyAlignment="1">
      <alignment vertical="center" wrapText="1"/>
    </xf>
    <xf numFmtId="179" fontId="1" fillId="5" borderId="1" xfId="69" applyFont="1" applyFill="1" applyBorder="1" applyAlignment="1">
      <alignment vertical="center" wrapText="1"/>
    </xf>
    <xf numFmtId="49" fontId="4" fillId="5" borderId="8" xfId="80" applyNumberFormat="1" applyFont="1" applyFill="1" applyBorder="1" applyAlignment="1">
      <alignment horizontal="left" vertical="center"/>
    </xf>
    <xf numFmtId="179" fontId="1" fillId="0" borderId="1" xfId="3" applyFont="1" applyBorder="1" applyAlignment="1">
      <alignment horizontal="left" vertical="center" wrapText="1"/>
    </xf>
    <xf numFmtId="179" fontId="4" fillId="3" borderId="9" xfId="33" applyFont="1" applyFill="1" applyBorder="1" applyAlignment="1">
      <alignment horizontal="left" vertical="center" wrapText="1"/>
    </xf>
    <xf numFmtId="179" fontId="6" fillId="0" borderId="8" xfId="3" applyFont="1" applyBorder="1" applyAlignment="1">
      <alignment horizontal="left" vertical="center" wrapText="1"/>
    </xf>
    <xf numFmtId="179" fontId="1" fillId="0" borderId="8" xfId="3" applyFont="1" applyBorder="1" applyAlignment="1">
      <alignment horizontal="left" vertical="center" wrapText="1"/>
    </xf>
    <xf numFmtId="49" fontId="4" fillId="4" borderId="10" xfId="0" applyNumberFormat="1" applyFont="1" applyFill="1" applyBorder="1" applyAlignment="1">
      <alignment horizontal="left" vertical="center"/>
    </xf>
    <xf numFmtId="0" fontId="4" fillId="4" borderId="10" xfId="0" applyFont="1" applyFill="1" applyBorder="1" applyAlignment="1">
      <alignment horizontal="left" vertical="center"/>
    </xf>
    <xf numFmtId="185" fontId="4" fillId="4" borderId="10" xfId="10" applyNumberFormat="1" applyFont="1" applyFill="1" applyBorder="1" applyAlignment="1">
      <alignment horizontal="left" vertical="center"/>
    </xf>
    <xf numFmtId="179" fontId="4" fillId="4" borderId="10" xfId="0" applyNumberFormat="1" applyFont="1" applyFill="1" applyBorder="1" applyAlignment="1">
      <alignment vertical="center"/>
    </xf>
    <xf numFmtId="176" fontId="4" fillId="4" borderId="10" xfId="0" applyNumberFormat="1" applyFont="1" applyFill="1" applyBorder="1" applyAlignment="1">
      <alignment horizontal="left" vertical="center"/>
    </xf>
    <xf numFmtId="0" fontId="1" fillId="0" borderId="1" xfId="3" applyNumberFormat="1" applyFont="1" applyBorder="1" applyAlignment="1">
      <alignment horizontal="left" vertical="center"/>
    </xf>
    <xf numFmtId="180" fontId="1" fillId="0" borderId="1" xfId="10" applyNumberFormat="1" applyFont="1" applyFill="1" applyBorder="1" applyAlignment="1">
      <alignment horizontal="right" vertical="center" wrapText="1"/>
    </xf>
    <xf numFmtId="0" fontId="0" fillId="0" borderId="0" xfId="0" applyFont="1" applyFill="1" applyAlignment="1"/>
    <xf numFmtId="0" fontId="0" fillId="0" borderId="0" xfId="0" applyFont="1" applyFill="1" applyAlignment="1"/>
    <xf numFmtId="0" fontId="7" fillId="0" borderId="0" xfId="70" applyFont="1" applyFill="1" applyAlignment="1" applyProtection="1">
      <alignment horizontal="left" vertical="center"/>
      <protection locked="0"/>
    </xf>
    <xf numFmtId="0" fontId="8" fillId="7" borderId="11" xfId="70" applyFont="1" applyFill="1" applyBorder="1" applyAlignment="1" applyProtection="1">
      <alignment vertical="center"/>
      <protection locked="0"/>
    </xf>
    <xf numFmtId="0" fontId="7" fillId="7" borderId="0" xfId="70" applyFont="1" applyFill="1" applyAlignment="1" applyProtection="1">
      <alignment vertical="center"/>
      <protection locked="0"/>
    </xf>
    <xf numFmtId="0" fontId="8" fillId="7" borderId="6" xfId="70" applyFont="1" applyFill="1" applyBorder="1" applyProtection="1">
      <alignment vertical="center"/>
      <protection locked="0"/>
    </xf>
    <xf numFmtId="0" fontId="7" fillId="7" borderId="7" xfId="70" applyFont="1" applyFill="1" applyBorder="1" applyAlignment="1" applyProtection="1">
      <alignment vertical="center"/>
      <protection locked="0"/>
    </xf>
    <xf numFmtId="0" fontId="7" fillId="7" borderId="8" xfId="70" applyFont="1" applyFill="1" applyBorder="1" applyAlignment="1" applyProtection="1">
      <alignment vertical="center"/>
      <protection locked="0"/>
    </xf>
    <xf numFmtId="0" fontId="8" fillId="7" borderId="11" xfId="70" applyFont="1" applyFill="1" applyBorder="1" applyProtection="1">
      <alignment vertical="center"/>
      <protection locked="0"/>
    </xf>
    <xf numFmtId="0" fontId="8" fillId="7" borderId="12" xfId="70" applyFont="1" applyFill="1" applyBorder="1" applyAlignment="1" applyProtection="1">
      <alignment vertical="center"/>
      <protection locked="0"/>
    </xf>
    <xf numFmtId="0" fontId="7" fillId="7" borderId="13" xfId="70" applyFont="1" applyFill="1" applyBorder="1" applyAlignment="1" applyProtection="1">
      <alignment vertical="center"/>
      <protection locked="0"/>
    </xf>
    <xf numFmtId="0" fontId="7" fillId="7" borderId="11" xfId="70" applyFont="1" applyFill="1" applyBorder="1" applyAlignment="1" applyProtection="1">
      <alignment vertical="center"/>
      <protection locked="0"/>
    </xf>
    <xf numFmtId="0" fontId="7" fillId="7" borderId="14" xfId="70" applyFont="1" applyFill="1" applyBorder="1" applyAlignment="1" applyProtection="1">
      <alignment vertical="center"/>
      <protection locked="0"/>
    </xf>
    <xf numFmtId="0" fontId="7" fillId="7" borderId="15" xfId="70" applyFont="1" applyFill="1" applyBorder="1" applyAlignment="1" applyProtection="1">
      <alignment vertical="center"/>
      <protection locked="0"/>
    </xf>
    <xf numFmtId="0" fontId="7" fillId="7" borderId="16" xfId="70" applyFont="1" applyFill="1" applyBorder="1" applyAlignment="1" applyProtection="1">
      <alignment vertical="center"/>
      <protection locked="0"/>
    </xf>
    <xf numFmtId="0" fontId="8" fillId="0" borderId="6" xfId="70" applyFont="1" applyFill="1" applyBorder="1" applyAlignment="1" applyProtection="1">
      <alignment horizontal="left" vertical="center"/>
      <protection locked="0"/>
    </xf>
    <xf numFmtId="0" fontId="8" fillId="0" borderId="7" xfId="70" applyFont="1" applyFill="1" applyBorder="1" applyAlignment="1" applyProtection="1">
      <alignment horizontal="left" vertical="center"/>
      <protection locked="0"/>
    </xf>
    <xf numFmtId="0" fontId="9" fillId="7" borderId="7" xfId="70" applyFont="1" applyFill="1" applyBorder="1" applyAlignment="1" applyProtection="1">
      <alignment horizontal="center" vertical="center"/>
      <protection locked="0"/>
    </xf>
    <xf numFmtId="9" fontId="10" fillId="0" borderId="6" xfId="70" applyNumberFormat="1" applyFont="1" applyFill="1" applyBorder="1" applyAlignment="1" applyProtection="1">
      <alignment horizontal="center" vertical="center"/>
      <protection locked="0"/>
    </xf>
    <xf numFmtId="0" fontId="8" fillId="7" borderId="6" xfId="70" applyFont="1" applyFill="1" applyBorder="1" applyAlignment="1" applyProtection="1">
      <alignment horizontal="left" vertical="center"/>
      <protection locked="0"/>
    </xf>
    <xf numFmtId="0" fontId="8" fillId="7" borderId="7" xfId="70" applyFont="1" applyFill="1" applyBorder="1" applyAlignment="1" applyProtection="1">
      <alignment horizontal="left" vertical="center"/>
      <protection locked="0"/>
    </xf>
    <xf numFmtId="0" fontId="11" fillId="7" borderId="0" xfId="70" applyFont="1" applyFill="1" applyAlignment="1" applyProtection="1">
      <alignment horizontal="left" vertical="center" wrapText="1"/>
      <protection locked="0"/>
    </xf>
    <xf numFmtId="0" fontId="12" fillId="7" borderId="0" xfId="70" applyFont="1" applyFill="1" applyAlignment="1" applyProtection="1">
      <alignment horizontal="left" vertical="center"/>
      <protection locked="0"/>
    </xf>
    <xf numFmtId="0" fontId="13" fillId="7" borderId="0" xfId="70" applyFont="1" applyFill="1" applyAlignment="1" applyProtection="1">
      <alignment horizontal="left" vertical="center" wrapText="1"/>
      <protection locked="0"/>
    </xf>
    <xf numFmtId="0" fontId="13" fillId="7" borderId="0" xfId="70" applyFont="1" applyFill="1" applyAlignment="1" applyProtection="1">
      <alignment horizontal="left" vertical="center"/>
      <protection locked="0"/>
    </xf>
    <xf numFmtId="0" fontId="7" fillId="0" borderId="0" xfId="70" applyFont="1" applyFill="1" applyAlignment="1" applyProtection="1">
      <alignment vertical="center"/>
      <protection locked="0"/>
    </xf>
    <xf numFmtId="0" fontId="8" fillId="0" borderId="0" xfId="70" applyFont="1" applyFill="1" applyAlignment="1" applyProtection="1">
      <alignment vertical="center"/>
      <protection locked="0"/>
    </xf>
    <xf numFmtId="0" fontId="7" fillId="0" borderId="0" xfId="70" applyFont="1" applyFill="1" applyAlignment="1" applyProtection="1">
      <alignment horizontal="left" vertical="center" wrapText="1"/>
      <protection locked="0"/>
    </xf>
    <xf numFmtId="0" fontId="7" fillId="0" borderId="0" xfId="70" applyFont="1" applyFill="1" applyAlignment="1" applyProtection="1">
      <alignment horizontal="left" vertical="justify"/>
      <protection locked="0"/>
    </xf>
    <xf numFmtId="14" fontId="14" fillId="0" borderId="1" xfId="70" applyNumberFormat="1" applyFont="1" applyFill="1" applyBorder="1" applyAlignment="1" applyProtection="1">
      <alignment horizontal="center" vertical="center"/>
      <protection locked="0"/>
    </xf>
    <xf numFmtId="14" fontId="7" fillId="0" borderId="1" xfId="70" applyNumberFormat="1" applyFont="1" applyFill="1" applyBorder="1" applyAlignment="1" applyProtection="1">
      <alignment horizontal="center" vertical="center"/>
      <protection locked="0"/>
    </xf>
    <xf numFmtId="186" fontId="7" fillId="0" borderId="6" xfId="70" applyNumberFormat="1" applyFont="1" applyFill="1" applyBorder="1" applyAlignment="1" applyProtection="1">
      <alignment horizontal="center" vertical="center"/>
      <protection locked="0"/>
    </xf>
    <xf numFmtId="186" fontId="7" fillId="0" borderId="7" xfId="70" applyNumberFormat="1" applyFont="1" applyFill="1" applyBorder="1" applyAlignment="1" applyProtection="1">
      <alignment horizontal="center" vertical="center"/>
      <protection locked="0"/>
    </xf>
    <xf numFmtId="186" fontId="7" fillId="0" borderId="8" xfId="70" applyNumberFormat="1" applyFont="1" applyFill="1" applyBorder="1" applyAlignment="1" applyProtection="1">
      <alignment horizontal="center" vertical="center"/>
      <protection locked="0"/>
    </xf>
    <xf numFmtId="1" fontId="7" fillId="0" borderId="1" xfId="70" applyNumberFormat="1" applyFont="1" applyFill="1" applyBorder="1" applyAlignment="1" applyProtection="1">
      <alignment horizontal="center" vertical="center"/>
      <protection locked="0"/>
    </xf>
    <xf numFmtId="0" fontId="7" fillId="0" borderId="13" xfId="70" applyFont="1" applyFill="1" applyBorder="1" applyAlignment="1" applyProtection="1">
      <alignment vertical="center"/>
      <protection locked="0"/>
    </xf>
    <xf numFmtId="0" fontId="7" fillId="0" borderId="17" xfId="70" applyFont="1" applyFill="1" applyBorder="1" applyAlignment="1" applyProtection="1">
      <alignment vertical="center"/>
      <protection locked="0"/>
    </xf>
    <xf numFmtId="0" fontId="7" fillId="0" borderId="1" xfId="70" applyFont="1" applyFill="1" applyBorder="1" applyAlignment="1" applyProtection="1">
      <alignment horizontal="center" vertical="center"/>
      <protection locked="0"/>
    </xf>
    <xf numFmtId="0" fontId="15" fillId="0" borderId="1" xfId="12" applyNumberFormat="1" applyFont="1" applyFill="1" applyBorder="1" applyAlignment="1" applyProtection="1">
      <alignment horizontal="center" vertical="center"/>
      <protection locked="0"/>
    </xf>
    <xf numFmtId="187" fontId="7" fillId="0" borderId="6" xfId="70" applyNumberFormat="1" applyFont="1" applyFill="1" applyBorder="1" applyAlignment="1" applyProtection="1">
      <alignment horizontal="center" vertical="center"/>
    </xf>
    <xf numFmtId="187" fontId="7" fillId="0" borderId="7" xfId="70" applyNumberFormat="1" applyFont="1" applyFill="1" applyBorder="1" applyAlignment="1" applyProtection="1">
      <alignment horizontal="center" vertical="center"/>
    </xf>
    <xf numFmtId="187" fontId="7" fillId="0" borderId="8" xfId="70" applyNumberFormat="1" applyFont="1" applyFill="1" applyBorder="1" applyAlignment="1" applyProtection="1">
      <alignment horizontal="center" vertical="center"/>
    </xf>
    <xf numFmtId="187" fontId="8" fillId="0" borderId="6" xfId="70" applyNumberFormat="1" applyFont="1" applyFill="1" applyBorder="1" applyAlignment="1" applyProtection="1">
      <alignment horizontal="center" vertical="center"/>
    </xf>
    <xf numFmtId="187" fontId="8" fillId="0" borderId="7" xfId="70" applyNumberFormat="1" applyFont="1" applyFill="1" applyBorder="1" applyAlignment="1" applyProtection="1">
      <alignment horizontal="center" vertical="center"/>
    </xf>
    <xf numFmtId="187" fontId="8" fillId="0" borderId="8" xfId="70" applyNumberFormat="1" applyFont="1" applyFill="1" applyBorder="1" applyAlignment="1" applyProtection="1">
      <alignment horizontal="center" vertical="center"/>
    </xf>
    <xf numFmtId="187" fontId="7" fillId="7" borderId="0" xfId="70" applyNumberFormat="1" applyFont="1" applyFill="1" applyAlignment="1" applyProtection="1">
      <alignment horizontal="center" vertical="center"/>
      <protection locked="0"/>
    </xf>
    <xf numFmtId="0" fontId="7" fillId="7" borderId="0" xfId="70" applyFont="1" applyFill="1" applyAlignment="1" applyProtection="1">
      <alignment horizontal="center" vertical="center"/>
      <protection locked="0"/>
    </xf>
  </cellXfs>
  <cellStyles count="89">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Normal 2 2 4" xfId="24"/>
    <cellStyle name="标题 2" xfId="25" builtinId="17"/>
    <cellStyle name="常规 5 2 2" xfId="26"/>
    <cellStyle name="0,0_x000d__x000a_NA_x000d__x000a_"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强调文字颜色 2" xfId="35" builtinId="33"/>
    <cellStyle name="样式 1 2 2" xfId="36"/>
    <cellStyle name="20% - 强调文字颜色 6" xfId="37" builtinId="50"/>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强调文字颜色 4" xfId="51" builtinId="41"/>
    <cellStyle name="样式 1 2 4" xfId="52"/>
    <cellStyle name="0,0_x000a__x000a_NA_x000a__x000a_ 2" xfId="53"/>
    <cellStyle name="20% - 强调文字颜色 4" xfId="54" builtinId="42"/>
    <cellStyle name="Normal 2 2 2 4" xfId="55"/>
    <cellStyle name="Normal 2"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Normal_mck_ceocircle_20060228_budget_mini_ava_041207.xls" xfId="74"/>
    <cellStyle name="常规 14" xfId="75"/>
    <cellStyle name="常规 3" xfId="76"/>
    <cellStyle name="常规 3 2" xfId="77"/>
    <cellStyle name="常规 3 3" xfId="78"/>
    <cellStyle name="常规 5 2 2 2" xfId="79"/>
    <cellStyle name="常规 5 2 2 3" xfId="80"/>
    <cellStyle name="常规 9" xfId="81"/>
    <cellStyle name="千位分隔 2 2" xfId="82"/>
    <cellStyle name="样式 1" xfId="83"/>
    <cellStyle name="样式 1 2" xfId="84"/>
    <cellStyle name="样式 1 2 2 2" xfId="85"/>
    <cellStyle name="样式 1 2 2 2 2" xfId="86"/>
    <cellStyle name="样式 1 2 2 2 2 2" xfId="87"/>
    <cellStyle name="样式 1 2 2 3" xfId="8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siti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zoomScale="70" zoomScaleNormal="70" workbookViewId="0">
      <selection activeCell="N20" sqref="N20"/>
    </sheetView>
  </sheetViews>
  <sheetFormatPr defaultColWidth="11.551724137931" defaultRowHeight="14"/>
  <cols>
    <col min="1" max="3" width="11.7672413793103" style="110" customWidth="1"/>
    <col min="4" max="7" width="12.5948275862069" style="110" customWidth="1"/>
    <col min="8" max="8" width="10.7241379310345" style="110" customWidth="1"/>
    <col min="9" max="11" width="16.1465517241379" style="110" customWidth="1"/>
    <col min="12" max="16383" width="11.551724137931" style="110"/>
    <col min="16384" max="16384" width="11.551724137931" style="111"/>
  </cols>
  <sheetData>
    <row r="1" s="110" customFormat="1" ht="14.95" spans="1:11">
      <c r="A1" s="112"/>
      <c r="B1" s="112"/>
      <c r="C1" s="112"/>
      <c r="D1" s="112"/>
      <c r="E1" s="112"/>
      <c r="F1" s="112"/>
      <c r="G1" s="112"/>
      <c r="H1" s="112"/>
      <c r="I1" s="112"/>
      <c r="J1" s="112"/>
      <c r="K1" s="112"/>
    </row>
    <row r="2" s="110" customFormat="1" ht="51" customHeight="1" spans="1:11">
      <c r="A2" s="113"/>
      <c r="B2" s="114"/>
      <c r="C2" s="114"/>
      <c r="D2" s="114"/>
      <c r="E2" s="114"/>
      <c r="F2" s="114"/>
      <c r="G2" s="114"/>
      <c r="H2" s="114"/>
      <c r="I2" s="114"/>
      <c r="J2" s="114"/>
      <c r="K2" s="122"/>
    </row>
    <row r="3" s="110" customFormat="1" ht="16" customHeight="1" spans="1:11">
      <c r="A3" s="115" t="s">
        <v>0</v>
      </c>
      <c r="B3" s="116"/>
      <c r="C3" s="116"/>
      <c r="D3" s="116"/>
      <c r="E3" s="116"/>
      <c r="F3" s="116"/>
      <c r="G3" s="116"/>
      <c r="H3" s="117"/>
      <c r="I3" s="139" t="s">
        <v>1</v>
      </c>
      <c r="J3" s="140"/>
      <c r="K3" s="140"/>
    </row>
    <row r="4" s="110" customFormat="1" ht="16" customHeight="1" spans="1:11">
      <c r="A4" s="115" t="s">
        <v>2</v>
      </c>
      <c r="B4" s="116"/>
      <c r="C4" s="116"/>
      <c r="D4" s="116"/>
      <c r="E4" s="116"/>
      <c r="F4" s="116"/>
      <c r="G4" s="116"/>
      <c r="H4" s="116"/>
      <c r="I4" s="141">
        <v>44890</v>
      </c>
      <c r="J4" s="142"/>
      <c r="K4" s="143"/>
    </row>
    <row r="5" s="110" customFormat="1" ht="16" customHeight="1" spans="1:11">
      <c r="A5" s="118" t="s">
        <v>3</v>
      </c>
      <c r="B5" s="114"/>
      <c r="C5" s="114"/>
      <c r="D5" s="114"/>
      <c r="E5" s="114"/>
      <c r="F5" s="114"/>
      <c r="G5" s="114"/>
      <c r="H5" s="114"/>
      <c r="I5" s="144"/>
      <c r="J5" s="144"/>
      <c r="K5" s="144"/>
    </row>
    <row r="6" s="110" customFormat="1" ht="16" customHeight="1" spans="1:11">
      <c r="A6" s="119" t="s">
        <v>4</v>
      </c>
      <c r="B6" s="120"/>
      <c r="C6" s="120"/>
      <c r="D6" s="120"/>
      <c r="E6" s="120"/>
      <c r="F6" s="120"/>
      <c r="G6" s="120"/>
      <c r="H6" s="120"/>
      <c r="I6" s="145"/>
      <c r="J6" s="145"/>
      <c r="K6" s="146"/>
    </row>
    <row r="7" s="110" customFormat="1" ht="16" customHeight="1" spans="1:11">
      <c r="A7" s="121"/>
      <c r="B7" s="114" t="s">
        <v>5</v>
      </c>
      <c r="C7" s="114"/>
      <c r="D7" s="114"/>
      <c r="E7" s="114"/>
      <c r="F7" s="114"/>
      <c r="G7" s="114"/>
      <c r="H7" s="122"/>
      <c r="I7" s="147" t="s">
        <v>6</v>
      </c>
      <c r="J7" s="147"/>
      <c r="K7" s="147"/>
    </row>
    <row r="8" s="110" customFormat="1" ht="16" customHeight="1" spans="1:11">
      <c r="A8" s="121"/>
      <c r="B8" s="114" t="s">
        <v>7</v>
      </c>
      <c r="C8" s="114"/>
      <c r="D8" s="114" t="s">
        <v>8</v>
      </c>
      <c r="E8" s="114"/>
      <c r="F8" s="114"/>
      <c r="G8" s="114"/>
      <c r="H8" s="114"/>
      <c r="I8" s="147" t="s">
        <v>9</v>
      </c>
      <c r="J8" s="147"/>
      <c r="K8" s="147"/>
    </row>
    <row r="9" s="110" customFormat="1" ht="16" customHeight="1" spans="1:11">
      <c r="A9" s="121"/>
      <c r="B9" s="114"/>
      <c r="C9" s="114"/>
      <c r="D9" s="114" t="s">
        <v>10</v>
      </c>
      <c r="E9" s="114"/>
      <c r="F9" s="114"/>
      <c r="G9" s="114"/>
      <c r="H9" s="114"/>
      <c r="I9" s="147" t="s">
        <v>11</v>
      </c>
      <c r="J9" s="147"/>
      <c r="K9" s="147"/>
    </row>
    <row r="10" s="110" customFormat="1" ht="16" customHeight="1" spans="1:11">
      <c r="A10" s="121"/>
      <c r="B10" s="114"/>
      <c r="C10" s="114"/>
      <c r="D10" s="114" t="s">
        <v>12</v>
      </c>
      <c r="E10" s="114"/>
      <c r="F10" s="114"/>
      <c r="G10" s="114"/>
      <c r="H10" s="114"/>
      <c r="I10" s="147" t="s">
        <v>13</v>
      </c>
      <c r="J10" s="147"/>
      <c r="K10" s="147"/>
    </row>
    <row r="11" s="110" customFormat="1" ht="16" customHeight="1" spans="1:11">
      <c r="A11" s="121"/>
      <c r="B11" s="114"/>
      <c r="C11" s="114"/>
      <c r="D11" s="114" t="s">
        <v>14</v>
      </c>
      <c r="E11" s="114"/>
      <c r="F11" s="114"/>
      <c r="G11" s="114"/>
      <c r="H11" s="114"/>
      <c r="I11" s="147">
        <v>15614419726</v>
      </c>
      <c r="J11" s="147"/>
      <c r="K11" s="147"/>
    </row>
    <row r="12" s="110" customFormat="1" ht="16" customHeight="1" spans="1:11">
      <c r="A12" s="121"/>
      <c r="B12" s="114"/>
      <c r="C12" s="114"/>
      <c r="D12" s="114" t="s">
        <v>15</v>
      </c>
      <c r="E12" s="114"/>
      <c r="F12" s="114"/>
      <c r="G12" s="114"/>
      <c r="H12" s="114"/>
      <c r="I12" s="147"/>
      <c r="J12" s="147"/>
      <c r="K12" s="147"/>
    </row>
    <row r="13" s="110" customFormat="1" ht="16" customHeight="1" spans="1:11">
      <c r="A13" s="123"/>
      <c r="B13" s="124"/>
      <c r="C13" s="124"/>
      <c r="D13" s="124" t="s">
        <v>16</v>
      </c>
      <c r="E13" s="124"/>
      <c r="F13" s="124"/>
      <c r="G13" s="124"/>
      <c r="H13" s="124"/>
      <c r="I13" s="148" t="s">
        <v>17</v>
      </c>
      <c r="J13" s="147"/>
      <c r="K13" s="147"/>
    </row>
    <row r="14" s="110" customFormat="1" ht="16" customHeight="1" spans="1:11">
      <c r="A14" s="119" t="s">
        <v>18</v>
      </c>
      <c r="B14" s="120"/>
      <c r="C14" s="120"/>
      <c r="D14" s="120"/>
      <c r="E14" s="120"/>
      <c r="F14" s="120"/>
      <c r="G14" s="120"/>
      <c r="H14" s="120"/>
      <c r="I14" s="145"/>
      <c r="J14" s="145"/>
      <c r="K14" s="146"/>
    </row>
    <row r="15" s="110" customFormat="1" ht="16" customHeight="1" spans="1:11">
      <c r="A15" s="121"/>
      <c r="B15" s="114"/>
      <c r="C15" s="114"/>
      <c r="D15" s="125" t="s">
        <v>19</v>
      </c>
      <c r="E15" s="126"/>
      <c r="F15" s="126"/>
      <c r="G15" s="126"/>
      <c r="H15" s="127"/>
      <c r="I15" s="149">
        <f>宁波站!H1</f>
        <v>23366.32</v>
      </c>
      <c r="J15" s="150"/>
      <c r="K15" s="151"/>
    </row>
    <row r="16" s="110" customFormat="1" ht="16" customHeight="1" spans="1:11">
      <c r="A16" s="121"/>
      <c r="B16" s="114"/>
      <c r="C16" s="114"/>
      <c r="D16" s="125" t="s">
        <v>20</v>
      </c>
      <c r="E16" s="126"/>
      <c r="F16" s="126"/>
      <c r="G16" s="126"/>
      <c r="H16" s="127"/>
      <c r="I16" s="149">
        <f>成都站!H1</f>
        <v>32719.05</v>
      </c>
      <c r="J16" s="150"/>
      <c r="K16" s="151"/>
    </row>
    <row r="17" s="110" customFormat="1" ht="16" customHeight="1" spans="1:11">
      <c r="A17" s="121"/>
      <c r="B17" s="114"/>
      <c r="C17" s="114"/>
      <c r="D17" s="125" t="s">
        <v>21</v>
      </c>
      <c r="E17" s="126"/>
      <c r="F17" s="126"/>
      <c r="G17" s="126"/>
      <c r="H17" s="127"/>
      <c r="I17" s="152">
        <f>SUM(I15:K16)</f>
        <v>56085.37</v>
      </c>
      <c r="J17" s="153"/>
      <c r="K17" s="154"/>
    </row>
    <row r="18" s="110" customFormat="1" ht="16" customHeight="1" spans="1:11">
      <c r="A18" s="121"/>
      <c r="B18" s="114"/>
      <c r="C18" s="114"/>
      <c r="D18" s="125" t="s">
        <v>22</v>
      </c>
      <c r="E18" s="126"/>
      <c r="F18" s="126"/>
      <c r="G18" s="126"/>
      <c r="H18" s="128">
        <v>0.06</v>
      </c>
      <c r="I18" s="152">
        <f>I17*H18</f>
        <v>3365.1222</v>
      </c>
      <c r="J18" s="153"/>
      <c r="K18" s="154"/>
    </row>
    <row r="19" s="110" customFormat="1" ht="16" customHeight="1" spans="1:11">
      <c r="A19" s="123"/>
      <c r="B19" s="124"/>
      <c r="C19" s="124"/>
      <c r="D19" s="129" t="s">
        <v>23</v>
      </c>
      <c r="E19" s="130"/>
      <c r="F19" s="130"/>
      <c r="G19" s="130"/>
      <c r="H19" s="127"/>
      <c r="I19" s="152">
        <f>I17+I18</f>
        <v>59450.4922</v>
      </c>
      <c r="J19" s="153"/>
      <c r="K19" s="154"/>
    </row>
    <row r="20" s="110" customFormat="1" ht="14.95" spans="1:11">
      <c r="A20" s="114"/>
      <c r="B20" s="114"/>
      <c r="C20" s="114"/>
      <c r="D20" s="114"/>
      <c r="E20" s="114"/>
      <c r="F20" s="114"/>
      <c r="G20" s="114"/>
      <c r="H20" s="114"/>
      <c r="I20" s="155"/>
      <c r="J20" s="156"/>
      <c r="K20" s="156"/>
    </row>
    <row r="21" s="110" customFormat="1" ht="15.45" spans="1:11">
      <c r="A21" s="131" t="s">
        <v>24</v>
      </c>
      <c r="B21" s="132"/>
      <c r="C21" s="132"/>
      <c r="D21" s="132"/>
      <c r="E21" s="132"/>
      <c r="F21" s="132"/>
      <c r="G21" s="132"/>
      <c r="H21" s="132"/>
      <c r="I21" s="132"/>
      <c r="J21" s="132"/>
      <c r="K21" s="132"/>
    </row>
    <row r="22" s="110" customFormat="1" ht="14.95" spans="1:11">
      <c r="A22" s="133" t="s">
        <v>25</v>
      </c>
      <c r="B22" s="134"/>
      <c r="C22" s="134"/>
      <c r="D22" s="134"/>
      <c r="E22" s="134"/>
      <c r="F22" s="134"/>
      <c r="G22" s="134"/>
      <c r="H22" s="134"/>
      <c r="I22" s="134"/>
      <c r="J22" s="134"/>
      <c r="K22" s="134"/>
    </row>
    <row r="23" s="110" customFormat="1" ht="14.95" spans="1:11">
      <c r="A23" s="133" t="s">
        <v>26</v>
      </c>
      <c r="B23" s="133"/>
      <c r="C23" s="133"/>
      <c r="D23" s="133"/>
      <c r="E23" s="133"/>
      <c r="F23" s="133"/>
      <c r="G23" s="133"/>
      <c r="H23" s="133"/>
      <c r="I23" s="133"/>
      <c r="J23" s="133"/>
      <c r="K23" s="133"/>
    </row>
    <row r="24" s="110" customFormat="1" ht="14.95" spans="1:11">
      <c r="A24" s="133" t="s">
        <v>27</v>
      </c>
      <c r="B24" s="133"/>
      <c r="C24" s="133"/>
      <c r="D24" s="133"/>
      <c r="E24" s="133"/>
      <c r="F24" s="133"/>
      <c r="G24" s="133"/>
      <c r="H24" s="133"/>
      <c r="I24" s="133"/>
      <c r="J24" s="133"/>
      <c r="K24" s="133"/>
    </row>
    <row r="25" s="110" customFormat="1" ht="14.95" spans="1:11">
      <c r="A25" s="133" t="s">
        <v>28</v>
      </c>
      <c r="B25" s="133"/>
      <c r="C25" s="133"/>
      <c r="D25" s="133"/>
      <c r="E25" s="133"/>
      <c r="F25" s="133"/>
      <c r="G25" s="133"/>
      <c r="H25" s="133"/>
      <c r="I25" s="133"/>
      <c r="J25" s="133"/>
      <c r="K25" s="133"/>
    </row>
    <row r="26" s="110" customFormat="1" ht="14.95" spans="1:11">
      <c r="A26" s="133" t="s">
        <v>29</v>
      </c>
      <c r="B26" s="134"/>
      <c r="C26" s="134"/>
      <c r="D26" s="134"/>
      <c r="E26" s="134"/>
      <c r="F26" s="134"/>
      <c r="G26" s="134"/>
      <c r="H26" s="134"/>
      <c r="I26" s="134"/>
      <c r="J26" s="134"/>
      <c r="K26" s="134"/>
    </row>
    <row r="27" s="110" customFormat="1" ht="14.95" spans="1:11">
      <c r="A27" s="135"/>
      <c r="B27" s="135"/>
      <c r="C27" s="135"/>
      <c r="D27" s="135"/>
      <c r="E27" s="135"/>
      <c r="F27" s="135"/>
      <c r="G27" s="135"/>
      <c r="H27" s="135"/>
      <c r="I27" s="135"/>
      <c r="J27" s="135"/>
      <c r="K27" s="135"/>
    </row>
    <row r="28" s="110" customFormat="1" ht="14.95" spans="1:11">
      <c r="A28" s="135"/>
      <c r="B28" s="135"/>
      <c r="C28" s="135"/>
      <c r="D28" s="135"/>
      <c r="E28" s="135"/>
      <c r="F28" s="135"/>
      <c r="G28" s="135"/>
      <c r="H28" s="135"/>
      <c r="I28" s="135"/>
      <c r="J28" s="135"/>
      <c r="K28" s="135"/>
    </row>
    <row r="29" s="110" customFormat="1" ht="14.95" spans="1:11">
      <c r="A29" s="135" t="s">
        <v>30</v>
      </c>
      <c r="B29" s="135"/>
      <c r="C29" s="135"/>
      <c r="D29" s="135"/>
      <c r="E29" s="135"/>
      <c r="F29" s="135" t="s">
        <v>31</v>
      </c>
      <c r="G29" s="135" t="s">
        <v>32</v>
      </c>
      <c r="H29" s="135"/>
      <c r="I29" s="135"/>
      <c r="J29" s="135"/>
      <c r="K29" s="135"/>
    </row>
    <row r="30" s="110" customFormat="1" ht="14.95" spans="1:11">
      <c r="A30" s="135"/>
      <c r="B30" s="135"/>
      <c r="C30" s="135"/>
      <c r="D30" s="135"/>
      <c r="E30" s="135"/>
      <c r="F30" s="135"/>
      <c r="G30" s="135"/>
      <c r="H30" s="135"/>
      <c r="I30" s="135"/>
      <c r="J30" s="135"/>
      <c r="K30" s="135"/>
    </row>
    <row r="31" s="110" customFormat="1" ht="14.95" spans="1:11">
      <c r="A31" s="135"/>
      <c r="B31" s="135"/>
      <c r="C31" s="135"/>
      <c r="D31" s="135"/>
      <c r="E31" s="135"/>
      <c r="F31" s="135"/>
      <c r="G31" s="135"/>
      <c r="H31" s="135"/>
      <c r="I31" s="135"/>
      <c r="J31" s="135"/>
      <c r="K31" s="135"/>
    </row>
    <row r="32" s="110" customFormat="1" ht="15.45" spans="1:11">
      <c r="A32" s="136" t="s">
        <v>33</v>
      </c>
      <c r="B32" s="135"/>
      <c r="C32" s="135"/>
      <c r="D32" s="135"/>
      <c r="E32" s="135"/>
      <c r="F32" s="135"/>
      <c r="G32" s="135"/>
      <c r="H32" s="135"/>
      <c r="I32" s="135"/>
      <c r="J32" s="135"/>
      <c r="K32" s="135"/>
    </row>
    <row r="33" s="110" customFormat="1" ht="14.95" spans="1:11">
      <c r="A33" s="112">
        <v>1</v>
      </c>
      <c r="B33" s="135" t="s">
        <v>34</v>
      </c>
      <c r="C33" s="135"/>
      <c r="D33" s="135"/>
      <c r="E33" s="135"/>
      <c r="F33" s="135"/>
      <c r="G33" s="135"/>
      <c r="H33" s="135"/>
      <c r="I33" s="135"/>
      <c r="J33" s="135"/>
      <c r="K33" s="135"/>
    </row>
    <row r="34" s="110" customFormat="1" ht="14.95" spans="1:11">
      <c r="A34" s="112"/>
      <c r="B34" s="135" t="s">
        <v>35</v>
      </c>
      <c r="C34" s="135"/>
      <c r="D34" s="135"/>
      <c r="E34" s="135"/>
      <c r="F34" s="135"/>
      <c r="G34" s="135"/>
      <c r="H34" s="135"/>
      <c r="I34" s="135"/>
      <c r="J34" s="135"/>
      <c r="K34" s="135"/>
    </row>
    <row r="35" s="110" customFormat="1" ht="14.95" spans="1:11">
      <c r="A35" s="112"/>
      <c r="B35" s="135" t="s">
        <v>36</v>
      </c>
      <c r="C35" s="135"/>
      <c r="D35" s="135"/>
      <c r="E35" s="135"/>
      <c r="F35" s="135"/>
      <c r="G35" s="135"/>
      <c r="H35" s="135"/>
      <c r="I35" s="135"/>
      <c r="J35" s="135"/>
      <c r="K35" s="135"/>
    </row>
    <row r="36" s="110" customFormat="1" ht="14.95" spans="1:11">
      <c r="A36" s="112">
        <v>2</v>
      </c>
      <c r="B36" s="137" t="s">
        <v>37</v>
      </c>
      <c r="C36" s="137"/>
      <c r="D36" s="137"/>
      <c r="E36" s="137"/>
      <c r="F36" s="137"/>
      <c r="G36" s="137"/>
      <c r="H36" s="137"/>
      <c r="I36" s="137"/>
      <c r="J36" s="137"/>
      <c r="K36" s="137"/>
    </row>
    <row r="37" s="110" customFormat="1" ht="14.95" spans="1:11">
      <c r="A37" s="135"/>
      <c r="B37" s="135" t="s">
        <v>38</v>
      </c>
      <c r="C37" s="135"/>
      <c r="D37" s="135"/>
      <c r="E37" s="135"/>
      <c r="F37" s="135"/>
      <c r="G37" s="135"/>
      <c r="H37" s="135"/>
      <c r="I37" s="135"/>
      <c r="J37" s="135"/>
      <c r="K37" s="135"/>
    </row>
    <row r="38" s="110" customFormat="1" ht="14.95" spans="1:11">
      <c r="A38" s="112">
        <v>3</v>
      </c>
      <c r="B38" s="135" t="s">
        <v>39</v>
      </c>
      <c r="C38" s="135"/>
      <c r="D38" s="135"/>
      <c r="E38" s="135"/>
      <c r="F38" s="135"/>
      <c r="G38" s="135"/>
      <c r="H38" s="135"/>
      <c r="I38" s="135"/>
      <c r="J38" s="135"/>
      <c r="K38" s="135"/>
    </row>
    <row r="39" s="110" customFormat="1" ht="14.95" spans="1:11">
      <c r="A39" s="135"/>
      <c r="B39" s="135" t="s">
        <v>40</v>
      </c>
      <c r="C39" s="135"/>
      <c r="D39" s="135"/>
      <c r="E39" s="135"/>
      <c r="F39" s="135"/>
      <c r="G39" s="135"/>
      <c r="H39" s="135"/>
      <c r="I39" s="135"/>
      <c r="J39" s="135"/>
      <c r="K39" s="135"/>
    </row>
    <row r="40" s="110" customFormat="1" ht="14.95" spans="1:11">
      <c r="A40" s="112">
        <v>4</v>
      </c>
      <c r="B40" s="135" t="s">
        <v>41</v>
      </c>
      <c r="C40" s="135"/>
      <c r="D40" s="135"/>
      <c r="E40" s="135"/>
      <c r="F40" s="135"/>
      <c r="G40" s="135"/>
      <c r="H40" s="135"/>
      <c r="I40" s="135"/>
      <c r="J40" s="135"/>
      <c r="K40" s="135"/>
    </row>
    <row r="41" s="110" customFormat="1" ht="15.45" spans="1:11">
      <c r="A41" s="136" t="s">
        <v>42</v>
      </c>
      <c r="B41" s="135"/>
      <c r="C41" s="135"/>
      <c r="D41" s="135"/>
      <c r="E41" s="135"/>
      <c r="F41" s="135"/>
      <c r="G41" s="135"/>
      <c r="H41" s="135"/>
      <c r="I41" s="135"/>
      <c r="J41" s="135"/>
      <c r="K41" s="135"/>
    </row>
    <row r="42" s="110" customFormat="1" ht="14.95" spans="1:11">
      <c r="A42" s="112">
        <v>1</v>
      </c>
      <c r="B42" s="138" t="s">
        <v>43</v>
      </c>
      <c r="C42" s="138"/>
      <c r="D42" s="138"/>
      <c r="E42" s="138"/>
      <c r="F42" s="138"/>
      <c r="G42" s="138"/>
      <c r="H42" s="138"/>
      <c r="I42" s="138"/>
      <c r="J42" s="138"/>
      <c r="K42" s="138"/>
    </row>
    <row r="43" s="110" customFormat="1" ht="14.95" spans="1:11">
      <c r="A43" s="112"/>
      <c r="B43" s="138" t="s">
        <v>44</v>
      </c>
      <c r="C43" s="138"/>
      <c r="D43" s="138"/>
      <c r="E43" s="138"/>
      <c r="F43" s="138"/>
      <c r="G43" s="138"/>
      <c r="H43" s="138"/>
      <c r="I43" s="138"/>
      <c r="J43" s="138"/>
      <c r="K43" s="138"/>
    </row>
    <row r="44" s="110" customFormat="1" ht="14.95" spans="1:11">
      <c r="A44" s="112">
        <v>2</v>
      </c>
      <c r="B44" s="135" t="s">
        <v>45</v>
      </c>
      <c r="C44" s="135"/>
      <c r="D44" s="135"/>
      <c r="E44" s="135"/>
      <c r="F44" s="135"/>
      <c r="G44" s="135"/>
      <c r="H44" s="135"/>
      <c r="I44" s="135"/>
      <c r="J44" s="135"/>
      <c r="K44" s="135"/>
    </row>
    <row r="45" s="110" customFormat="1" ht="14.95" spans="1:11">
      <c r="A45" s="112"/>
      <c r="B45" s="135" t="s">
        <v>46</v>
      </c>
      <c r="C45" s="135"/>
      <c r="D45" s="135"/>
      <c r="E45" s="135"/>
      <c r="F45" s="135"/>
      <c r="G45" s="135"/>
      <c r="H45" s="135"/>
      <c r="I45" s="135"/>
      <c r="J45" s="135"/>
      <c r="K45" s="135"/>
    </row>
    <row r="46" s="110" customFormat="1" ht="14.95" spans="1:11">
      <c r="A46" s="112"/>
      <c r="B46" s="138" t="s">
        <v>47</v>
      </c>
      <c r="C46" s="138"/>
      <c r="D46" s="138"/>
      <c r="E46" s="138"/>
      <c r="F46" s="138"/>
      <c r="G46" s="138"/>
      <c r="H46" s="138"/>
      <c r="I46" s="138"/>
      <c r="J46" s="138"/>
      <c r="K46" s="138"/>
    </row>
    <row r="47" s="110" customFormat="1" ht="14.95" spans="1:11">
      <c r="A47" s="112">
        <v>3</v>
      </c>
      <c r="B47" s="135" t="s">
        <v>48</v>
      </c>
      <c r="C47" s="135"/>
      <c r="D47" s="135"/>
      <c r="E47" s="135"/>
      <c r="F47" s="135"/>
      <c r="G47" s="135"/>
      <c r="H47" s="135"/>
      <c r="I47" s="135"/>
      <c r="J47" s="135"/>
      <c r="K47" s="135"/>
    </row>
    <row r="48" s="110" customFormat="1" ht="14.95" spans="1:11">
      <c r="A48" s="135"/>
      <c r="B48" s="135" t="s">
        <v>49</v>
      </c>
      <c r="C48" s="135"/>
      <c r="D48" s="135"/>
      <c r="E48" s="135"/>
      <c r="F48" s="135"/>
      <c r="G48" s="135"/>
      <c r="H48" s="135"/>
      <c r="I48" s="135"/>
      <c r="J48" s="135"/>
      <c r="K48" s="135"/>
    </row>
    <row r="49" s="110" customFormat="1" ht="14.95" spans="1:11">
      <c r="A49" s="112">
        <v>4</v>
      </c>
      <c r="B49" s="135" t="s">
        <v>50</v>
      </c>
      <c r="C49" s="135"/>
      <c r="D49" s="135"/>
      <c r="E49" s="135"/>
      <c r="F49" s="135"/>
      <c r="G49" s="135"/>
      <c r="H49" s="135"/>
      <c r="I49" s="135"/>
      <c r="J49" s="135"/>
      <c r="K49" s="135"/>
    </row>
    <row r="50" s="110" customFormat="1" ht="14.95" spans="1:11">
      <c r="A50" s="135"/>
      <c r="B50" s="135"/>
      <c r="C50" s="135"/>
      <c r="D50" s="135"/>
      <c r="E50" s="135"/>
      <c r="F50" s="135"/>
      <c r="G50" s="135"/>
      <c r="H50" s="135"/>
      <c r="I50" s="135"/>
      <c r="J50" s="135"/>
      <c r="K50" s="135"/>
    </row>
    <row r="51" s="110" customFormat="1" ht="14.95" spans="1:11">
      <c r="A51" s="135"/>
      <c r="B51" s="135"/>
      <c r="C51" s="135"/>
      <c r="D51" s="135"/>
      <c r="E51" s="135"/>
      <c r="F51" s="135"/>
      <c r="G51" s="135"/>
      <c r="H51" s="135"/>
      <c r="I51" s="135"/>
      <c r="J51" s="135"/>
      <c r="K51" s="135"/>
    </row>
    <row r="52" s="110" customFormat="1" ht="14.95" spans="1:11">
      <c r="A52" s="135"/>
      <c r="B52" s="135"/>
      <c r="C52" s="135"/>
      <c r="D52" s="135"/>
      <c r="E52" s="135"/>
      <c r="F52" s="135"/>
      <c r="G52" s="135"/>
      <c r="H52" s="135"/>
      <c r="I52" s="135"/>
      <c r="J52" s="135"/>
      <c r="K52" s="135"/>
    </row>
    <row r="53" s="110" customFormat="1" ht="14.95" spans="1:11">
      <c r="A53" s="135"/>
      <c r="B53" s="135"/>
      <c r="C53" s="135"/>
      <c r="D53" s="135"/>
      <c r="E53" s="135"/>
      <c r="F53" s="135"/>
      <c r="G53" s="135"/>
      <c r="H53" s="135"/>
      <c r="I53" s="135"/>
      <c r="J53" s="135"/>
      <c r="K53" s="135"/>
    </row>
    <row r="54" s="110" customFormat="1" ht="14.95" spans="1:11">
      <c r="A54" s="135"/>
      <c r="B54" s="135"/>
      <c r="C54" s="135"/>
      <c r="D54" s="135"/>
      <c r="E54" s="135"/>
      <c r="F54" s="135"/>
      <c r="G54" s="135"/>
      <c r="H54" s="135"/>
      <c r="I54" s="135"/>
      <c r="J54" s="135"/>
      <c r="K54" s="135"/>
    </row>
  </sheetData>
  <mergeCells count="32">
    <mergeCell ref="A1:K1"/>
    <mergeCell ref="I3:K3"/>
    <mergeCell ref="I4:K4"/>
    <mergeCell ref="I5:K5"/>
    <mergeCell ref="I7:K7"/>
    <mergeCell ref="I8:K8"/>
    <mergeCell ref="I9:K9"/>
    <mergeCell ref="I10:K10"/>
    <mergeCell ref="I11:K11"/>
    <mergeCell ref="I12:K12"/>
    <mergeCell ref="I13:K13"/>
    <mergeCell ref="D15:G15"/>
    <mergeCell ref="I15:K15"/>
    <mergeCell ref="D16:G16"/>
    <mergeCell ref="I16:K16"/>
    <mergeCell ref="D17:G17"/>
    <mergeCell ref="I17:K17"/>
    <mergeCell ref="D18:G18"/>
    <mergeCell ref="I18:K18"/>
    <mergeCell ref="D19:G19"/>
    <mergeCell ref="I19:K19"/>
    <mergeCell ref="I20:K20"/>
    <mergeCell ref="A21:K21"/>
    <mergeCell ref="A22:K22"/>
    <mergeCell ref="A23:K23"/>
    <mergeCell ref="A24:K24"/>
    <mergeCell ref="A25:K25"/>
    <mergeCell ref="A26:K26"/>
    <mergeCell ref="B36:K36"/>
    <mergeCell ref="B42:K42"/>
    <mergeCell ref="B43:K43"/>
    <mergeCell ref="B46:K46"/>
  </mergeCells>
  <dataValidations count="1">
    <dataValidation type="list" showInputMessage="1" showErrorMessage="1" sqref="H18">
      <formula1>"NA,0%,2%,3%,4%,6%,11%,13%,17%"</formula1>
    </dataValidation>
  </dataValidations>
  <hyperlinks>
    <hyperlink ref="I13" r:id="rId1" display="lisitian@cct.cn" tooltip="mailto:lisitian@cct.cn"/>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121"/>
  <sheetViews>
    <sheetView tabSelected="1" zoomScale="40" zoomScaleNormal="40" zoomScalePageLayoutView="60" workbookViewId="0">
      <pane ySplit="2" topLeftCell="A48" activePane="bottomLeft" state="frozen"/>
      <selection/>
      <selection pane="bottomLeft" activeCell="D16" sqref="D16"/>
    </sheetView>
  </sheetViews>
  <sheetFormatPr defaultColWidth="46.7758620689655" defaultRowHeight="17.35"/>
  <cols>
    <col min="1" max="1" width="18.4396551724138" style="2" customWidth="1"/>
    <col min="2" max="2" width="50.7758620689655" style="1" customWidth="1"/>
    <col min="3" max="3" width="18.7758620689655" style="3" customWidth="1"/>
    <col min="4" max="4" width="21.1120689655172" style="3" customWidth="1"/>
    <col min="5" max="5" width="20.1120689655172" style="3" customWidth="1"/>
    <col min="6" max="6" width="8.43965517241379" style="3" customWidth="1"/>
    <col min="7" max="7" width="17" style="1" customWidth="1"/>
    <col min="8" max="8" width="20.4396551724138" style="4" customWidth="1"/>
    <col min="9" max="9" width="91.4396551724138" style="1" customWidth="1"/>
    <col min="10" max="32" width="9.33620689655172" style="1" customWidth="1"/>
    <col min="33" max="16384" width="46.7758620689655" style="1"/>
  </cols>
  <sheetData>
    <row r="1" ht="31.5" customHeight="1" spans="1:9">
      <c r="A1" s="5"/>
      <c r="B1" s="6" t="s">
        <v>51</v>
      </c>
      <c r="C1" s="7"/>
      <c r="D1" s="7"/>
      <c r="E1" s="7"/>
      <c r="F1" s="7"/>
      <c r="G1" s="8"/>
      <c r="H1" s="9">
        <f>H13+H24+H39+H48+H56+H62+H69</f>
        <v>23366.32</v>
      </c>
      <c r="I1" s="89"/>
    </row>
    <row r="2" ht="16.95" customHeight="1" spans="1:9">
      <c r="A2" s="10" t="s">
        <v>52</v>
      </c>
      <c r="B2" s="10" t="s">
        <v>53</v>
      </c>
      <c r="C2" s="11" t="s">
        <v>54</v>
      </c>
      <c r="D2" s="11" t="s">
        <v>55</v>
      </c>
      <c r="E2" s="12" t="s">
        <v>56</v>
      </c>
      <c r="F2" s="12" t="s">
        <v>57</v>
      </c>
      <c r="G2" s="13" t="s">
        <v>58</v>
      </c>
      <c r="H2" s="13" t="s">
        <v>59</v>
      </c>
      <c r="I2" s="13" t="s">
        <v>60</v>
      </c>
    </row>
    <row r="3" ht="37.05" customHeight="1" outlineLevel="1" spans="1:9">
      <c r="A3" s="14"/>
      <c r="B3" s="15" t="s">
        <v>61</v>
      </c>
      <c r="C3" s="16"/>
      <c r="D3" s="16"/>
      <c r="E3" s="16"/>
      <c r="F3" s="16"/>
      <c r="G3" s="17"/>
      <c r="H3" s="18"/>
      <c r="I3" s="90"/>
    </row>
    <row r="4" ht="37.05" customHeight="1" outlineLevel="2" spans="1:9">
      <c r="A4" s="19"/>
      <c r="B4" s="20" t="s">
        <v>62</v>
      </c>
      <c r="C4" s="21"/>
      <c r="D4" s="21"/>
      <c r="E4" s="22"/>
      <c r="F4" s="21"/>
      <c r="G4" s="20"/>
      <c r="H4" s="23"/>
      <c r="I4" s="91"/>
    </row>
    <row r="5" ht="39" customHeight="1" outlineLevel="2" spans="1:9">
      <c r="A5" s="24" t="s">
        <v>63</v>
      </c>
      <c r="B5" s="25" t="s">
        <v>64</v>
      </c>
      <c r="C5" s="26" t="s">
        <v>65</v>
      </c>
      <c r="D5" s="26">
        <v>1</v>
      </c>
      <c r="E5" s="26">
        <v>1</v>
      </c>
      <c r="F5" s="26">
        <v>2</v>
      </c>
      <c r="G5" s="27">
        <v>1200</v>
      </c>
      <c r="H5" s="28">
        <f>D5*E5*F5*G5</f>
        <v>2400</v>
      </c>
      <c r="I5" s="92"/>
    </row>
    <row r="6" ht="37.05" customHeight="1" outlineLevel="2" spans="1:9">
      <c r="A6" s="24" t="s">
        <v>66</v>
      </c>
      <c r="B6" s="25" t="s">
        <v>67</v>
      </c>
      <c r="C6" s="26" t="s">
        <v>65</v>
      </c>
      <c r="D6" s="26"/>
      <c r="E6" s="26"/>
      <c r="F6" s="26"/>
      <c r="G6" s="27"/>
      <c r="H6" s="28">
        <f>D6*E6*F6*G6</f>
        <v>0</v>
      </c>
      <c r="I6" s="92"/>
    </row>
    <row r="7" ht="37.05" customHeight="1" outlineLevel="2" spans="1:9">
      <c r="A7" s="24" t="s">
        <v>68</v>
      </c>
      <c r="B7" s="25" t="s">
        <v>69</v>
      </c>
      <c r="C7" s="26" t="s">
        <v>65</v>
      </c>
      <c r="D7" s="26"/>
      <c r="E7" s="26"/>
      <c r="F7" s="26"/>
      <c r="G7" s="29"/>
      <c r="H7" s="28">
        <f>D7*E7*F7*G7</f>
        <v>0</v>
      </c>
      <c r="I7" s="92"/>
    </row>
    <row r="8" ht="37.05" customHeight="1" outlineLevel="1" spans="1:9">
      <c r="A8" s="30" t="s">
        <v>70</v>
      </c>
      <c r="B8" s="31" t="s">
        <v>71</v>
      </c>
      <c r="C8" s="32"/>
      <c r="D8" s="32"/>
      <c r="E8" s="33"/>
      <c r="F8" s="33"/>
      <c r="G8" s="34"/>
      <c r="H8" s="35">
        <f>SUM(H5:H7)</f>
        <v>2400</v>
      </c>
      <c r="I8" s="93"/>
    </row>
    <row r="9" ht="37.05" customHeight="1" outlineLevel="2" spans="1:9">
      <c r="A9" s="19"/>
      <c r="B9" s="20" t="s">
        <v>72</v>
      </c>
      <c r="C9" s="21"/>
      <c r="D9" s="21"/>
      <c r="E9" s="22"/>
      <c r="F9" s="21"/>
      <c r="G9" s="36"/>
      <c r="H9" s="23"/>
      <c r="I9" s="23"/>
    </row>
    <row r="10" ht="37.05" customHeight="1" outlineLevel="2" spans="1:9">
      <c r="A10" s="37" t="s">
        <v>73</v>
      </c>
      <c r="B10" s="25" t="s">
        <v>74</v>
      </c>
      <c r="C10" s="26" t="s">
        <v>65</v>
      </c>
      <c r="D10" s="26"/>
      <c r="E10" s="26"/>
      <c r="F10" s="26"/>
      <c r="G10" s="27"/>
      <c r="H10" s="38">
        <f>D10*E10*F10*G10</f>
        <v>0</v>
      </c>
      <c r="I10" s="92"/>
    </row>
    <row r="11" ht="37.05" customHeight="1" outlineLevel="2" spans="1:9">
      <c r="A11" s="37" t="s">
        <v>75</v>
      </c>
      <c r="B11" s="25" t="s">
        <v>13</v>
      </c>
      <c r="C11" s="26" t="s">
        <v>65</v>
      </c>
      <c r="D11" s="26"/>
      <c r="E11" s="26"/>
      <c r="F11" s="26"/>
      <c r="G11" s="27"/>
      <c r="H11" s="38">
        <f>D11*E11*F11*G11</f>
        <v>0</v>
      </c>
      <c r="I11" s="92"/>
    </row>
    <row r="12" ht="37.05" customHeight="1" outlineLevel="1" spans="1:9">
      <c r="A12" s="30" t="s">
        <v>76</v>
      </c>
      <c r="B12" s="31" t="s">
        <v>77</v>
      </c>
      <c r="C12" s="32"/>
      <c r="D12" s="32"/>
      <c r="E12" s="33"/>
      <c r="F12" s="33"/>
      <c r="G12" s="34"/>
      <c r="H12" s="35">
        <f>SUM(H10:H11)</f>
        <v>0</v>
      </c>
      <c r="I12" s="93"/>
    </row>
    <row r="13" ht="37.05" customHeight="1" spans="1:9">
      <c r="A13" s="14" t="s">
        <v>78</v>
      </c>
      <c r="B13" s="15" t="s">
        <v>79</v>
      </c>
      <c r="C13" s="16"/>
      <c r="D13" s="16"/>
      <c r="E13" s="16"/>
      <c r="F13" s="16"/>
      <c r="G13" s="39"/>
      <c r="H13" s="18">
        <f>H8+H12</f>
        <v>2400</v>
      </c>
      <c r="I13" s="90"/>
    </row>
    <row r="14" ht="37.05" customHeight="1" spans="7:7">
      <c r="G14" s="40"/>
    </row>
    <row r="15" ht="37.05" customHeight="1" outlineLevel="1" spans="1:9">
      <c r="A15" s="41"/>
      <c r="B15" s="42" t="s">
        <v>80</v>
      </c>
      <c r="C15" s="43"/>
      <c r="D15" s="43"/>
      <c r="E15" s="43"/>
      <c r="F15" s="43"/>
      <c r="G15" s="44"/>
      <c r="H15" s="45"/>
      <c r="I15" s="94"/>
    </row>
    <row r="16" ht="37.05" customHeight="1" outlineLevel="1" spans="1:9">
      <c r="A16" s="46" t="s">
        <v>52</v>
      </c>
      <c r="B16" s="46" t="s">
        <v>53</v>
      </c>
      <c r="C16" s="47" t="s">
        <v>54</v>
      </c>
      <c r="D16" s="47" t="s">
        <v>55</v>
      </c>
      <c r="E16" s="48" t="s">
        <v>56</v>
      </c>
      <c r="F16" s="48" t="s">
        <v>57</v>
      </c>
      <c r="G16" s="49" t="s">
        <v>58</v>
      </c>
      <c r="H16" s="50" t="s">
        <v>59</v>
      </c>
      <c r="I16" s="50" t="s">
        <v>81</v>
      </c>
    </row>
    <row r="17" ht="37.05" customHeight="1" outlineLevel="2" spans="1:9">
      <c r="A17" s="51"/>
      <c r="B17" s="52" t="s">
        <v>82</v>
      </c>
      <c r="C17" s="53"/>
      <c r="D17" s="53"/>
      <c r="E17" s="54"/>
      <c r="F17" s="53"/>
      <c r="G17" s="55"/>
      <c r="H17" s="56"/>
      <c r="I17" s="98" t="s">
        <v>83</v>
      </c>
    </row>
    <row r="18" ht="37.05" customHeight="1" outlineLevel="2" spans="1:9">
      <c r="A18" s="57" t="s">
        <v>84</v>
      </c>
      <c r="B18" s="58" t="s">
        <v>85</v>
      </c>
      <c r="C18" s="59" t="s">
        <v>86</v>
      </c>
      <c r="D18" s="59"/>
      <c r="E18" s="59"/>
      <c r="F18" s="59"/>
      <c r="G18" s="60"/>
      <c r="H18" s="61">
        <f t="shared" ref="H18:H22" si="0">D18*E18*F18*G18</f>
        <v>0</v>
      </c>
      <c r="I18" s="96"/>
    </row>
    <row r="19" ht="37.05" customHeight="1" outlineLevel="2" spans="1:9">
      <c r="A19" s="57" t="s">
        <v>87</v>
      </c>
      <c r="B19" s="58" t="s">
        <v>88</v>
      </c>
      <c r="C19" s="59" t="s">
        <v>86</v>
      </c>
      <c r="D19" s="59"/>
      <c r="E19" s="59"/>
      <c r="F19" s="59"/>
      <c r="G19" s="60"/>
      <c r="H19" s="61">
        <f t="shared" si="0"/>
        <v>0</v>
      </c>
      <c r="I19" s="96"/>
    </row>
    <row r="20" ht="37.05" customHeight="1" outlineLevel="2" spans="1:9">
      <c r="A20" s="57" t="s">
        <v>89</v>
      </c>
      <c r="B20" s="58" t="s">
        <v>90</v>
      </c>
      <c r="C20" s="59" t="s">
        <v>91</v>
      </c>
      <c r="D20" s="62"/>
      <c r="E20" s="59"/>
      <c r="F20" s="59"/>
      <c r="G20" s="63"/>
      <c r="H20" s="61">
        <f t="shared" si="0"/>
        <v>0</v>
      </c>
      <c r="I20" s="96"/>
    </row>
    <row r="21" ht="37.05" customHeight="1" outlineLevel="2" spans="1:9">
      <c r="A21" s="57" t="s">
        <v>92</v>
      </c>
      <c r="B21" s="58" t="s">
        <v>93</v>
      </c>
      <c r="C21" s="59" t="s">
        <v>91</v>
      </c>
      <c r="D21" s="62"/>
      <c r="E21" s="59"/>
      <c r="F21" s="59"/>
      <c r="G21" s="63"/>
      <c r="H21" s="61">
        <f t="shared" si="0"/>
        <v>0</v>
      </c>
      <c r="I21" s="96"/>
    </row>
    <row r="22" ht="37.05" customHeight="1" outlineLevel="2" spans="1:9">
      <c r="A22" s="57" t="s">
        <v>94</v>
      </c>
      <c r="B22" s="58" t="s">
        <v>95</v>
      </c>
      <c r="C22" s="59" t="s">
        <v>96</v>
      </c>
      <c r="D22" s="62"/>
      <c r="E22" s="59"/>
      <c r="F22" s="59"/>
      <c r="G22" s="63"/>
      <c r="H22" s="61">
        <f t="shared" si="0"/>
        <v>0</v>
      </c>
      <c r="I22" s="96"/>
    </row>
    <row r="23" ht="37.05" customHeight="1" outlineLevel="1" spans="1:9">
      <c r="A23" s="51" t="s">
        <v>97</v>
      </c>
      <c r="B23" s="52" t="s">
        <v>98</v>
      </c>
      <c r="C23" s="53"/>
      <c r="D23" s="53"/>
      <c r="E23" s="54"/>
      <c r="F23" s="53"/>
      <c r="G23" s="55"/>
      <c r="H23" s="56">
        <f>SUM(H18:H22)</f>
        <v>0</v>
      </c>
      <c r="I23" s="97"/>
    </row>
    <row r="24" ht="37.05" customHeight="1" spans="1:9">
      <c r="A24" s="41" t="s">
        <v>99</v>
      </c>
      <c r="B24" s="42" t="s">
        <v>100</v>
      </c>
      <c r="C24" s="43"/>
      <c r="D24" s="43"/>
      <c r="E24" s="43"/>
      <c r="F24" s="43"/>
      <c r="G24" s="44"/>
      <c r="H24" s="64">
        <f>H23</f>
        <v>0</v>
      </c>
      <c r="I24" s="94"/>
    </row>
    <row r="25" ht="37.05" customHeight="1" spans="7:7">
      <c r="G25" s="40"/>
    </row>
    <row r="26" ht="37.05" customHeight="1" outlineLevel="1" spans="1:9">
      <c r="A26" s="41"/>
      <c r="B26" s="42" t="s">
        <v>101</v>
      </c>
      <c r="C26" s="43"/>
      <c r="D26" s="43"/>
      <c r="E26" s="43"/>
      <c r="F26" s="43"/>
      <c r="G26" s="44"/>
      <c r="H26" s="45"/>
      <c r="I26" s="94"/>
    </row>
    <row r="27" ht="37.05" customHeight="1" outlineLevel="1" spans="1:9">
      <c r="A27" s="46" t="s">
        <v>52</v>
      </c>
      <c r="B27" s="46" t="s">
        <v>53</v>
      </c>
      <c r="C27" s="47" t="s">
        <v>54</v>
      </c>
      <c r="D27" s="47" t="s">
        <v>55</v>
      </c>
      <c r="E27" s="48" t="s">
        <v>56</v>
      </c>
      <c r="F27" s="48" t="s">
        <v>57</v>
      </c>
      <c r="G27" s="49" t="s">
        <v>58</v>
      </c>
      <c r="H27" s="50" t="s">
        <v>59</v>
      </c>
      <c r="I27" s="50" t="s">
        <v>102</v>
      </c>
    </row>
    <row r="28" ht="37.05" customHeight="1" outlineLevel="2" spans="1:9">
      <c r="A28" s="51"/>
      <c r="B28" s="52" t="s">
        <v>103</v>
      </c>
      <c r="C28" s="53"/>
      <c r="D28" s="53"/>
      <c r="E28" s="54"/>
      <c r="F28" s="53"/>
      <c r="G28" s="55"/>
      <c r="H28" s="56"/>
      <c r="I28" s="98"/>
    </row>
    <row r="29" ht="37.05" customHeight="1" outlineLevel="2" spans="1:9">
      <c r="A29" s="57" t="s">
        <v>104</v>
      </c>
      <c r="B29" s="58" t="s">
        <v>105</v>
      </c>
      <c r="C29" s="59" t="s">
        <v>96</v>
      </c>
      <c r="D29" s="65">
        <v>1</v>
      </c>
      <c r="E29" s="66">
        <v>1</v>
      </c>
      <c r="F29" s="59">
        <v>1</v>
      </c>
      <c r="G29" s="67">
        <v>1200</v>
      </c>
      <c r="H29" s="61">
        <f>D29*E29*F29*G29</f>
        <v>1200</v>
      </c>
      <c r="I29" s="99" t="s">
        <v>106</v>
      </c>
    </row>
    <row r="30" ht="37.05" customHeight="1" outlineLevel="1" spans="1:9">
      <c r="A30" s="68" t="s">
        <v>107</v>
      </c>
      <c r="B30" s="69" t="s">
        <v>108</v>
      </c>
      <c r="C30" s="70"/>
      <c r="D30" s="70"/>
      <c r="E30" s="71"/>
      <c r="F30" s="71"/>
      <c r="G30" s="72"/>
      <c r="H30" s="73">
        <f>SUM(H29:H29)</f>
        <v>1200</v>
      </c>
      <c r="I30" s="100"/>
    </row>
    <row r="31" ht="37.05" customHeight="1" outlineLevel="2" spans="1:9">
      <c r="A31" s="51"/>
      <c r="B31" s="52" t="s">
        <v>109</v>
      </c>
      <c r="C31" s="53"/>
      <c r="D31" s="47" t="s">
        <v>55</v>
      </c>
      <c r="E31" s="48" t="s">
        <v>56</v>
      </c>
      <c r="F31" s="48" t="s">
        <v>57</v>
      </c>
      <c r="G31" s="49" t="s">
        <v>58</v>
      </c>
      <c r="H31" s="50" t="s">
        <v>59</v>
      </c>
      <c r="I31" s="98"/>
    </row>
    <row r="32" ht="37.05" customHeight="1" outlineLevel="2" spans="1:9">
      <c r="A32" s="57" t="s">
        <v>110</v>
      </c>
      <c r="B32" s="58" t="s">
        <v>111</v>
      </c>
      <c r="C32" s="59" t="s">
        <v>96</v>
      </c>
      <c r="D32" s="59"/>
      <c r="E32" s="59"/>
      <c r="F32" s="59"/>
      <c r="G32" s="63"/>
      <c r="H32" s="61">
        <f t="shared" ref="H32:H37" si="1">D32*E32*F32*G32</f>
        <v>0</v>
      </c>
      <c r="I32" s="99" t="s">
        <v>112</v>
      </c>
    </row>
    <row r="33" ht="37.05" customHeight="1" outlineLevel="2" spans="1:9">
      <c r="A33" s="57" t="s">
        <v>113</v>
      </c>
      <c r="B33" s="58" t="s">
        <v>114</v>
      </c>
      <c r="C33" s="59" t="s">
        <v>96</v>
      </c>
      <c r="D33" s="59"/>
      <c r="E33" s="59"/>
      <c r="F33" s="59"/>
      <c r="G33" s="63"/>
      <c r="H33" s="61">
        <f t="shared" si="1"/>
        <v>0</v>
      </c>
      <c r="I33" s="75" t="s">
        <v>115</v>
      </c>
    </row>
    <row r="34" ht="37.05" customHeight="1" outlineLevel="2" spans="1:9">
      <c r="A34" s="57" t="s">
        <v>116</v>
      </c>
      <c r="B34" s="58" t="s">
        <v>117</v>
      </c>
      <c r="C34" s="59" t="s">
        <v>96</v>
      </c>
      <c r="D34" s="59"/>
      <c r="E34" s="59"/>
      <c r="F34" s="59"/>
      <c r="G34" s="63"/>
      <c r="H34" s="61">
        <f t="shared" si="1"/>
        <v>0</v>
      </c>
      <c r="I34" s="75" t="s">
        <v>118</v>
      </c>
    </row>
    <row r="35" ht="37.05" customHeight="1" outlineLevel="2" spans="1:9">
      <c r="A35" s="57" t="s">
        <v>119</v>
      </c>
      <c r="B35" s="58" t="s">
        <v>117</v>
      </c>
      <c r="C35" s="59" t="s">
        <v>96</v>
      </c>
      <c r="D35" s="59">
        <v>1</v>
      </c>
      <c r="E35" s="59">
        <v>1</v>
      </c>
      <c r="F35" s="59">
        <v>1</v>
      </c>
      <c r="G35" s="63">
        <v>200</v>
      </c>
      <c r="H35" s="61">
        <f t="shared" si="1"/>
        <v>200</v>
      </c>
      <c r="I35" s="75" t="s">
        <v>120</v>
      </c>
    </row>
    <row r="36" ht="37.05" customHeight="1" outlineLevel="2" spans="1:9">
      <c r="A36" s="57" t="s">
        <v>121</v>
      </c>
      <c r="B36" s="58" t="s">
        <v>122</v>
      </c>
      <c r="C36" s="59" t="s">
        <v>96</v>
      </c>
      <c r="D36" s="59">
        <v>1</v>
      </c>
      <c r="E36" s="59">
        <v>40</v>
      </c>
      <c r="F36" s="59">
        <v>1</v>
      </c>
      <c r="G36" s="63">
        <v>177.85</v>
      </c>
      <c r="H36" s="61">
        <f t="shared" si="1"/>
        <v>7114</v>
      </c>
      <c r="I36" s="75" t="s">
        <v>123</v>
      </c>
    </row>
    <row r="37" ht="37.05" customHeight="1" outlineLevel="2" spans="1:9">
      <c r="A37" s="57" t="s">
        <v>124</v>
      </c>
      <c r="B37" s="58" t="s">
        <v>125</v>
      </c>
      <c r="C37" s="59" t="s">
        <v>126</v>
      </c>
      <c r="D37" s="59"/>
      <c r="E37" s="59"/>
      <c r="F37" s="59"/>
      <c r="G37" s="63"/>
      <c r="H37" s="61">
        <f t="shared" si="1"/>
        <v>0</v>
      </c>
      <c r="I37" s="101" t="s">
        <v>127</v>
      </c>
    </row>
    <row r="38" ht="37.05" customHeight="1" outlineLevel="1" spans="1:9">
      <c r="A38" s="68" t="s">
        <v>128</v>
      </c>
      <c r="B38" s="52" t="s">
        <v>129</v>
      </c>
      <c r="C38" s="53"/>
      <c r="D38" s="53"/>
      <c r="E38" s="54"/>
      <c r="F38" s="53"/>
      <c r="G38" s="55"/>
      <c r="H38" s="56">
        <f>SUM(H32:H37)</f>
        <v>7314</v>
      </c>
      <c r="I38" s="98"/>
    </row>
    <row r="39" ht="37.05" customHeight="1" outlineLevel="2" spans="1:9">
      <c r="A39" s="41" t="s">
        <v>130</v>
      </c>
      <c r="B39" s="42" t="s">
        <v>131</v>
      </c>
      <c r="C39" s="43"/>
      <c r="D39" s="43"/>
      <c r="E39" s="43"/>
      <c r="F39" s="43"/>
      <c r="G39" s="44"/>
      <c r="H39" s="64">
        <f>H38+H30</f>
        <v>8514</v>
      </c>
      <c r="I39" s="64"/>
    </row>
    <row r="40" ht="37.05" customHeight="1" outlineLevel="2" spans="7:7">
      <c r="G40" s="40"/>
    </row>
    <row r="41" ht="37.05" customHeight="1" outlineLevel="2" spans="1:9">
      <c r="A41" s="41"/>
      <c r="B41" s="42" t="s">
        <v>132</v>
      </c>
      <c r="C41" s="43"/>
      <c r="D41" s="43"/>
      <c r="E41" s="43"/>
      <c r="F41" s="43"/>
      <c r="G41" s="44"/>
      <c r="H41" s="45"/>
      <c r="I41" s="94"/>
    </row>
    <row r="42" ht="37.05" customHeight="1" outlineLevel="2" spans="1:9">
      <c r="A42" s="46"/>
      <c r="B42" s="46" t="s">
        <v>53</v>
      </c>
      <c r="C42" s="47" t="s">
        <v>54</v>
      </c>
      <c r="D42" s="47" t="s">
        <v>55</v>
      </c>
      <c r="E42" s="48" t="s">
        <v>56</v>
      </c>
      <c r="F42" s="48" t="s">
        <v>57</v>
      </c>
      <c r="G42" s="49" t="s">
        <v>58</v>
      </c>
      <c r="H42" s="50" t="s">
        <v>59</v>
      </c>
      <c r="I42" s="50" t="s">
        <v>81</v>
      </c>
    </row>
    <row r="43" ht="37.05" customHeight="1" outlineLevel="2" spans="1:9">
      <c r="A43" s="58" t="s">
        <v>133</v>
      </c>
      <c r="B43" s="58" t="s">
        <v>134</v>
      </c>
      <c r="C43" s="59" t="s">
        <v>135</v>
      </c>
      <c r="D43" s="59">
        <v>1</v>
      </c>
      <c r="E43" s="59">
        <v>1</v>
      </c>
      <c r="F43" s="59">
        <v>2</v>
      </c>
      <c r="G43" s="74">
        <v>0</v>
      </c>
      <c r="H43" s="61">
        <f>D43*E43*F43*G43</f>
        <v>0</v>
      </c>
      <c r="I43" s="75" t="s">
        <v>136</v>
      </c>
    </row>
    <row r="44" ht="37.05" customHeight="1" outlineLevel="2" spans="1:9">
      <c r="A44" s="58" t="s">
        <v>137</v>
      </c>
      <c r="B44" s="58" t="s">
        <v>138</v>
      </c>
      <c r="C44" s="59" t="s">
        <v>135</v>
      </c>
      <c r="D44" s="59">
        <v>1</v>
      </c>
      <c r="E44" s="59">
        <v>25</v>
      </c>
      <c r="F44" s="59">
        <v>2</v>
      </c>
      <c r="G44" s="67">
        <v>50</v>
      </c>
      <c r="H44" s="61">
        <f>D44*E44*F44*G44</f>
        <v>2500</v>
      </c>
      <c r="I44" s="75" t="s">
        <v>139</v>
      </c>
    </row>
    <row r="45" ht="37.05" customHeight="1" outlineLevel="2" spans="1:9">
      <c r="A45" s="58" t="s">
        <v>140</v>
      </c>
      <c r="B45" s="58" t="s">
        <v>141</v>
      </c>
      <c r="C45" s="59" t="s">
        <v>135</v>
      </c>
      <c r="D45" s="59">
        <v>1</v>
      </c>
      <c r="E45" s="59">
        <v>24</v>
      </c>
      <c r="F45" s="59">
        <v>2</v>
      </c>
      <c r="G45" s="67">
        <v>60</v>
      </c>
      <c r="H45" s="61">
        <f>D45*E45*F45*G45</f>
        <v>2880</v>
      </c>
      <c r="I45" s="75" t="s">
        <v>142</v>
      </c>
    </row>
    <row r="46" ht="37.05" customHeight="1" outlineLevel="2" spans="1:9">
      <c r="A46" s="58" t="s">
        <v>143</v>
      </c>
      <c r="B46" s="58" t="s">
        <v>144</v>
      </c>
      <c r="C46" s="59" t="s">
        <v>135</v>
      </c>
      <c r="D46" s="59">
        <v>1</v>
      </c>
      <c r="E46" s="59">
        <v>25</v>
      </c>
      <c r="F46" s="59">
        <v>1</v>
      </c>
      <c r="G46" s="67">
        <v>282.8928</v>
      </c>
      <c r="H46" s="61">
        <f>D46*E46*F46*G46</f>
        <v>7072.32</v>
      </c>
      <c r="I46" s="75" t="s">
        <v>145</v>
      </c>
    </row>
    <row r="47" ht="37.05" customHeight="1" outlineLevel="2" spans="1:9">
      <c r="A47" s="68" t="s">
        <v>146</v>
      </c>
      <c r="B47" s="69" t="s">
        <v>147</v>
      </c>
      <c r="C47" s="70"/>
      <c r="D47" s="70"/>
      <c r="E47" s="71"/>
      <c r="F47" s="71"/>
      <c r="G47" s="72"/>
      <c r="H47" s="73">
        <f>SUM(H43:H46)</f>
        <v>12452.32</v>
      </c>
      <c r="I47" s="100"/>
    </row>
    <row r="48" ht="37.05" customHeight="1" outlineLevel="2" spans="1:9">
      <c r="A48" s="41" t="s">
        <v>148</v>
      </c>
      <c r="B48" s="42" t="s">
        <v>149</v>
      </c>
      <c r="C48" s="43"/>
      <c r="D48" s="43"/>
      <c r="E48" s="43"/>
      <c r="F48" s="43"/>
      <c r="G48" s="44"/>
      <c r="H48" s="45">
        <f>H47</f>
        <v>12452.32</v>
      </c>
      <c r="I48" s="94"/>
    </row>
    <row r="49" ht="37.05" customHeight="1" outlineLevel="2" spans="7:7">
      <c r="G49" s="40"/>
    </row>
    <row r="50" ht="37.05" customHeight="1" outlineLevel="2" spans="1:9">
      <c r="A50" s="41"/>
      <c r="B50" s="42" t="s">
        <v>150</v>
      </c>
      <c r="C50" s="43"/>
      <c r="D50" s="43"/>
      <c r="E50" s="43"/>
      <c r="F50" s="43"/>
      <c r="G50" s="44"/>
      <c r="H50" s="45"/>
      <c r="I50" s="94" t="s">
        <v>151</v>
      </c>
    </row>
    <row r="51" ht="37.05" customHeight="1" outlineLevel="2" spans="1:9">
      <c r="A51" s="46"/>
      <c r="B51" s="46" t="s">
        <v>53</v>
      </c>
      <c r="C51" s="47" t="s">
        <v>54</v>
      </c>
      <c r="D51" s="47" t="s">
        <v>55</v>
      </c>
      <c r="E51" s="48" t="s">
        <v>56</v>
      </c>
      <c r="F51" s="48" t="s">
        <v>57</v>
      </c>
      <c r="G51" s="49" t="s">
        <v>58</v>
      </c>
      <c r="H51" s="50" t="s">
        <v>59</v>
      </c>
      <c r="I51" s="50" t="s">
        <v>152</v>
      </c>
    </row>
    <row r="52" ht="37.05" customHeight="1" spans="1:9">
      <c r="A52" s="57" t="s">
        <v>153</v>
      </c>
      <c r="B52" s="75" t="s">
        <v>154</v>
      </c>
      <c r="C52" s="76" t="s">
        <v>96</v>
      </c>
      <c r="D52" s="59"/>
      <c r="E52" s="59"/>
      <c r="F52" s="59"/>
      <c r="G52" s="60"/>
      <c r="H52" s="61">
        <f t="shared" ref="H52:H54" si="2">D52*E52*F52*G52</f>
        <v>0</v>
      </c>
      <c r="I52" s="75" t="s">
        <v>155</v>
      </c>
    </row>
    <row r="53" ht="37.05" customHeight="1" spans="1:9">
      <c r="A53" s="57" t="s">
        <v>156</v>
      </c>
      <c r="B53" s="75" t="s">
        <v>157</v>
      </c>
      <c r="C53" s="76" t="s">
        <v>96</v>
      </c>
      <c r="D53" s="59"/>
      <c r="E53" s="59"/>
      <c r="F53" s="59"/>
      <c r="G53" s="60"/>
      <c r="H53" s="61">
        <f t="shared" si="2"/>
        <v>0</v>
      </c>
      <c r="I53" s="75" t="s">
        <v>158</v>
      </c>
    </row>
    <row r="54" ht="37.05" customHeight="1" spans="1:9">
      <c r="A54" s="57" t="s">
        <v>159</v>
      </c>
      <c r="B54" s="75" t="s">
        <v>160</v>
      </c>
      <c r="C54" s="76" t="s">
        <v>96</v>
      </c>
      <c r="D54" s="59"/>
      <c r="E54" s="59"/>
      <c r="F54" s="59"/>
      <c r="G54" s="63"/>
      <c r="H54" s="61">
        <f t="shared" si="2"/>
        <v>0</v>
      </c>
      <c r="I54" s="75" t="s">
        <v>161</v>
      </c>
    </row>
    <row r="55" ht="37.05" customHeight="1" outlineLevel="2" spans="1:9">
      <c r="A55" s="68" t="s">
        <v>162</v>
      </c>
      <c r="B55" s="69" t="s">
        <v>163</v>
      </c>
      <c r="C55" s="70"/>
      <c r="D55" s="70"/>
      <c r="E55" s="71"/>
      <c r="F55" s="71"/>
      <c r="G55" s="72"/>
      <c r="H55" s="73">
        <f>SUM(H52:H54)</f>
        <v>0</v>
      </c>
      <c r="I55" s="100"/>
    </row>
    <row r="56" ht="37.05" customHeight="1" outlineLevel="2" spans="1:9">
      <c r="A56" s="41" t="s">
        <v>164</v>
      </c>
      <c r="B56" s="42" t="s">
        <v>165</v>
      </c>
      <c r="C56" s="43"/>
      <c r="D56" s="43"/>
      <c r="E56" s="43"/>
      <c r="F56" s="43"/>
      <c r="G56" s="44"/>
      <c r="H56" s="64">
        <f>H55</f>
        <v>0</v>
      </c>
      <c r="I56" s="94"/>
    </row>
    <row r="57" ht="37.05" customHeight="1" outlineLevel="2" spans="7:9">
      <c r="G57" s="40"/>
      <c r="I57" s="99"/>
    </row>
    <row r="58" ht="37.05" customHeight="1" outlineLevel="2" spans="1:9">
      <c r="A58" s="41" t="s">
        <v>166</v>
      </c>
      <c r="B58" s="42" t="s">
        <v>167</v>
      </c>
      <c r="C58" s="43"/>
      <c r="D58" s="43"/>
      <c r="E58" s="43"/>
      <c r="F58" s="43"/>
      <c r="G58" s="44"/>
      <c r="H58" s="45"/>
      <c r="I58" s="45"/>
    </row>
    <row r="59" ht="37.05" customHeight="1" outlineLevel="2" spans="1:9">
      <c r="A59" s="46"/>
      <c r="B59" s="46" t="s">
        <v>53</v>
      </c>
      <c r="C59" s="47" t="s">
        <v>54</v>
      </c>
      <c r="D59" s="47" t="s">
        <v>55</v>
      </c>
      <c r="E59" s="48" t="s">
        <v>56</v>
      </c>
      <c r="F59" s="48" t="s">
        <v>57</v>
      </c>
      <c r="G59" s="49" t="s">
        <v>58</v>
      </c>
      <c r="H59" s="50" t="s">
        <v>59</v>
      </c>
      <c r="I59" s="50" t="s">
        <v>81</v>
      </c>
    </row>
    <row r="60" ht="37.05" customHeight="1" outlineLevel="2" spans="1:9">
      <c r="A60" s="77" t="s">
        <v>168</v>
      </c>
      <c r="B60" s="78" t="s">
        <v>167</v>
      </c>
      <c r="C60" s="76" t="s">
        <v>96</v>
      </c>
      <c r="D60" s="59"/>
      <c r="E60" s="59"/>
      <c r="F60" s="59"/>
      <c r="G60" s="60"/>
      <c r="H60" s="61">
        <f>E60*F60*G60*D60</f>
        <v>0</v>
      </c>
      <c r="I60" s="75" t="s">
        <v>169</v>
      </c>
    </row>
    <row r="61" ht="37.05" customHeight="1" outlineLevel="2" spans="1:9">
      <c r="A61" s="68" t="s">
        <v>170</v>
      </c>
      <c r="B61" s="69" t="s">
        <v>171</v>
      </c>
      <c r="C61" s="70"/>
      <c r="D61" s="70"/>
      <c r="E61" s="71"/>
      <c r="F61" s="71"/>
      <c r="G61" s="72"/>
      <c r="H61" s="73">
        <f>SUM(H60:H60)</f>
        <v>0</v>
      </c>
      <c r="I61" s="100"/>
    </row>
    <row r="62" ht="37.05" customHeight="1" outlineLevel="2" spans="1:9">
      <c r="A62" s="79" t="s">
        <v>166</v>
      </c>
      <c r="B62" s="80" t="s">
        <v>172</v>
      </c>
      <c r="C62" s="81"/>
      <c r="D62" s="81"/>
      <c r="E62" s="81"/>
      <c r="F62" s="81"/>
      <c r="G62" s="82"/>
      <c r="H62" s="83">
        <f>SUM(H61)</f>
        <v>0</v>
      </c>
      <c r="I62" s="94"/>
    </row>
    <row r="63" ht="37.05" customHeight="1" outlineLevel="2" spans="1:9">
      <c r="A63" s="84"/>
      <c r="B63" s="85"/>
      <c r="C63" s="86"/>
      <c r="D63" s="86"/>
      <c r="E63" s="86"/>
      <c r="F63" s="86"/>
      <c r="G63" s="87"/>
      <c r="H63" s="88"/>
      <c r="I63" s="102"/>
    </row>
    <row r="64" ht="37.05" customHeight="1" outlineLevel="1" spans="1:9">
      <c r="A64" s="103"/>
      <c r="B64" s="104" t="s">
        <v>173</v>
      </c>
      <c r="C64" s="105"/>
      <c r="D64" s="105"/>
      <c r="E64" s="105"/>
      <c r="F64" s="105"/>
      <c r="G64" s="106"/>
      <c r="H64" s="107"/>
      <c r="I64" s="45"/>
    </row>
    <row r="65" ht="37.05" customHeight="1" outlineLevel="2" spans="1:9">
      <c r="A65" s="46"/>
      <c r="B65" s="46" t="s">
        <v>53</v>
      </c>
      <c r="C65" s="47" t="s">
        <v>54</v>
      </c>
      <c r="D65" s="47" t="s">
        <v>55</v>
      </c>
      <c r="E65" s="48" t="s">
        <v>56</v>
      </c>
      <c r="F65" s="47" t="s">
        <v>57</v>
      </c>
      <c r="G65" s="49" t="s">
        <v>58</v>
      </c>
      <c r="H65" s="47" t="s">
        <v>59</v>
      </c>
      <c r="I65" s="50"/>
    </row>
    <row r="66" ht="37.05" customHeight="1" outlineLevel="2" spans="1:9">
      <c r="A66" s="68"/>
      <c r="B66" s="69" t="s">
        <v>174</v>
      </c>
      <c r="C66" s="70"/>
      <c r="D66" s="70"/>
      <c r="E66" s="71"/>
      <c r="F66" s="71"/>
      <c r="G66" s="72"/>
      <c r="H66" s="73"/>
      <c r="I66" s="100"/>
    </row>
    <row r="67" ht="37.05" customHeight="1" outlineLevel="2" spans="1:9">
      <c r="A67" s="108" t="s">
        <v>175</v>
      </c>
      <c r="B67" s="58" t="s">
        <v>176</v>
      </c>
      <c r="C67" s="59" t="s">
        <v>177</v>
      </c>
      <c r="D67" s="59"/>
      <c r="E67" s="109"/>
      <c r="F67" s="59"/>
      <c r="G67" s="63"/>
      <c r="H67" s="61">
        <f>D67*E67*F67*G67</f>
        <v>0</v>
      </c>
      <c r="I67" s="99" t="s">
        <v>178</v>
      </c>
    </row>
    <row r="68" ht="37.05" customHeight="1" outlineLevel="2" spans="1:9">
      <c r="A68" s="68" t="s">
        <v>179</v>
      </c>
      <c r="B68" s="69" t="str">
        <f>CONCATENATE("Subtotal ",B66)</f>
        <v>Subtotal Photo &amp;Video crew</v>
      </c>
      <c r="C68" s="70"/>
      <c r="D68" s="70"/>
      <c r="E68" s="71"/>
      <c r="F68" s="71"/>
      <c r="G68" s="72"/>
      <c r="H68" s="73">
        <f>H67</f>
        <v>0</v>
      </c>
      <c r="I68" s="100"/>
    </row>
    <row r="69" ht="37.05" customHeight="1" outlineLevel="1" spans="1:9">
      <c r="A69" s="41" t="s">
        <v>180</v>
      </c>
      <c r="B69" s="42" t="s">
        <v>181</v>
      </c>
      <c r="C69" s="43"/>
      <c r="D69" s="43"/>
      <c r="E69" s="43"/>
      <c r="F69" s="43"/>
      <c r="G69" s="44"/>
      <c r="H69" s="45">
        <f>H68</f>
        <v>0</v>
      </c>
      <c r="I69" s="94"/>
    </row>
    <row r="70" ht="37.05" customHeight="1" spans="1:8">
      <c r="A70" s="1"/>
      <c r="H70" s="1"/>
    </row>
    <row r="71" ht="37.05" customHeight="1"/>
    <row r="72" ht="37.05" customHeight="1" outlineLevel="1"/>
    <row r="73" ht="37.05" customHeight="1" outlineLevel="1"/>
    <row r="74" ht="37.05" customHeight="1" outlineLevel="2"/>
    <row r="75" ht="37.05" customHeight="1" outlineLevel="2" spans="1:8">
      <c r="A75" s="1"/>
      <c r="H75" s="1"/>
    </row>
    <row r="76" ht="37.05" customHeight="1" outlineLevel="2"/>
    <row r="77" ht="37.05" customHeight="1" outlineLevel="2"/>
    <row r="78" ht="37.05" customHeight="1" outlineLevel="2"/>
    <row r="79" ht="37.05" customHeight="1" outlineLevel="2"/>
    <row r="80" ht="37.05" customHeight="1" outlineLevel="2"/>
    <row r="81" ht="37.05" customHeight="1" outlineLevel="2"/>
    <row r="82" ht="37.05" customHeight="1" outlineLevel="2"/>
    <row r="83" ht="37.05" customHeight="1" outlineLevel="2"/>
    <row r="84" ht="37.05" customHeight="1" outlineLevel="2"/>
    <row r="85" ht="37.05" customHeight="1" outlineLevel="1"/>
    <row r="86" ht="37.05" customHeight="1" outlineLevel="2"/>
    <row r="87" ht="37.05" customHeight="1" outlineLevel="2"/>
    <row r="88" ht="37.05" customHeight="1" outlineLevel="2"/>
    <row r="89" outlineLevel="2"/>
    <row r="90" outlineLevel="2"/>
    <row r="91" outlineLevel="2"/>
    <row r="92" outlineLevel="2"/>
    <row r="93" outlineLevel="2"/>
    <row r="94" outlineLevel="2"/>
    <row r="95" outlineLevel="2"/>
    <row r="96" outlineLevel="2"/>
    <row r="97" outlineLevel="1"/>
    <row r="98" outlineLevel="2"/>
    <row r="99" outlineLevel="2"/>
    <row r="100" outlineLevel="2"/>
    <row r="101" outlineLevel="2"/>
    <row r="102" outlineLevel="2"/>
    <row r="103" outlineLevel="2"/>
    <row r="104" outlineLevel="2"/>
    <row r="105" outlineLevel="2"/>
    <row r="106" outlineLevel="2"/>
    <row r="107" outlineLevel="2"/>
    <row r="108" outlineLevel="2"/>
    <row r="109" outlineLevel="1"/>
    <row r="110" outlineLevel="2"/>
    <row r="111" outlineLevel="2"/>
    <row r="112" outlineLevel="2"/>
    <row r="113" outlineLevel="2"/>
    <row r="114" outlineLevel="2"/>
    <row r="115" outlineLevel="2"/>
    <row r="116" outlineLevel="2"/>
    <row r="117" outlineLevel="2"/>
    <row r="118" outlineLevel="2"/>
    <row r="119" outlineLevel="2"/>
    <row r="120" outlineLevel="2"/>
    <row r="121" outlineLevel="1"/>
  </sheetData>
  <pageMargins left="0.196527777777778" right="0" top="0.161111111111111" bottom="0.161111111111111" header="0.298611111111111" footer="0.298611111111111"/>
  <pageSetup paperSize="9" scale="32" orientation="portrait"/>
  <headerFooter/>
  <rowBreaks count="1" manualBreakCount="1">
    <brk id="6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2"/>
  <sheetViews>
    <sheetView zoomScale="40" zoomScaleNormal="40" topLeftCell="A55" workbookViewId="0">
      <selection activeCell="I77" sqref="I77"/>
    </sheetView>
  </sheetViews>
  <sheetFormatPr defaultColWidth="46.7758620689655" defaultRowHeight="17.35"/>
  <cols>
    <col min="1" max="1" width="18.4396551724138" style="2" customWidth="1"/>
    <col min="2" max="2" width="50.7758620689655" style="1" customWidth="1"/>
    <col min="3" max="3" width="18.7758620689655" style="3" customWidth="1"/>
    <col min="4" max="4" width="21.1120689655172" style="3" customWidth="1"/>
    <col min="5" max="5" width="20.1120689655172" style="3" customWidth="1"/>
    <col min="6" max="6" width="8.43965517241379" style="3" customWidth="1"/>
    <col min="7" max="7" width="17" style="1" customWidth="1"/>
    <col min="8" max="8" width="20.4396551724138" style="4" customWidth="1"/>
    <col min="9" max="9" width="91.4396551724138" style="1" customWidth="1"/>
    <col min="10" max="32" width="9.33620689655172" style="1" customWidth="1"/>
    <col min="33" max="16384" width="46.7758620689655" style="1"/>
  </cols>
  <sheetData>
    <row r="1" s="1" customFormat="1" ht="31.5" customHeight="1" spans="1:9">
      <c r="A1" s="5"/>
      <c r="B1" s="6" t="s">
        <v>51</v>
      </c>
      <c r="C1" s="7"/>
      <c r="D1" s="7"/>
      <c r="E1" s="7"/>
      <c r="F1" s="7"/>
      <c r="G1" s="8"/>
      <c r="H1" s="9">
        <f>H13+H24+H39+H49+H57+H63+H70</f>
        <v>32719.05</v>
      </c>
      <c r="I1" s="89"/>
    </row>
    <row r="2" s="1" customFormat="1" ht="16.95" customHeight="1" spans="1:9">
      <c r="A2" s="10" t="s">
        <v>52</v>
      </c>
      <c r="B2" s="10" t="s">
        <v>53</v>
      </c>
      <c r="C2" s="11" t="s">
        <v>54</v>
      </c>
      <c r="D2" s="11" t="s">
        <v>55</v>
      </c>
      <c r="E2" s="12" t="s">
        <v>56</v>
      </c>
      <c r="F2" s="12" t="s">
        <v>57</v>
      </c>
      <c r="G2" s="13" t="s">
        <v>58</v>
      </c>
      <c r="H2" s="13" t="s">
        <v>59</v>
      </c>
      <c r="I2" s="13" t="s">
        <v>60</v>
      </c>
    </row>
    <row r="3" s="1" customFormat="1" ht="37.05" customHeight="1" outlineLevel="1" spans="1:9">
      <c r="A3" s="14"/>
      <c r="B3" s="15" t="s">
        <v>61</v>
      </c>
      <c r="C3" s="16"/>
      <c r="D3" s="16"/>
      <c r="E3" s="16"/>
      <c r="F3" s="16"/>
      <c r="G3" s="17"/>
      <c r="H3" s="18"/>
      <c r="I3" s="90"/>
    </row>
    <row r="4" s="1" customFormat="1" ht="37.05" customHeight="1" outlineLevel="2" spans="1:9">
      <c r="A4" s="19"/>
      <c r="B4" s="20" t="s">
        <v>62</v>
      </c>
      <c r="C4" s="21"/>
      <c r="D4" s="21"/>
      <c r="E4" s="22"/>
      <c r="F4" s="21"/>
      <c r="G4" s="20"/>
      <c r="H4" s="23"/>
      <c r="I4" s="91"/>
    </row>
    <row r="5" s="1" customFormat="1" ht="39" customHeight="1" outlineLevel="2" spans="1:9">
      <c r="A5" s="24" t="s">
        <v>63</v>
      </c>
      <c r="B5" s="25" t="s">
        <v>64</v>
      </c>
      <c r="C5" s="26" t="s">
        <v>65</v>
      </c>
      <c r="D5" s="26">
        <v>1</v>
      </c>
      <c r="E5" s="26">
        <v>1</v>
      </c>
      <c r="F5" s="26">
        <v>3</v>
      </c>
      <c r="G5" s="27">
        <v>1200</v>
      </c>
      <c r="H5" s="28">
        <f t="shared" ref="H5:H7" si="0">D5*E5*F5*G5</f>
        <v>3600</v>
      </c>
      <c r="I5" s="92"/>
    </row>
    <row r="6" s="1" customFormat="1" ht="37.05" customHeight="1" outlineLevel="2" spans="1:9">
      <c r="A6" s="24" t="s">
        <v>66</v>
      </c>
      <c r="B6" s="25" t="s">
        <v>67</v>
      </c>
      <c r="C6" s="26" t="s">
        <v>65</v>
      </c>
      <c r="D6" s="26"/>
      <c r="E6" s="26"/>
      <c r="F6" s="26"/>
      <c r="G6" s="27"/>
      <c r="H6" s="28">
        <f t="shared" si="0"/>
        <v>0</v>
      </c>
      <c r="I6" s="92"/>
    </row>
    <row r="7" s="1" customFormat="1" ht="37.05" customHeight="1" outlineLevel="2" spans="1:9">
      <c r="A7" s="24" t="s">
        <v>68</v>
      </c>
      <c r="B7" s="25" t="s">
        <v>69</v>
      </c>
      <c r="C7" s="26" t="s">
        <v>65</v>
      </c>
      <c r="D7" s="26"/>
      <c r="E7" s="26"/>
      <c r="F7" s="26"/>
      <c r="G7" s="29"/>
      <c r="H7" s="28">
        <f t="shared" si="0"/>
        <v>0</v>
      </c>
      <c r="I7" s="92"/>
    </row>
    <row r="8" s="1" customFormat="1" ht="37.05" customHeight="1" outlineLevel="1" spans="1:9">
      <c r="A8" s="30" t="s">
        <v>70</v>
      </c>
      <c r="B8" s="31" t="s">
        <v>71</v>
      </c>
      <c r="C8" s="32"/>
      <c r="D8" s="32"/>
      <c r="E8" s="33"/>
      <c r="F8" s="33"/>
      <c r="G8" s="34"/>
      <c r="H8" s="35">
        <f>SUM(H5:H7)</f>
        <v>3600</v>
      </c>
      <c r="I8" s="93"/>
    </row>
    <row r="9" s="1" customFormat="1" ht="37.05" customHeight="1" outlineLevel="2" spans="1:9">
      <c r="A9" s="19"/>
      <c r="B9" s="20" t="s">
        <v>72</v>
      </c>
      <c r="C9" s="21"/>
      <c r="D9" s="21"/>
      <c r="E9" s="22"/>
      <c r="F9" s="21"/>
      <c r="G9" s="36"/>
      <c r="H9" s="23"/>
      <c r="I9" s="23"/>
    </row>
    <row r="10" s="1" customFormat="1" ht="37.05" customHeight="1" outlineLevel="2" spans="1:9">
      <c r="A10" s="37" t="s">
        <v>73</v>
      </c>
      <c r="B10" s="25" t="s">
        <v>74</v>
      </c>
      <c r="C10" s="26" t="s">
        <v>65</v>
      </c>
      <c r="D10" s="26"/>
      <c r="E10" s="26"/>
      <c r="F10" s="26"/>
      <c r="G10" s="27"/>
      <c r="H10" s="38">
        <f>D10*E10*F10*G10</f>
        <v>0</v>
      </c>
      <c r="I10" s="92"/>
    </row>
    <row r="11" s="1" customFormat="1" ht="37.05" customHeight="1" outlineLevel="2" spans="1:9">
      <c r="A11" s="37" t="s">
        <v>75</v>
      </c>
      <c r="B11" s="25" t="s">
        <v>13</v>
      </c>
      <c r="C11" s="26" t="s">
        <v>65</v>
      </c>
      <c r="D11" s="26"/>
      <c r="E11" s="26"/>
      <c r="F11" s="26"/>
      <c r="G11" s="27"/>
      <c r="H11" s="38">
        <f>D11*E11*F11*G11</f>
        <v>0</v>
      </c>
      <c r="I11" s="92"/>
    </row>
    <row r="12" s="1" customFormat="1" ht="37.05" customHeight="1" outlineLevel="1" spans="1:9">
      <c r="A12" s="30" t="s">
        <v>76</v>
      </c>
      <c r="B12" s="31" t="s">
        <v>77</v>
      </c>
      <c r="C12" s="32"/>
      <c r="D12" s="32"/>
      <c r="E12" s="33"/>
      <c r="F12" s="33"/>
      <c r="G12" s="34"/>
      <c r="H12" s="35">
        <f>SUM(H10:H11)</f>
        <v>0</v>
      </c>
      <c r="I12" s="93"/>
    </row>
    <row r="13" s="1" customFormat="1" ht="37.05" customHeight="1" spans="1:9">
      <c r="A13" s="14" t="s">
        <v>78</v>
      </c>
      <c r="B13" s="15" t="s">
        <v>79</v>
      </c>
      <c r="C13" s="16"/>
      <c r="D13" s="16"/>
      <c r="E13" s="16"/>
      <c r="F13" s="16"/>
      <c r="G13" s="39"/>
      <c r="H13" s="18">
        <f>H8+H12</f>
        <v>3600</v>
      </c>
      <c r="I13" s="90"/>
    </row>
    <row r="14" s="1" customFormat="1" ht="37.05" customHeight="1" spans="1:8">
      <c r="A14" s="2"/>
      <c r="B14" s="1"/>
      <c r="C14" s="3"/>
      <c r="D14" s="3"/>
      <c r="E14" s="3"/>
      <c r="F14" s="3"/>
      <c r="G14" s="40"/>
      <c r="H14" s="4"/>
    </row>
    <row r="15" s="1" customFormat="1" ht="37.05" customHeight="1" outlineLevel="1" spans="1:9">
      <c r="A15" s="41"/>
      <c r="B15" s="42" t="s">
        <v>80</v>
      </c>
      <c r="C15" s="43"/>
      <c r="D15" s="43"/>
      <c r="E15" s="43"/>
      <c r="F15" s="43"/>
      <c r="G15" s="44"/>
      <c r="H15" s="45"/>
      <c r="I15" s="94"/>
    </row>
    <row r="16" s="1" customFormat="1" ht="37.05" customHeight="1" outlineLevel="1" spans="1:9">
      <c r="A16" s="46" t="s">
        <v>52</v>
      </c>
      <c r="B16" s="46" t="s">
        <v>53</v>
      </c>
      <c r="C16" s="47" t="s">
        <v>54</v>
      </c>
      <c r="D16" s="47" t="s">
        <v>55</v>
      </c>
      <c r="E16" s="48" t="s">
        <v>56</v>
      </c>
      <c r="F16" s="48" t="s">
        <v>57</v>
      </c>
      <c r="G16" s="49" t="s">
        <v>58</v>
      </c>
      <c r="H16" s="50" t="s">
        <v>59</v>
      </c>
      <c r="I16" s="50" t="s">
        <v>81</v>
      </c>
    </row>
    <row r="17" s="1" customFormat="1" ht="37.05" customHeight="1" outlineLevel="2" spans="1:9">
      <c r="A17" s="51"/>
      <c r="B17" s="52" t="s">
        <v>82</v>
      </c>
      <c r="C17" s="53"/>
      <c r="D17" s="53"/>
      <c r="E17" s="54"/>
      <c r="F17" s="53"/>
      <c r="G17" s="55"/>
      <c r="H17" s="56"/>
      <c r="I17" s="95" t="s">
        <v>83</v>
      </c>
    </row>
    <row r="18" s="1" customFormat="1" ht="37.05" customHeight="1" outlineLevel="2" spans="1:9">
      <c r="A18" s="57" t="s">
        <v>84</v>
      </c>
      <c r="B18" s="58" t="s">
        <v>85</v>
      </c>
      <c r="C18" s="59" t="s">
        <v>86</v>
      </c>
      <c r="D18" s="59"/>
      <c r="E18" s="59"/>
      <c r="F18" s="59"/>
      <c r="G18" s="60"/>
      <c r="H18" s="61">
        <f t="shared" ref="H18:H22" si="1">D18*E18*F18*G18</f>
        <v>0</v>
      </c>
      <c r="I18" s="96"/>
    </row>
    <row r="19" s="1" customFormat="1" ht="37.05" customHeight="1" outlineLevel="2" spans="1:9">
      <c r="A19" s="57" t="s">
        <v>87</v>
      </c>
      <c r="B19" s="58" t="s">
        <v>88</v>
      </c>
      <c r="C19" s="59" t="s">
        <v>86</v>
      </c>
      <c r="D19" s="59"/>
      <c r="E19" s="59"/>
      <c r="F19" s="59"/>
      <c r="G19" s="60"/>
      <c r="H19" s="61">
        <f t="shared" si="1"/>
        <v>0</v>
      </c>
      <c r="I19" s="96"/>
    </row>
    <row r="20" s="1" customFormat="1" ht="37.05" customHeight="1" outlineLevel="2" spans="1:9">
      <c r="A20" s="57" t="s">
        <v>89</v>
      </c>
      <c r="B20" s="58" t="s">
        <v>90</v>
      </c>
      <c r="C20" s="59" t="s">
        <v>91</v>
      </c>
      <c r="D20" s="62"/>
      <c r="E20" s="59"/>
      <c r="F20" s="59"/>
      <c r="G20" s="63"/>
      <c r="H20" s="61">
        <f t="shared" si="1"/>
        <v>0</v>
      </c>
      <c r="I20" s="96"/>
    </row>
    <row r="21" s="1" customFormat="1" ht="37.05" customHeight="1" outlineLevel="2" spans="1:9">
      <c r="A21" s="57" t="s">
        <v>92</v>
      </c>
      <c r="B21" s="58" t="s">
        <v>93</v>
      </c>
      <c r="C21" s="59" t="s">
        <v>91</v>
      </c>
      <c r="D21" s="62"/>
      <c r="E21" s="59"/>
      <c r="F21" s="59"/>
      <c r="G21" s="63"/>
      <c r="H21" s="61">
        <f t="shared" si="1"/>
        <v>0</v>
      </c>
      <c r="I21" s="96"/>
    </row>
    <row r="22" s="1" customFormat="1" ht="37.05" customHeight="1" outlineLevel="2" spans="1:9">
      <c r="A22" s="57" t="s">
        <v>94</v>
      </c>
      <c r="B22" s="58" t="s">
        <v>95</v>
      </c>
      <c r="C22" s="59" t="s">
        <v>96</v>
      </c>
      <c r="D22" s="62"/>
      <c r="E22" s="59"/>
      <c r="F22" s="59"/>
      <c r="G22" s="63"/>
      <c r="H22" s="61">
        <f t="shared" si="1"/>
        <v>0</v>
      </c>
      <c r="I22" s="96"/>
    </row>
    <row r="23" s="1" customFormat="1" ht="37.05" customHeight="1" outlineLevel="1" spans="1:9">
      <c r="A23" s="51" t="s">
        <v>97</v>
      </c>
      <c r="B23" s="52" t="s">
        <v>98</v>
      </c>
      <c r="C23" s="53"/>
      <c r="D23" s="53"/>
      <c r="E23" s="54"/>
      <c r="F23" s="53"/>
      <c r="G23" s="55"/>
      <c r="H23" s="56">
        <f>SUM(H18:H22)</f>
        <v>0</v>
      </c>
      <c r="I23" s="97"/>
    </row>
    <row r="24" s="1" customFormat="1" ht="37.05" customHeight="1" spans="1:9">
      <c r="A24" s="41" t="s">
        <v>99</v>
      </c>
      <c r="B24" s="42" t="s">
        <v>100</v>
      </c>
      <c r="C24" s="43"/>
      <c r="D24" s="43"/>
      <c r="E24" s="43"/>
      <c r="F24" s="43"/>
      <c r="G24" s="44"/>
      <c r="H24" s="64">
        <f>H23</f>
        <v>0</v>
      </c>
      <c r="I24" s="94"/>
    </row>
    <row r="25" s="1" customFormat="1" ht="37.05" customHeight="1" spans="1:8">
      <c r="A25" s="2"/>
      <c r="B25" s="1"/>
      <c r="C25" s="3"/>
      <c r="D25" s="3"/>
      <c r="E25" s="3"/>
      <c r="F25" s="3"/>
      <c r="G25" s="40"/>
      <c r="H25" s="4"/>
    </row>
    <row r="26" s="1" customFormat="1" ht="37.05" customHeight="1" outlineLevel="1" spans="1:9">
      <c r="A26" s="41"/>
      <c r="B26" s="42" t="s">
        <v>101</v>
      </c>
      <c r="C26" s="43"/>
      <c r="D26" s="43"/>
      <c r="E26" s="43"/>
      <c r="F26" s="43"/>
      <c r="G26" s="44"/>
      <c r="H26" s="45"/>
      <c r="I26" s="94"/>
    </row>
    <row r="27" s="1" customFormat="1" ht="37.05" customHeight="1" outlineLevel="1" spans="1:9">
      <c r="A27" s="46" t="s">
        <v>52</v>
      </c>
      <c r="B27" s="46" t="s">
        <v>53</v>
      </c>
      <c r="C27" s="47" t="s">
        <v>54</v>
      </c>
      <c r="D27" s="47" t="s">
        <v>55</v>
      </c>
      <c r="E27" s="48" t="s">
        <v>56</v>
      </c>
      <c r="F27" s="48" t="s">
        <v>57</v>
      </c>
      <c r="G27" s="49" t="s">
        <v>58</v>
      </c>
      <c r="H27" s="50" t="s">
        <v>59</v>
      </c>
      <c r="I27" s="50" t="s">
        <v>102</v>
      </c>
    </row>
    <row r="28" s="1" customFormat="1" ht="37.05" customHeight="1" outlineLevel="2" spans="1:9">
      <c r="A28" s="51"/>
      <c r="B28" s="52" t="s">
        <v>103</v>
      </c>
      <c r="C28" s="53"/>
      <c r="D28" s="53"/>
      <c r="E28" s="54"/>
      <c r="F28" s="53"/>
      <c r="G28" s="55"/>
      <c r="H28" s="56"/>
      <c r="I28" s="98"/>
    </row>
    <row r="29" s="1" customFormat="1" ht="37.05" customHeight="1" outlineLevel="2" spans="1:9">
      <c r="A29" s="57" t="s">
        <v>104</v>
      </c>
      <c r="B29" s="58" t="s">
        <v>105</v>
      </c>
      <c r="C29" s="59" t="s">
        <v>96</v>
      </c>
      <c r="D29" s="65"/>
      <c r="E29" s="66"/>
      <c r="F29" s="59"/>
      <c r="G29" s="67"/>
      <c r="H29" s="61">
        <f t="shared" ref="H29:H37" si="2">D29*E29*F29*G29</f>
        <v>0</v>
      </c>
      <c r="I29" s="99" t="s">
        <v>182</v>
      </c>
    </row>
    <row r="30" s="1" customFormat="1" ht="37.05" customHeight="1" outlineLevel="1" spans="1:9">
      <c r="A30" s="68" t="s">
        <v>107</v>
      </c>
      <c r="B30" s="69" t="s">
        <v>108</v>
      </c>
      <c r="C30" s="70"/>
      <c r="D30" s="70"/>
      <c r="E30" s="71"/>
      <c r="F30" s="71"/>
      <c r="G30" s="72"/>
      <c r="H30" s="73">
        <f>SUM(H29:H29)</f>
        <v>0</v>
      </c>
      <c r="I30" s="100"/>
    </row>
    <row r="31" s="1" customFormat="1" ht="37.05" customHeight="1" outlineLevel="2" spans="1:9">
      <c r="A31" s="51"/>
      <c r="B31" s="52" t="s">
        <v>109</v>
      </c>
      <c r="C31" s="53"/>
      <c r="D31" s="47" t="s">
        <v>55</v>
      </c>
      <c r="E31" s="48" t="s">
        <v>56</v>
      </c>
      <c r="F31" s="48" t="s">
        <v>57</v>
      </c>
      <c r="G31" s="49" t="s">
        <v>58</v>
      </c>
      <c r="H31" s="50" t="s">
        <v>59</v>
      </c>
      <c r="I31" s="98"/>
    </row>
    <row r="32" s="1" customFormat="1" ht="37.05" customHeight="1" outlineLevel="2" spans="1:9">
      <c r="A32" s="57" t="s">
        <v>110</v>
      </c>
      <c r="B32" s="58" t="s">
        <v>111</v>
      </c>
      <c r="C32" s="59" t="s">
        <v>96</v>
      </c>
      <c r="D32" s="59"/>
      <c r="E32" s="59"/>
      <c r="F32" s="59"/>
      <c r="G32" s="63"/>
      <c r="H32" s="61">
        <f t="shared" si="2"/>
        <v>0</v>
      </c>
      <c r="I32" s="99" t="s">
        <v>112</v>
      </c>
    </row>
    <row r="33" s="1" customFormat="1" ht="37.05" customHeight="1" outlineLevel="2" spans="1:9">
      <c r="A33" s="57" t="s">
        <v>113</v>
      </c>
      <c r="B33" s="58" t="s">
        <v>114</v>
      </c>
      <c r="C33" s="59" t="s">
        <v>96</v>
      </c>
      <c r="D33" s="59"/>
      <c r="E33" s="59"/>
      <c r="F33" s="59"/>
      <c r="G33" s="63"/>
      <c r="H33" s="61">
        <f t="shared" si="2"/>
        <v>0</v>
      </c>
      <c r="I33" s="75" t="s">
        <v>115</v>
      </c>
    </row>
    <row r="34" s="1" customFormat="1" ht="37.05" customHeight="1" outlineLevel="2" spans="1:9">
      <c r="A34" s="57" t="s">
        <v>116</v>
      </c>
      <c r="B34" s="58" t="s">
        <v>117</v>
      </c>
      <c r="C34" s="59" t="s">
        <v>96</v>
      </c>
      <c r="D34" s="59"/>
      <c r="E34" s="59"/>
      <c r="F34" s="59"/>
      <c r="G34" s="63"/>
      <c r="H34" s="61">
        <f t="shared" si="2"/>
        <v>0</v>
      </c>
      <c r="I34" s="75" t="s">
        <v>118</v>
      </c>
    </row>
    <row r="35" s="1" customFormat="1" ht="37.05" customHeight="1" outlineLevel="2" spans="1:9">
      <c r="A35" s="57" t="s">
        <v>119</v>
      </c>
      <c r="B35" s="58" t="s">
        <v>117</v>
      </c>
      <c r="C35" s="59" t="s">
        <v>96</v>
      </c>
      <c r="D35" s="59">
        <v>1</v>
      </c>
      <c r="E35" s="59">
        <v>1</v>
      </c>
      <c r="F35" s="59">
        <v>1</v>
      </c>
      <c r="G35" s="63">
        <v>60</v>
      </c>
      <c r="H35" s="61">
        <f t="shared" si="2"/>
        <v>60</v>
      </c>
      <c r="I35" s="75" t="s">
        <v>120</v>
      </c>
    </row>
    <row r="36" s="1" customFormat="1" ht="37.05" customHeight="1" outlineLevel="2" spans="1:9">
      <c r="A36" s="57" t="s">
        <v>121</v>
      </c>
      <c r="B36" s="58" t="s">
        <v>122</v>
      </c>
      <c r="C36" s="59" t="s">
        <v>96</v>
      </c>
      <c r="D36" s="59">
        <v>1</v>
      </c>
      <c r="E36" s="59">
        <v>15</v>
      </c>
      <c r="F36" s="59">
        <v>1</v>
      </c>
      <c r="G36" s="63">
        <v>182.2</v>
      </c>
      <c r="H36" s="61">
        <f t="shared" si="2"/>
        <v>2733</v>
      </c>
      <c r="I36" s="75" t="s">
        <v>123</v>
      </c>
    </row>
    <row r="37" s="1" customFormat="1" ht="37.05" customHeight="1" outlineLevel="2" spans="1:9">
      <c r="A37" s="57" t="s">
        <v>124</v>
      </c>
      <c r="B37" s="58" t="s">
        <v>125</v>
      </c>
      <c r="C37" s="59" t="s">
        <v>126</v>
      </c>
      <c r="D37" s="59"/>
      <c r="E37" s="59"/>
      <c r="F37" s="59"/>
      <c r="G37" s="63"/>
      <c r="H37" s="61">
        <f t="shared" si="2"/>
        <v>0</v>
      </c>
      <c r="I37" s="101" t="s">
        <v>127</v>
      </c>
    </row>
    <row r="38" s="1" customFormat="1" ht="37.05" customHeight="1" outlineLevel="1" spans="1:9">
      <c r="A38" s="68" t="s">
        <v>128</v>
      </c>
      <c r="B38" s="52" t="s">
        <v>129</v>
      </c>
      <c r="C38" s="53"/>
      <c r="D38" s="53"/>
      <c r="E38" s="54"/>
      <c r="F38" s="53"/>
      <c r="G38" s="55"/>
      <c r="H38" s="56">
        <f>SUM(H32:H37)</f>
        <v>2793</v>
      </c>
      <c r="I38" s="98"/>
    </row>
    <row r="39" s="1" customFormat="1" ht="37.05" customHeight="1" outlineLevel="2" spans="1:9">
      <c r="A39" s="41" t="s">
        <v>130</v>
      </c>
      <c r="B39" s="42" t="s">
        <v>131</v>
      </c>
      <c r="C39" s="43"/>
      <c r="D39" s="43"/>
      <c r="E39" s="43"/>
      <c r="F39" s="43"/>
      <c r="G39" s="44"/>
      <c r="H39" s="64">
        <f>H38+H30</f>
        <v>2793</v>
      </c>
      <c r="I39" s="64"/>
    </row>
    <row r="40" s="1" customFormat="1" ht="37.05" customHeight="1" outlineLevel="2" spans="1:8">
      <c r="A40" s="2"/>
      <c r="B40" s="1"/>
      <c r="C40" s="3"/>
      <c r="D40" s="3"/>
      <c r="E40" s="3"/>
      <c r="F40" s="3"/>
      <c r="G40" s="40"/>
      <c r="H40" s="4"/>
    </row>
    <row r="41" s="1" customFormat="1" ht="37.05" customHeight="1" outlineLevel="2" spans="1:9">
      <c r="A41" s="41"/>
      <c r="B41" s="42" t="s">
        <v>132</v>
      </c>
      <c r="C41" s="43"/>
      <c r="D41" s="43"/>
      <c r="E41" s="43"/>
      <c r="F41" s="43"/>
      <c r="G41" s="44"/>
      <c r="H41" s="45"/>
      <c r="I41" s="94"/>
    </row>
    <row r="42" s="1" customFormat="1" ht="37.05" customHeight="1" outlineLevel="2" spans="1:9">
      <c r="A42" s="46"/>
      <c r="B42" s="46" t="s">
        <v>53</v>
      </c>
      <c r="C42" s="47" t="s">
        <v>54</v>
      </c>
      <c r="D42" s="47" t="s">
        <v>55</v>
      </c>
      <c r="E42" s="48" t="s">
        <v>56</v>
      </c>
      <c r="F42" s="48" t="s">
        <v>57</v>
      </c>
      <c r="G42" s="49" t="s">
        <v>58</v>
      </c>
      <c r="H42" s="50" t="s">
        <v>59</v>
      </c>
      <c r="I42" s="50" t="s">
        <v>81</v>
      </c>
    </row>
    <row r="43" s="1" customFormat="1" ht="37.05" customHeight="1" outlineLevel="2" spans="1:9">
      <c r="A43" s="58" t="s">
        <v>133</v>
      </c>
      <c r="B43" s="58" t="s">
        <v>134</v>
      </c>
      <c r="C43" s="59" t="s">
        <v>135</v>
      </c>
      <c r="D43" s="59">
        <v>1</v>
      </c>
      <c r="E43" s="59">
        <v>1</v>
      </c>
      <c r="F43" s="59">
        <v>2</v>
      </c>
      <c r="G43" s="74">
        <v>5100</v>
      </c>
      <c r="H43" s="61">
        <f t="shared" ref="H43:H47" si="3">D43*E43*F43*G43</f>
        <v>10200</v>
      </c>
      <c r="I43" s="75" t="s">
        <v>183</v>
      </c>
    </row>
    <row r="44" s="1" customFormat="1" ht="37.05" customHeight="1" outlineLevel="2" spans="1:9">
      <c r="A44" s="58" t="s">
        <v>137</v>
      </c>
      <c r="B44" s="58" t="s">
        <v>138</v>
      </c>
      <c r="C44" s="59" t="s">
        <v>135</v>
      </c>
      <c r="D44" s="59">
        <v>1</v>
      </c>
      <c r="E44" s="59">
        <v>25</v>
      </c>
      <c r="F44" s="59">
        <v>2</v>
      </c>
      <c r="G44" s="67">
        <v>60</v>
      </c>
      <c r="H44" s="61">
        <f t="shared" si="3"/>
        <v>3000</v>
      </c>
      <c r="I44" s="75" t="s">
        <v>184</v>
      </c>
    </row>
    <row r="45" s="1" customFormat="1" ht="37.05" customHeight="1" outlineLevel="2" spans="1:9">
      <c r="A45" s="58" t="s">
        <v>140</v>
      </c>
      <c r="B45" s="58" t="s">
        <v>141</v>
      </c>
      <c r="C45" s="59" t="s">
        <v>135</v>
      </c>
      <c r="D45" s="59">
        <v>1</v>
      </c>
      <c r="E45" s="59">
        <v>23</v>
      </c>
      <c r="F45" s="59">
        <v>2</v>
      </c>
      <c r="G45" s="67">
        <v>80</v>
      </c>
      <c r="H45" s="61">
        <f t="shared" si="3"/>
        <v>3680</v>
      </c>
      <c r="I45" s="75" t="s">
        <v>185</v>
      </c>
    </row>
    <row r="46" s="1" customFormat="1" ht="37.05" customHeight="1" outlineLevel="2" spans="1:9">
      <c r="A46" s="58" t="s">
        <v>143</v>
      </c>
      <c r="B46" s="58" t="s">
        <v>144</v>
      </c>
      <c r="C46" s="59" t="s">
        <v>135</v>
      </c>
      <c r="D46" s="59">
        <v>1</v>
      </c>
      <c r="E46" s="59">
        <v>25</v>
      </c>
      <c r="F46" s="59">
        <v>1</v>
      </c>
      <c r="G46" s="67">
        <v>320</v>
      </c>
      <c r="H46" s="61">
        <f t="shared" si="3"/>
        <v>8000</v>
      </c>
      <c r="I46" s="75" t="s">
        <v>186</v>
      </c>
    </row>
    <row r="47" s="1" customFormat="1" ht="37.05" customHeight="1" outlineLevel="2" spans="1:9">
      <c r="A47" s="58" t="s">
        <v>187</v>
      </c>
      <c r="B47" s="58" t="s">
        <v>144</v>
      </c>
      <c r="C47" s="59" t="s">
        <v>135</v>
      </c>
      <c r="D47" s="59">
        <v>1</v>
      </c>
      <c r="E47" s="59">
        <v>25</v>
      </c>
      <c r="F47" s="59">
        <v>1</v>
      </c>
      <c r="G47" s="67">
        <v>57.842</v>
      </c>
      <c r="H47" s="61">
        <f t="shared" si="3"/>
        <v>1446.05</v>
      </c>
      <c r="I47" s="75" t="s">
        <v>188</v>
      </c>
    </row>
    <row r="48" s="1" customFormat="1" ht="37.05" customHeight="1" outlineLevel="2" spans="1:9">
      <c r="A48" s="68" t="s">
        <v>146</v>
      </c>
      <c r="B48" s="69" t="s">
        <v>147</v>
      </c>
      <c r="C48" s="70"/>
      <c r="D48" s="70"/>
      <c r="E48" s="71"/>
      <c r="F48" s="71"/>
      <c r="G48" s="72"/>
      <c r="H48" s="73">
        <f>SUM(H43:H47)</f>
        <v>26326.05</v>
      </c>
      <c r="I48" s="100"/>
    </row>
    <row r="49" s="1" customFormat="1" ht="37.05" customHeight="1" outlineLevel="2" spans="1:9">
      <c r="A49" s="41" t="s">
        <v>148</v>
      </c>
      <c r="B49" s="42" t="s">
        <v>149</v>
      </c>
      <c r="C49" s="43"/>
      <c r="D49" s="43"/>
      <c r="E49" s="43"/>
      <c r="F49" s="43"/>
      <c r="G49" s="44"/>
      <c r="H49" s="45">
        <f>H48</f>
        <v>26326.05</v>
      </c>
      <c r="I49" s="94"/>
    </row>
    <row r="50" s="1" customFormat="1" ht="37.05" customHeight="1" outlineLevel="2" spans="1:8">
      <c r="A50" s="2"/>
      <c r="B50" s="1"/>
      <c r="C50" s="3"/>
      <c r="D50" s="3"/>
      <c r="E50" s="3"/>
      <c r="F50" s="3"/>
      <c r="G50" s="40"/>
      <c r="H50" s="4"/>
    </row>
    <row r="51" s="1" customFormat="1" ht="37.05" customHeight="1" outlineLevel="2" spans="1:9">
      <c r="A51" s="41"/>
      <c r="B51" s="42" t="s">
        <v>150</v>
      </c>
      <c r="C51" s="43"/>
      <c r="D51" s="43"/>
      <c r="E51" s="43"/>
      <c r="F51" s="43"/>
      <c r="G51" s="44"/>
      <c r="H51" s="45"/>
      <c r="I51" s="94" t="s">
        <v>151</v>
      </c>
    </row>
    <row r="52" s="1" customFormat="1" ht="37.05" customHeight="1" outlineLevel="2" spans="1:9">
      <c r="A52" s="46"/>
      <c r="B52" s="46" t="s">
        <v>53</v>
      </c>
      <c r="C52" s="47" t="s">
        <v>54</v>
      </c>
      <c r="D52" s="47" t="s">
        <v>55</v>
      </c>
      <c r="E52" s="48" t="s">
        <v>56</v>
      </c>
      <c r="F52" s="48" t="s">
        <v>57</v>
      </c>
      <c r="G52" s="49" t="s">
        <v>58</v>
      </c>
      <c r="H52" s="50" t="s">
        <v>59</v>
      </c>
      <c r="I52" s="50" t="s">
        <v>152</v>
      </c>
    </row>
    <row r="53" s="1" customFormat="1" ht="37.05" customHeight="1" spans="1:9">
      <c r="A53" s="57" t="s">
        <v>153</v>
      </c>
      <c r="B53" s="75" t="s">
        <v>154</v>
      </c>
      <c r="C53" s="76" t="s">
        <v>96</v>
      </c>
      <c r="D53" s="59"/>
      <c r="E53" s="59"/>
      <c r="F53" s="59"/>
      <c r="G53" s="60"/>
      <c r="H53" s="61">
        <f t="shared" ref="H53:H55" si="4">D53*E53*F53*G53</f>
        <v>0</v>
      </c>
      <c r="I53" s="75" t="s">
        <v>155</v>
      </c>
    </row>
    <row r="54" s="1" customFormat="1" ht="37.05" customHeight="1" spans="1:9">
      <c r="A54" s="57" t="s">
        <v>156</v>
      </c>
      <c r="B54" s="75" t="s">
        <v>157</v>
      </c>
      <c r="C54" s="76" t="s">
        <v>96</v>
      </c>
      <c r="D54" s="59"/>
      <c r="E54" s="59"/>
      <c r="F54" s="59"/>
      <c r="G54" s="60"/>
      <c r="H54" s="61">
        <f t="shared" si="4"/>
        <v>0</v>
      </c>
      <c r="I54" s="75" t="s">
        <v>158</v>
      </c>
    </row>
    <row r="55" s="1" customFormat="1" ht="37.05" customHeight="1" spans="1:9">
      <c r="A55" s="57" t="s">
        <v>159</v>
      </c>
      <c r="B55" s="75" t="s">
        <v>160</v>
      </c>
      <c r="C55" s="76" t="s">
        <v>96</v>
      </c>
      <c r="D55" s="59"/>
      <c r="E55" s="59"/>
      <c r="F55" s="59"/>
      <c r="G55" s="63"/>
      <c r="H55" s="61">
        <f t="shared" si="4"/>
        <v>0</v>
      </c>
      <c r="I55" s="75" t="s">
        <v>161</v>
      </c>
    </row>
    <row r="56" s="1" customFormat="1" ht="37.05" customHeight="1" outlineLevel="2" spans="1:9">
      <c r="A56" s="68" t="s">
        <v>162</v>
      </c>
      <c r="B56" s="69" t="s">
        <v>163</v>
      </c>
      <c r="C56" s="70"/>
      <c r="D56" s="70"/>
      <c r="E56" s="71"/>
      <c r="F56" s="71"/>
      <c r="G56" s="72"/>
      <c r="H56" s="73">
        <f>SUM(H53:H55)</f>
        <v>0</v>
      </c>
      <c r="I56" s="100"/>
    </row>
    <row r="57" s="1" customFormat="1" ht="37.05" customHeight="1" outlineLevel="2" spans="1:9">
      <c r="A57" s="41" t="s">
        <v>164</v>
      </c>
      <c r="B57" s="42" t="s">
        <v>165</v>
      </c>
      <c r="C57" s="43"/>
      <c r="D57" s="43"/>
      <c r="E57" s="43"/>
      <c r="F57" s="43"/>
      <c r="G57" s="44"/>
      <c r="H57" s="64">
        <f>H56</f>
        <v>0</v>
      </c>
      <c r="I57" s="94"/>
    </row>
    <row r="58" s="1" customFormat="1" ht="37.05" customHeight="1" outlineLevel="2" spans="1:9">
      <c r="A58" s="2"/>
      <c r="B58" s="1"/>
      <c r="C58" s="3"/>
      <c r="D58" s="3"/>
      <c r="E58" s="3"/>
      <c r="F58" s="3"/>
      <c r="G58" s="40"/>
      <c r="H58" s="4"/>
      <c r="I58" s="99"/>
    </row>
    <row r="59" s="1" customFormat="1" ht="37.05" customHeight="1" outlineLevel="2" spans="1:9">
      <c r="A59" s="41" t="s">
        <v>166</v>
      </c>
      <c r="B59" s="42" t="s">
        <v>167</v>
      </c>
      <c r="C59" s="43"/>
      <c r="D59" s="43"/>
      <c r="E59" s="43"/>
      <c r="F59" s="43"/>
      <c r="G59" s="44"/>
      <c r="H59" s="45"/>
      <c r="I59" s="45"/>
    </row>
    <row r="60" s="1" customFormat="1" ht="37.05" customHeight="1" outlineLevel="2" spans="1:9">
      <c r="A60" s="46"/>
      <c r="B60" s="46" t="s">
        <v>53</v>
      </c>
      <c r="C60" s="47" t="s">
        <v>54</v>
      </c>
      <c r="D60" s="47" t="s">
        <v>55</v>
      </c>
      <c r="E60" s="48" t="s">
        <v>56</v>
      </c>
      <c r="F60" s="48" t="s">
        <v>57</v>
      </c>
      <c r="G60" s="49" t="s">
        <v>58</v>
      </c>
      <c r="H60" s="50" t="s">
        <v>59</v>
      </c>
      <c r="I60" s="50" t="s">
        <v>81</v>
      </c>
    </row>
    <row r="61" s="1" customFormat="1" ht="37.05" customHeight="1" outlineLevel="2" spans="1:9">
      <c r="A61" s="77" t="s">
        <v>168</v>
      </c>
      <c r="B61" s="78" t="s">
        <v>167</v>
      </c>
      <c r="C61" s="76" t="s">
        <v>96</v>
      </c>
      <c r="D61" s="59"/>
      <c r="E61" s="59"/>
      <c r="F61" s="59"/>
      <c r="G61" s="60"/>
      <c r="H61" s="61">
        <f>E61*F61*G61*D61</f>
        <v>0</v>
      </c>
      <c r="I61" s="75" t="s">
        <v>169</v>
      </c>
    </row>
    <row r="62" s="1" customFormat="1" ht="37.05" customHeight="1" outlineLevel="2" spans="1:9">
      <c r="A62" s="68" t="s">
        <v>170</v>
      </c>
      <c r="B62" s="69" t="s">
        <v>171</v>
      </c>
      <c r="C62" s="70"/>
      <c r="D62" s="70"/>
      <c r="E62" s="71"/>
      <c r="F62" s="71"/>
      <c r="G62" s="72"/>
      <c r="H62" s="73">
        <f>SUM(H61:H61)</f>
        <v>0</v>
      </c>
      <c r="I62" s="100"/>
    </row>
    <row r="63" s="1" customFormat="1" ht="37.05" customHeight="1" outlineLevel="2" spans="1:9">
      <c r="A63" s="79" t="s">
        <v>166</v>
      </c>
      <c r="B63" s="80" t="s">
        <v>172</v>
      </c>
      <c r="C63" s="81"/>
      <c r="D63" s="81"/>
      <c r="E63" s="81"/>
      <c r="F63" s="81"/>
      <c r="G63" s="82"/>
      <c r="H63" s="83">
        <f>SUM(H62)</f>
        <v>0</v>
      </c>
      <c r="I63" s="94"/>
    </row>
    <row r="64" s="1" customFormat="1" ht="37.05" customHeight="1" outlineLevel="2" spans="1:9">
      <c r="A64" s="84"/>
      <c r="B64" s="85"/>
      <c r="C64" s="86"/>
      <c r="D64" s="86"/>
      <c r="E64" s="86"/>
      <c r="F64" s="86"/>
      <c r="G64" s="87"/>
      <c r="H64" s="88"/>
      <c r="I64" s="102"/>
    </row>
    <row r="65" s="1" customFormat="1" ht="37.05" customHeight="1" outlineLevel="1" spans="1:9">
      <c r="A65" s="103"/>
      <c r="B65" s="104" t="s">
        <v>173</v>
      </c>
      <c r="C65" s="105"/>
      <c r="D65" s="105"/>
      <c r="E65" s="105"/>
      <c r="F65" s="105"/>
      <c r="G65" s="106"/>
      <c r="H65" s="107"/>
      <c r="I65" s="45"/>
    </row>
    <row r="66" s="1" customFormat="1" ht="37.05" customHeight="1" outlineLevel="2" spans="1:9">
      <c r="A66" s="46"/>
      <c r="B66" s="46" t="s">
        <v>53</v>
      </c>
      <c r="C66" s="47" t="s">
        <v>54</v>
      </c>
      <c r="D66" s="47" t="s">
        <v>55</v>
      </c>
      <c r="E66" s="48" t="s">
        <v>56</v>
      </c>
      <c r="F66" s="47" t="s">
        <v>57</v>
      </c>
      <c r="G66" s="49" t="s">
        <v>58</v>
      </c>
      <c r="H66" s="47" t="s">
        <v>59</v>
      </c>
      <c r="I66" s="50"/>
    </row>
    <row r="67" s="1" customFormat="1" ht="37.05" customHeight="1" outlineLevel="2" spans="1:9">
      <c r="A67" s="68"/>
      <c r="B67" s="69" t="s">
        <v>174</v>
      </c>
      <c r="C67" s="70"/>
      <c r="D67" s="70"/>
      <c r="E67" s="71"/>
      <c r="F67" s="71"/>
      <c r="G67" s="72"/>
      <c r="H67" s="73"/>
      <c r="I67" s="100"/>
    </row>
    <row r="68" s="1" customFormat="1" ht="37.05" customHeight="1" outlineLevel="2" spans="1:9">
      <c r="A68" s="108" t="s">
        <v>175</v>
      </c>
      <c r="B68" s="58" t="s">
        <v>176</v>
      </c>
      <c r="C68" s="59" t="s">
        <v>177</v>
      </c>
      <c r="D68" s="59"/>
      <c r="E68" s="109"/>
      <c r="F68" s="59"/>
      <c r="G68" s="63"/>
      <c r="H68" s="61">
        <f>D68*E68*F68*G68</f>
        <v>0</v>
      </c>
      <c r="I68" s="99" t="s">
        <v>178</v>
      </c>
    </row>
    <row r="69" s="1" customFormat="1" ht="37.05" customHeight="1" outlineLevel="2" spans="1:9">
      <c r="A69" s="68" t="s">
        <v>179</v>
      </c>
      <c r="B69" s="69" t="str">
        <f>CONCATENATE("Subtotal ",B67)</f>
        <v>Subtotal Photo &amp;Video crew</v>
      </c>
      <c r="C69" s="70"/>
      <c r="D69" s="70"/>
      <c r="E69" s="71"/>
      <c r="F69" s="71"/>
      <c r="G69" s="72"/>
      <c r="H69" s="73">
        <f>H68</f>
        <v>0</v>
      </c>
      <c r="I69" s="100"/>
    </row>
    <row r="70" s="1" customFormat="1" ht="37.05" customHeight="1" outlineLevel="1" spans="1:9">
      <c r="A70" s="41" t="s">
        <v>180</v>
      </c>
      <c r="B70" s="42" t="s">
        <v>181</v>
      </c>
      <c r="C70" s="43"/>
      <c r="D70" s="43"/>
      <c r="E70" s="43"/>
      <c r="F70" s="43"/>
      <c r="G70" s="44"/>
      <c r="H70" s="45">
        <f>H69</f>
        <v>0</v>
      </c>
      <c r="I70" s="94"/>
    </row>
    <row r="71" s="1" customFormat="1" ht="37.05" customHeight="1" spans="3:6">
      <c r="C71" s="3"/>
      <c r="D71" s="3"/>
      <c r="E71" s="3"/>
      <c r="F71" s="3"/>
    </row>
    <row r="72" s="1" customFormat="1" ht="37.05" customHeight="1" spans="1:8">
      <c r="A72" s="2"/>
      <c r="B72" s="1"/>
      <c r="C72" s="3"/>
      <c r="D72" s="3"/>
      <c r="E72" s="3"/>
      <c r="F72" s="3"/>
      <c r="G72" s="1"/>
      <c r="H72" s="4"/>
    </row>
    <row r="73" s="1" customFormat="1" ht="37.05" customHeight="1" outlineLevel="1" spans="1:8">
      <c r="A73" s="2"/>
      <c r="B73" s="1"/>
      <c r="C73" s="3"/>
      <c r="D73" s="3"/>
      <c r="E73" s="3"/>
      <c r="F73" s="3"/>
      <c r="G73" s="1"/>
      <c r="H73" s="4"/>
    </row>
    <row r="74" s="1" customFormat="1" ht="37.05" customHeight="1" outlineLevel="1" spans="1:8">
      <c r="A74" s="2"/>
      <c r="B74" s="1"/>
      <c r="C74" s="3"/>
      <c r="D74" s="3"/>
      <c r="E74" s="3"/>
      <c r="F74" s="3"/>
      <c r="G74" s="1"/>
      <c r="H74" s="4"/>
    </row>
    <row r="75" s="1" customFormat="1" ht="37.05" customHeight="1" outlineLevel="2" spans="1:8">
      <c r="A75" s="2"/>
      <c r="B75" s="1"/>
      <c r="C75" s="3"/>
      <c r="D75" s="3"/>
      <c r="E75" s="3"/>
      <c r="F75" s="3"/>
      <c r="G75" s="1"/>
      <c r="H75" s="4"/>
    </row>
    <row r="76" s="1" customFormat="1" ht="37.05" customHeight="1" outlineLevel="2" spans="3:6">
      <c r="C76" s="3"/>
      <c r="D76" s="3"/>
      <c r="E76" s="3"/>
      <c r="F76" s="3"/>
    </row>
    <row r="77" s="1" customFormat="1" ht="37.05" customHeight="1" outlineLevel="2" spans="1:8">
      <c r="A77" s="2"/>
      <c r="B77" s="1"/>
      <c r="C77" s="3"/>
      <c r="D77" s="3"/>
      <c r="E77" s="3"/>
      <c r="F77" s="3"/>
      <c r="G77" s="1"/>
      <c r="H77" s="4"/>
    </row>
    <row r="78" s="1" customFormat="1" ht="37.05" customHeight="1" outlineLevel="2" spans="1:8">
      <c r="A78" s="2"/>
      <c r="B78" s="1"/>
      <c r="C78" s="3"/>
      <c r="D78" s="3"/>
      <c r="E78" s="3"/>
      <c r="F78" s="3"/>
      <c r="G78" s="1"/>
      <c r="H78" s="4"/>
    </row>
    <row r="79" s="1" customFormat="1" ht="37.05" customHeight="1" outlineLevel="2" spans="1:8">
      <c r="A79" s="2"/>
      <c r="B79" s="1"/>
      <c r="C79" s="3"/>
      <c r="D79" s="3"/>
      <c r="E79" s="3"/>
      <c r="F79" s="3"/>
      <c r="G79" s="1"/>
      <c r="H79" s="4"/>
    </row>
    <row r="80" s="1" customFormat="1" ht="37.05" customHeight="1" outlineLevel="2" spans="1:8">
      <c r="A80" s="2"/>
      <c r="B80" s="1"/>
      <c r="C80" s="3"/>
      <c r="D80" s="3"/>
      <c r="E80" s="3"/>
      <c r="F80" s="3"/>
      <c r="G80" s="1"/>
      <c r="H80" s="4"/>
    </row>
    <row r="81" s="1" customFormat="1" ht="37.05" customHeight="1" outlineLevel="2" spans="1:8">
      <c r="A81" s="2"/>
      <c r="B81" s="1"/>
      <c r="C81" s="3"/>
      <c r="D81" s="3"/>
      <c r="E81" s="3"/>
      <c r="F81" s="3"/>
      <c r="G81" s="1"/>
      <c r="H81" s="4"/>
    </row>
    <row r="82" s="1" customFormat="1" ht="37.05" customHeight="1" outlineLevel="2" spans="1:8">
      <c r="A82" s="2"/>
      <c r="B82" s="1"/>
      <c r="C82" s="3"/>
      <c r="D82" s="3"/>
      <c r="E82" s="3"/>
      <c r="F82" s="3"/>
      <c r="G82" s="1"/>
      <c r="H82" s="4"/>
    </row>
    <row r="83" s="1" customFormat="1" ht="37.05" customHeight="1" outlineLevel="2" spans="1:8">
      <c r="A83" s="2"/>
      <c r="B83" s="1"/>
      <c r="C83" s="3"/>
      <c r="D83" s="3"/>
      <c r="E83" s="3"/>
      <c r="F83" s="3"/>
      <c r="G83" s="1"/>
      <c r="H83" s="4"/>
    </row>
    <row r="84" s="1" customFormat="1" ht="37.05" customHeight="1" outlineLevel="2" spans="1:8">
      <c r="A84" s="2"/>
      <c r="B84" s="1"/>
      <c r="C84" s="3"/>
      <c r="D84" s="3"/>
      <c r="E84" s="3"/>
      <c r="F84" s="3"/>
      <c r="G84" s="1"/>
      <c r="H84" s="4"/>
    </row>
    <row r="85" s="1" customFormat="1" ht="37.05" customHeight="1" outlineLevel="2" spans="1:8">
      <c r="A85" s="2"/>
      <c r="B85" s="1"/>
      <c r="C85" s="3"/>
      <c r="D85" s="3"/>
      <c r="E85" s="3"/>
      <c r="F85" s="3"/>
      <c r="G85" s="1"/>
      <c r="H85" s="4"/>
    </row>
    <row r="86" s="1" customFormat="1" ht="37.05" customHeight="1" outlineLevel="1" spans="1:8">
      <c r="A86" s="2"/>
      <c r="B86" s="1"/>
      <c r="C86" s="3"/>
      <c r="D86" s="3"/>
      <c r="E86" s="3"/>
      <c r="F86" s="3"/>
      <c r="G86" s="1"/>
      <c r="H86" s="4"/>
    </row>
    <row r="87" s="1" customFormat="1" ht="37.05" customHeight="1" outlineLevel="2" spans="1:8">
      <c r="A87" s="2"/>
      <c r="B87" s="1"/>
      <c r="C87" s="3"/>
      <c r="D87" s="3"/>
      <c r="E87" s="3"/>
      <c r="F87" s="3"/>
      <c r="G87" s="1"/>
      <c r="H87" s="4"/>
    </row>
    <row r="88" s="1" customFormat="1" ht="37.05" customHeight="1" outlineLevel="2" spans="1:8">
      <c r="A88" s="2"/>
      <c r="B88" s="1"/>
      <c r="C88" s="3"/>
      <c r="D88" s="3"/>
      <c r="E88" s="3"/>
      <c r="F88" s="3"/>
      <c r="G88" s="1"/>
      <c r="H88" s="4"/>
    </row>
    <row r="89" s="1" customFormat="1" ht="37.05" customHeight="1" outlineLevel="2" spans="1:8">
      <c r="A89" s="2"/>
      <c r="B89" s="1"/>
      <c r="C89" s="3"/>
      <c r="D89" s="3"/>
      <c r="E89" s="3"/>
      <c r="F89" s="3"/>
      <c r="G89" s="1"/>
      <c r="H89" s="4"/>
    </row>
    <row r="90" s="1" customFormat="1" outlineLevel="2" spans="1:8">
      <c r="A90" s="2"/>
      <c r="B90" s="1"/>
      <c r="C90" s="3"/>
      <c r="D90" s="3"/>
      <c r="E90" s="3"/>
      <c r="F90" s="3"/>
      <c r="G90" s="1"/>
      <c r="H90" s="4"/>
    </row>
    <row r="91" s="1" customFormat="1" outlineLevel="2" spans="1:8">
      <c r="A91" s="2"/>
      <c r="B91" s="1"/>
      <c r="C91" s="3"/>
      <c r="D91" s="3"/>
      <c r="E91" s="3"/>
      <c r="F91" s="3"/>
      <c r="G91" s="1"/>
      <c r="H91" s="4"/>
    </row>
    <row r="92" s="1" customFormat="1" outlineLevel="2" spans="1:8">
      <c r="A92" s="2"/>
      <c r="B92" s="1"/>
      <c r="C92" s="3"/>
      <c r="D92" s="3"/>
      <c r="E92" s="3"/>
      <c r="F92" s="3"/>
      <c r="G92" s="1"/>
      <c r="H92" s="4"/>
    </row>
    <row r="93" s="1" customFormat="1" outlineLevel="2" spans="1:8">
      <c r="A93" s="2"/>
      <c r="B93" s="1"/>
      <c r="C93" s="3"/>
      <c r="D93" s="3"/>
      <c r="E93" s="3"/>
      <c r="F93" s="3"/>
      <c r="G93" s="1"/>
      <c r="H93" s="4"/>
    </row>
    <row r="94" s="1" customFormat="1" outlineLevel="2" spans="1:8">
      <c r="A94" s="2"/>
      <c r="B94" s="1"/>
      <c r="C94" s="3"/>
      <c r="D94" s="3"/>
      <c r="E94" s="3"/>
      <c r="F94" s="3"/>
      <c r="G94" s="1"/>
      <c r="H94" s="4"/>
    </row>
    <row r="95" s="1" customFormat="1" outlineLevel="2" spans="1:8">
      <c r="A95" s="2"/>
      <c r="B95" s="1"/>
      <c r="C95" s="3"/>
      <c r="D95" s="3"/>
      <c r="E95" s="3"/>
      <c r="F95" s="3"/>
      <c r="G95" s="1"/>
      <c r="H95" s="4"/>
    </row>
    <row r="96" s="1" customFormat="1" outlineLevel="2" spans="1:8">
      <c r="A96" s="2"/>
      <c r="B96" s="1"/>
      <c r="C96" s="3"/>
      <c r="D96" s="3"/>
      <c r="E96" s="3"/>
      <c r="F96" s="3"/>
      <c r="G96" s="1"/>
      <c r="H96" s="4"/>
    </row>
    <row r="97" s="1" customFormat="1" outlineLevel="2" spans="1:8">
      <c r="A97" s="2"/>
      <c r="B97" s="1"/>
      <c r="C97" s="3"/>
      <c r="D97" s="3"/>
      <c r="E97" s="3"/>
      <c r="F97" s="3"/>
      <c r="G97" s="1"/>
      <c r="H97" s="4"/>
    </row>
    <row r="98" s="1" customFormat="1" outlineLevel="1" spans="1:8">
      <c r="A98" s="2"/>
      <c r="B98" s="1"/>
      <c r="C98" s="3"/>
      <c r="D98" s="3"/>
      <c r="E98" s="3"/>
      <c r="F98" s="3"/>
      <c r="G98" s="1"/>
      <c r="H98" s="4"/>
    </row>
    <row r="99" s="1" customFormat="1" outlineLevel="2" spans="1:8">
      <c r="A99" s="2"/>
      <c r="B99" s="1"/>
      <c r="C99" s="3"/>
      <c r="D99" s="3"/>
      <c r="E99" s="3"/>
      <c r="F99" s="3"/>
      <c r="G99" s="1"/>
      <c r="H99" s="4"/>
    </row>
    <row r="100" s="1" customFormat="1" outlineLevel="2" spans="1:8">
      <c r="A100" s="2"/>
      <c r="B100" s="1"/>
      <c r="C100" s="3"/>
      <c r="D100" s="3"/>
      <c r="E100" s="3"/>
      <c r="F100" s="3"/>
      <c r="G100" s="1"/>
      <c r="H100" s="4"/>
    </row>
    <row r="101" s="1" customFormat="1" outlineLevel="2" spans="1:8">
      <c r="A101" s="2"/>
      <c r="B101" s="1"/>
      <c r="C101" s="3"/>
      <c r="D101" s="3"/>
      <c r="E101" s="3"/>
      <c r="F101" s="3"/>
      <c r="G101" s="1"/>
      <c r="H101" s="4"/>
    </row>
    <row r="102" s="1" customFormat="1" outlineLevel="2" spans="1:8">
      <c r="A102" s="2"/>
      <c r="B102" s="1"/>
      <c r="C102" s="3"/>
      <c r="D102" s="3"/>
      <c r="E102" s="3"/>
      <c r="F102" s="3"/>
      <c r="G102" s="1"/>
      <c r="H102" s="4"/>
    </row>
    <row r="103" s="1" customFormat="1" outlineLevel="2" spans="1:8">
      <c r="A103" s="2"/>
      <c r="B103" s="1"/>
      <c r="C103" s="3"/>
      <c r="D103" s="3"/>
      <c r="E103" s="3"/>
      <c r="F103" s="3"/>
      <c r="G103" s="1"/>
      <c r="H103" s="4"/>
    </row>
    <row r="104" s="1" customFormat="1" outlineLevel="2" spans="1:8">
      <c r="A104" s="2"/>
      <c r="B104" s="1"/>
      <c r="C104" s="3"/>
      <c r="D104" s="3"/>
      <c r="E104" s="3"/>
      <c r="F104" s="3"/>
      <c r="G104" s="1"/>
      <c r="H104" s="4"/>
    </row>
    <row r="105" s="1" customFormat="1" outlineLevel="2" spans="1:8">
      <c r="A105" s="2"/>
      <c r="B105" s="1"/>
      <c r="C105" s="3"/>
      <c r="D105" s="3"/>
      <c r="E105" s="3"/>
      <c r="F105" s="3"/>
      <c r="G105" s="1"/>
      <c r="H105" s="4"/>
    </row>
    <row r="106" s="1" customFormat="1" outlineLevel="2" spans="1:8">
      <c r="A106" s="2"/>
      <c r="B106" s="1"/>
      <c r="C106" s="3"/>
      <c r="D106" s="3"/>
      <c r="E106" s="3"/>
      <c r="F106" s="3"/>
      <c r="G106" s="1"/>
      <c r="H106" s="4"/>
    </row>
    <row r="107" s="1" customFormat="1" outlineLevel="2" spans="1:8">
      <c r="A107" s="2"/>
      <c r="B107" s="1"/>
      <c r="C107" s="3"/>
      <c r="D107" s="3"/>
      <c r="E107" s="3"/>
      <c r="F107" s="3"/>
      <c r="G107" s="1"/>
      <c r="H107" s="4"/>
    </row>
    <row r="108" s="1" customFormat="1" outlineLevel="2" spans="1:8">
      <c r="A108" s="2"/>
      <c r="B108" s="1"/>
      <c r="C108" s="3"/>
      <c r="D108" s="3"/>
      <c r="E108" s="3"/>
      <c r="F108" s="3"/>
      <c r="G108" s="1"/>
      <c r="H108" s="4"/>
    </row>
    <row r="109" s="1" customFormat="1" outlineLevel="2" spans="1:8">
      <c r="A109" s="2"/>
      <c r="B109" s="1"/>
      <c r="C109" s="3"/>
      <c r="D109" s="3"/>
      <c r="E109" s="3"/>
      <c r="F109" s="3"/>
      <c r="G109" s="1"/>
      <c r="H109" s="4"/>
    </row>
    <row r="110" s="1" customFormat="1" outlineLevel="1" spans="1:8">
      <c r="A110" s="2"/>
      <c r="B110" s="1"/>
      <c r="C110" s="3"/>
      <c r="D110" s="3"/>
      <c r="E110" s="3"/>
      <c r="F110" s="3"/>
      <c r="G110" s="1"/>
      <c r="H110" s="4"/>
    </row>
    <row r="111" s="1" customFormat="1" outlineLevel="2" spans="1:8">
      <c r="A111" s="2"/>
      <c r="B111" s="1"/>
      <c r="C111" s="3"/>
      <c r="D111" s="3"/>
      <c r="E111" s="3"/>
      <c r="F111" s="3"/>
      <c r="G111" s="1"/>
      <c r="H111" s="4"/>
    </row>
    <row r="112" s="1" customFormat="1" outlineLevel="2" spans="1:8">
      <c r="A112" s="2"/>
      <c r="B112" s="1"/>
      <c r="C112" s="3"/>
      <c r="D112" s="3"/>
      <c r="E112" s="3"/>
      <c r="F112" s="3"/>
      <c r="G112" s="1"/>
      <c r="H112" s="4"/>
    </row>
    <row r="113" s="1" customFormat="1" outlineLevel="2" spans="1:8">
      <c r="A113" s="2"/>
      <c r="B113" s="1"/>
      <c r="C113" s="3"/>
      <c r="D113" s="3"/>
      <c r="E113" s="3"/>
      <c r="F113" s="3"/>
      <c r="G113" s="1"/>
      <c r="H113" s="4"/>
    </row>
    <row r="114" s="1" customFormat="1" outlineLevel="2" spans="1:8">
      <c r="A114" s="2"/>
      <c r="B114" s="1"/>
      <c r="C114" s="3"/>
      <c r="D114" s="3"/>
      <c r="E114" s="3"/>
      <c r="F114" s="3"/>
      <c r="G114" s="1"/>
      <c r="H114" s="4"/>
    </row>
    <row r="115" s="1" customFormat="1" outlineLevel="2" spans="1:8">
      <c r="A115" s="2"/>
      <c r="B115" s="1"/>
      <c r="C115" s="3"/>
      <c r="D115" s="3"/>
      <c r="E115" s="3"/>
      <c r="F115" s="3"/>
      <c r="G115" s="1"/>
      <c r="H115" s="4"/>
    </row>
    <row r="116" s="1" customFormat="1" outlineLevel="2" spans="1:8">
      <c r="A116" s="2"/>
      <c r="B116" s="1"/>
      <c r="C116" s="3"/>
      <c r="D116" s="3"/>
      <c r="E116" s="3"/>
      <c r="F116" s="3"/>
      <c r="G116" s="1"/>
      <c r="H116" s="4"/>
    </row>
    <row r="117" s="1" customFormat="1" outlineLevel="2" spans="1:8">
      <c r="A117" s="2"/>
      <c r="B117" s="1"/>
      <c r="C117" s="3"/>
      <c r="D117" s="3"/>
      <c r="E117" s="3"/>
      <c r="F117" s="3"/>
      <c r="G117" s="1"/>
      <c r="H117" s="4"/>
    </row>
    <row r="118" s="1" customFormat="1" outlineLevel="2" spans="1:8">
      <c r="A118" s="2"/>
      <c r="B118" s="1"/>
      <c r="C118" s="3"/>
      <c r="D118" s="3"/>
      <c r="E118" s="3"/>
      <c r="F118" s="3"/>
      <c r="G118" s="1"/>
      <c r="H118" s="4"/>
    </row>
    <row r="119" s="1" customFormat="1" outlineLevel="2" spans="1:8">
      <c r="A119" s="2"/>
      <c r="B119" s="1"/>
      <c r="C119" s="3"/>
      <c r="D119" s="3"/>
      <c r="E119" s="3"/>
      <c r="F119" s="3"/>
      <c r="G119" s="1"/>
      <c r="H119" s="4"/>
    </row>
    <row r="120" s="1" customFormat="1" outlineLevel="2" spans="1:8">
      <c r="A120" s="2"/>
      <c r="B120" s="1"/>
      <c r="C120" s="3"/>
      <c r="D120" s="3"/>
      <c r="E120" s="3"/>
      <c r="F120" s="3"/>
      <c r="G120" s="1"/>
      <c r="H120" s="4"/>
    </row>
    <row r="121" s="1" customFormat="1" outlineLevel="2" spans="1:8">
      <c r="A121" s="2"/>
      <c r="B121" s="1"/>
      <c r="C121" s="3"/>
      <c r="D121" s="3"/>
      <c r="E121" s="3"/>
      <c r="F121" s="3"/>
      <c r="G121" s="1"/>
      <c r="H121" s="4"/>
    </row>
    <row r="122" s="1" customFormat="1" outlineLevel="1" spans="1:8">
      <c r="A122" s="2"/>
      <c r="B122" s="1"/>
      <c r="C122" s="3"/>
      <c r="D122" s="3"/>
      <c r="E122" s="3"/>
      <c r="F122" s="3"/>
      <c r="G122" s="1"/>
      <c r="H122"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BMW Group</Company>
  <Application>Microsoft Excel</Application>
  <HeadingPairs>
    <vt:vector size="2" baseType="variant">
      <vt:variant>
        <vt:lpstr>工作表</vt:lpstr>
      </vt:variant>
      <vt:variant>
        <vt:i4>3</vt:i4>
      </vt:variant>
    </vt:vector>
  </HeadingPairs>
  <TitlesOfParts>
    <vt:vector size="3" baseType="lpstr">
      <vt:lpstr>Summary</vt:lpstr>
      <vt:lpstr>宁波站</vt:lpstr>
      <vt:lpstr>成都站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qzuser</cp:lastModifiedBy>
  <dcterms:created xsi:type="dcterms:W3CDTF">2016-11-15T09:10:00Z</dcterms:created>
  <cp:lastPrinted>2021-12-09T06:55:00Z</cp:lastPrinted>
  <dcterms:modified xsi:type="dcterms:W3CDTF">2022-11-25T08:45:12Z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C5FA635BC2AD474DB251564A5815E925</vt:lpwstr>
  </property>
  <property fmtid="{D5CDD505-2E9C-101B-9397-08002B2CF9AE}" pid="3" name="KSOProductBuildVer">
    <vt:lpwstr>2052-11.1.0.12763</vt:lpwstr>
  </property>
</Properties>
</file>