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849BA018-B51D-7F4D-97B9-D6E90125103B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6" r:id="rId1"/>
  </sheets>
  <definedNames>
    <definedName name="_xlnm.Print_Area" localSheetId="0">马洁差旅!$A$1:$K$40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6" l="1"/>
  <c r="H19" i="6"/>
  <c r="H20" i="6"/>
  <c r="H34" i="6" s="1"/>
  <c r="H21" i="6"/>
  <c r="H22" i="6"/>
  <c r="H23" i="6"/>
  <c r="H24" i="6"/>
  <c r="H25" i="6"/>
  <c r="H26" i="6"/>
  <c r="H27" i="6"/>
  <c r="H28" i="6"/>
  <c r="H29" i="6"/>
  <c r="H30" i="6"/>
  <c r="H31" i="6"/>
  <c r="H32" i="6"/>
  <c r="H17" i="6"/>
  <c r="I34" i="6"/>
  <c r="G34" i="6"/>
  <c r="G31" i="6"/>
  <c r="G27" i="6"/>
  <c r="G28" i="6"/>
  <c r="G30" i="6"/>
  <c r="G26" i="6"/>
  <c r="G25" i="6"/>
  <c r="G24" i="6"/>
  <c r="G23" i="6"/>
  <c r="G19" i="6"/>
  <c r="G18" i="6"/>
  <c r="G17" i="6"/>
  <c r="G15" i="6"/>
  <c r="B37" i="6" l="1"/>
  <c r="G37" i="6" l="1"/>
  <c r="K37" i="6" s="1"/>
</calcChain>
</file>

<file path=xl/sharedStrings.xml><?xml version="1.0" encoding="utf-8"?>
<sst xmlns="http://schemas.openxmlformats.org/spreadsheetml/2006/main" count="88" uniqueCount="53">
  <si>
    <t>序号</t>
  </si>
  <si>
    <t>其他</t>
  </si>
  <si>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</si>
  <si>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</si>
  <si>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</si>
  <si>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</si>
  <si>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</si>
  <si>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</si>
  <si>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</si>
  <si>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</si>
  <si>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</si>
  <si>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</si>
  <si>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</si>
  <si>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</si>
  <si>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</si>
  <si>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</si>
  <si>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</si>
  <si>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</si>
  <si>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餐费</t>
  </si>
  <si>
    <t>报销人:</t>
  </si>
  <si>
    <t>合规:</t>
  </si>
  <si>
    <t>【员工差旅报销单】</t>
  </si>
  <si>
    <t>马洁</t>
  </si>
  <si>
    <t>实际报销金额</t>
  </si>
  <si>
    <t>合格发票金额</t>
  </si>
  <si>
    <t>不合格发票金额</t>
  </si>
  <si>
    <t>补票金额</t>
  </si>
  <si>
    <t>报销总金额</t>
  </si>
  <si>
    <t>住宿</t>
    <phoneticPr fontId="9" type="noConversion"/>
  </si>
  <si>
    <t>HMJB-250513-ZJT460</t>
    <phoneticPr fontId="9" type="noConversion"/>
  </si>
  <si>
    <t>业务2组</t>
    <phoneticPr fontId="9" type="noConversion"/>
  </si>
  <si>
    <t>2025.5.12-5.18</t>
    <phoneticPr fontId="9" type="noConversion"/>
  </si>
  <si>
    <t>越南胡志明</t>
    <phoneticPr fontId="9" type="noConversion"/>
  </si>
  <si>
    <t>5.12 家-大兴机场</t>
    <phoneticPr fontId="9" type="noConversion"/>
  </si>
  <si>
    <t>5.18 大兴机场-家 131.1+11</t>
    <phoneticPr fontId="9" type="noConversion"/>
  </si>
  <si>
    <t>现金</t>
    <phoneticPr fontId="9" type="noConversion"/>
  </si>
  <si>
    <t>刷卡</t>
    <phoneticPr fontId="9" type="noConversion"/>
  </si>
  <si>
    <t>王靖楠 网约车</t>
    <phoneticPr fontId="9" type="noConversion"/>
  </si>
  <si>
    <t>越南盾</t>
    <phoneticPr fontId="9" type="noConversion"/>
  </si>
  <si>
    <t>5.17 打车</t>
    <phoneticPr fontId="9" type="noConversion"/>
  </si>
  <si>
    <t>5.12 午餐</t>
    <phoneticPr fontId="9" type="noConversion"/>
  </si>
  <si>
    <t>5.16 饮料</t>
    <phoneticPr fontId="9" type="noConversion"/>
  </si>
  <si>
    <t>5.16 晚餐</t>
    <phoneticPr fontId="9" type="noConversion"/>
  </si>
  <si>
    <t>5.17 饮料</t>
    <phoneticPr fontId="9" type="noConversion"/>
  </si>
  <si>
    <t>5.17 零食</t>
    <phoneticPr fontId="9" type="noConversion"/>
  </si>
  <si>
    <t>5.17 晚餐</t>
    <phoneticPr fontId="9" type="noConversion"/>
  </si>
  <si>
    <t>餐费</t>
    <phoneticPr fontId="9" type="noConversion"/>
  </si>
  <si>
    <t>5.12 机场早餐</t>
    <phoneticPr fontId="9" type="noConversion"/>
  </si>
  <si>
    <t>5.17 晚餐 28.25美元</t>
    <phoneticPr fontId="9" type="noConversion"/>
  </si>
  <si>
    <t>越南盾汇率</t>
    <phoneticPr fontId="9" type="noConversion"/>
  </si>
  <si>
    <t>2025.5.23</t>
    <phoneticPr fontId="9" type="noConversion"/>
  </si>
  <si>
    <t>5.16 咖啡</t>
    <phoneticPr fontId="9" type="noConversion"/>
  </si>
  <si>
    <t>5.12 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</si>
</sst>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8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4" fillId="0" borderId="14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14" xfId="2" applyNumberFormat="1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10" xfId="2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0" borderId="14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10" xfId="2" applyNumberFormat="1" applyFont="1" applyFill="1" applyBorder="1" applyAlignment="1">
      <alignment horizontal="center" vertical="center"/>
    </xf>
    <xf numFmtId="0" fontId="3" fillId="0" borderId="14" xfId="2" applyFont="1" applyFill="1" applyBorder="1">
      <alignment vertical="center"/>
    </xf>
    <xf numFmtId="0" fontId="0" fillId="0" borderId="14" xfId="0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10" xfId="2" applyNumberFormat="1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177" fontId="4" fillId="0" borderId="14" xfId="2" applyNumberFormat="1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/>
    </xf>
    <xf numFmtId="177" fontId="4" fillId="0" borderId="10" xfId="2" applyNumberFormat="1" applyFont="1" applyFill="1" applyBorder="1" applyAlignment="1">
      <alignment horizontal="center" vertical="center"/>
    </xf>
    <xf numFmtId="0" fontId="4" fillId="0" borderId="14" xfId="2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241300</xdr:colOff>
      <xdr:row>4</xdr:row>
      <xdr:rowOff>117475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AEC6735-587A-4E44-B92D-3E7CDD37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38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625-1D7C-7C49-8D91-F3F6CB1FE91B}">
  <dimension ref="B1:P44"/>
  <sheetViews>
    <sheetView tabSelected="1" topLeftCell="A7" zoomScaleNormal="100" workbookViewId="0">
      <selection activeCell="H21" sqref="H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1.5" customWidth="1"/>
    <col min="12" max="12" width="12.6640625" customWidth="1"/>
    <col min="13" max="13" width="17.33203125" customWidth="1"/>
    <col min="17" max="18" width="11.5" customWidth="1"/>
    <col min="19" max="19" width="13" bestFit="1" customWidth="1"/>
    <col min="20" max="20" width="13" customWidth="1"/>
    <col min="21" max="21" width="12.66406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2" ht="17">
      <c r="B3" s="28" t="s">
        <v>21</v>
      </c>
      <c r="C3" s="28"/>
      <c r="D3" s="28"/>
      <c r="E3" s="28"/>
      <c r="F3" s="28"/>
      <c r="G3" s="28"/>
      <c r="H3" s="28"/>
      <c r="I3" s="28"/>
      <c r="J3" s="28"/>
      <c r="K3" s="28"/>
    </row>
    <row r="4" spans="2:12" ht="17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2:12" ht="17"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2:12" ht="20" customHeight="1">
      <c r="B6" s="2"/>
      <c r="C6" s="3"/>
      <c r="D6" s="4" t="s">
        <v>5</v>
      </c>
      <c r="E6" s="4"/>
      <c r="F6" s="41" t="s">
        <v>22</v>
      </c>
      <c r="G6" s="41"/>
      <c r="H6" s="4" t="s">
        <v>6</v>
      </c>
      <c r="I6" s="3"/>
      <c r="J6" s="41"/>
      <c r="K6" s="42"/>
    </row>
    <row r="7" spans="2:12" ht="20" customHeight="1">
      <c r="B7" s="5"/>
      <c r="C7" s="6"/>
      <c r="D7" s="7" t="s">
        <v>7</v>
      </c>
      <c r="E7" s="7"/>
      <c r="F7" s="43" t="s">
        <v>32</v>
      </c>
      <c r="G7" s="43"/>
      <c r="H7" s="7" t="s">
        <v>8</v>
      </c>
      <c r="I7" s="6"/>
      <c r="J7" s="43" t="s">
        <v>30</v>
      </c>
      <c r="K7" s="44"/>
    </row>
    <row r="8" spans="2:12" ht="20" customHeight="1">
      <c r="B8" s="5"/>
      <c r="C8" s="6"/>
      <c r="D8" s="7" t="s">
        <v>9</v>
      </c>
      <c r="E8" s="7"/>
      <c r="F8" s="43" t="s">
        <v>31</v>
      </c>
      <c r="G8" s="44"/>
      <c r="H8" s="7" t="s">
        <v>10</v>
      </c>
      <c r="I8" s="6"/>
      <c r="J8" s="43" t="s">
        <v>50</v>
      </c>
      <c r="K8" s="44"/>
      <c r="L8" s="12" t="s">
        <v>49</v>
      </c>
    </row>
    <row r="9" spans="2:12" ht="20" customHeight="1">
      <c r="B9" s="8"/>
      <c r="C9" s="9"/>
      <c r="D9" s="10"/>
      <c r="E9" s="10"/>
      <c r="F9" s="11"/>
      <c r="G9" s="11"/>
      <c r="H9" s="10" t="s">
        <v>11</v>
      </c>
      <c r="I9" s="9"/>
      <c r="J9" s="45" t="s">
        <v>29</v>
      </c>
      <c r="K9" s="46"/>
      <c r="L9" s="12">
        <v>2.9300000000000002E-4</v>
      </c>
    </row>
    <row r="10" spans="2:12" ht="20" customHeight="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2" ht="20" customHeight="1">
      <c r="B11" s="35" t="s">
        <v>0</v>
      </c>
      <c r="C11" s="40"/>
      <c r="D11" s="14" t="s">
        <v>12</v>
      </c>
      <c r="E11" s="35" t="s">
        <v>13</v>
      </c>
      <c r="F11" s="40"/>
      <c r="G11" s="18" t="s">
        <v>23</v>
      </c>
      <c r="H11" s="15" t="s">
        <v>24</v>
      </c>
      <c r="I11" s="35" t="s">
        <v>25</v>
      </c>
      <c r="J11" s="39"/>
      <c r="K11" s="18" t="s">
        <v>14</v>
      </c>
      <c r="L11" s="18" t="s">
        <v>38</v>
      </c>
    </row>
    <row r="12" spans="2:12" ht="20" customHeight="1">
      <c r="B12" s="29">
        <v>1</v>
      </c>
      <c r="C12" s="30"/>
      <c r="D12" s="47" t="s">
        <v>15</v>
      </c>
      <c r="E12" s="29" t="s">
        <v>16</v>
      </c>
      <c r="F12" s="30"/>
      <c r="G12" s="20"/>
      <c r="H12" s="20"/>
      <c r="I12" s="37"/>
      <c r="J12" s="38"/>
      <c r="K12" s="21"/>
      <c r="L12" s="13"/>
    </row>
    <row r="13" spans="2:12" ht="20" customHeight="1">
      <c r="B13" s="29">
        <v>2</v>
      </c>
      <c r="C13" s="30"/>
      <c r="D13" s="48"/>
      <c r="E13" s="31" t="s">
        <v>28</v>
      </c>
      <c r="F13" s="31"/>
      <c r="G13" s="49"/>
      <c r="H13" s="49"/>
      <c r="I13" s="50"/>
      <c r="J13" s="51"/>
      <c r="K13" s="52"/>
      <c r="L13" s="53"/>
    </row>
    <row r="14" spans="2:12" ht="19.5" customHeight="1">
      <c r="B14" s="29">
        <v>3</v>
      </c>
      <c r="C14" s="30"/>
      <c r="D14" s="48"/>
      <c r="E14" s="31" t="s">
        <v>17</v>
      </c>
      <c r="F14" s="31"/>
      <c r="G14" s="49">
        <v>198.88</v>
      </c>
      <c r="H14" s="49">
        <v>187.88</v>
      </c>
      <c r="I14" s="50">
        <v>11</v>
      </c>
      <c r="J14" s="51"/>
      <c r="K14" s="52" t="s">
        <v>33</v>
      </c>
      <c r="L14" s="53"/>
    </row>
    <row r="15" spans="2:12" ht="20" customHeight="1">
      <c r="B15" s="29">
        <v>4</v>
      </c>
      <c r="C15" s="30"/>
      <c r="D15" s="48"/>
      <c r="E15" s="29" t="s">
        <v>17</v>
      </c>
      <c r="F15" s="30"/>
      <c r="G15" s="49">
        <f>131.1+11</f>
        <v>142.1</v>
      </c>
      <c r="H15" s="49">
        <v>142.1</v>
      </c>
      <c r="I15" s="50"/>
      <c r="J15" s="51"/>
      <c r="K15" s="52" t="s">
        <v>34</v>
      </c>
      <c r="L15" s="53"/>
    </row>
    <row r="16" spans="2:12" ht="20" customHeight="1">
      <c r="B16" s="29">
        <v>4</v>
      </c>
      <c r="C16" s="30"/>
      <c r="D16" s="48"/>
      <c r="E16" s="29" t="s">
        <v>17</v>
      </c>
      <c r="F16" s="30"/>
      <c r="G16" s="49">
        <v>196.57</v>
      </c>
      <c r="H16" s="49">
        <v>196.57</v>
      </c>
      <c r="I16" s="50"/>
      <c r="J16" s="51"/>
      <c r="K16" s="52" t="s">
        <v>37</v>
      </c>
      <c r="L16" s="53"/>
    </row>
    <row r="17" spans="2:13" ht="20" customHeight="1">
      <c r="B17" s="29">
        <v>5</v>
      </c>
      <c r="C17" s="30"/>
      <c r="D17" s="48"/>
      <c r="E17" s="31" t="s">
        <v>17</v>
      </c>
      <c r="F17" s="31"/>
      <c r="G17" s="49">
        <f>L17*$L$9</f>
        <v>9.6690000000000005</v>
      </c>
      <c r="H17" s="49">
        <f>G17</f>
        <v>9.6690000000000005</v>
      </c>
      <c r="I17" s="50"/>
      <c r="J17" s="51"/>
      <c r="K17" s="52" t="s">
        <v>39</v>
      </c>
      <c r="L17" s="54">
        <v>33000</v>
      </c>
      <c r="M17" s="24" t="s">
        <v>35</v>
      </c>
    </row>
    <row r="18" spans="2:13" ht="20" customHeight="1">
      <c r="B18" s="29">
        <v>5</v>
      </c>
      <c r="C18" s="30"/>
      <c r="D18" s="48"/>
      <c r="E18" s="31" t="s">
        <v>17</v>
      </c>
      <c r="F18" s="31"/>
      <c r="G18" s="49">
        <f>L18*$L$9</f>
        <v>9.6690000000000005</v>
      </c>
      <c r="H18" s="49">
        <f t="shared" ref="H18:H32" si="0">G18</f>
        <v>9.6690000000000005</v>
      </c>
      <c r="I18" s="50"/>
      <c r="J18" s="51"/>
      <c r="K18" s="52" t="s">
        <v>39</v>
      </c>
      <c r="L18" s="54">
        <v>33000</v>
      </c>
      <c r="M18" s="24" t="s">
        <v>35</v>
      </c>
    </row>
    <row r="19" spans="2:13" ht="20" customHeight="1">
      <c r="B19" s="29">
        <v>5</v>
      </c>
      <c r="C19" s="30"/>
      <c r="D19" s="48"/>
      <c r="E19" s="31" t="s">
        <v>17</v>
      </c>
      <c r="F19" s="31"/>
      <c r="G19" s="49">
        <f>L19*$L$9</f>
        <v>9.9620000000000015</v>
      </c>
      <c r="H19" s="49">
        <f t="shared" si="0"/>
        <v>9.9620000000000015</v>
      </c>
      <c r="I19" s="50"/>
      <c r="J19" s="51"/>
      <c r="K19" s="52" t="s">
        <v>39</v>
      </c>
      <c r="L19" s="54">
        <v>34000</v>
      </c>
      <c r="M19" s="24" t="s">
        <v>35</v>
      </c>
    </row>
    <row r="20" spans="2:13" ht="20" customHeight="1">
      <c r="B20" s="26"/>
      <c r="C20" s="27"/>
      <c r="D20" s="48"/>
      <c r="E20" s="31" t="s">
        <v>46</v>
      </c>
      <c r="F20" s="31"/>
      <c r="G20" s="49">
        <v>132</v>
      </c>
      <c r="H20" s="49">
        <f t="shared" si="0"/>
        <v>132</v>
      </c>
      <c r="I20" s="55"/>
      <c r="J20" s="56"/>
      <c r="K20" s="52" t="s">
        <v>47</v>
      </c>
      <c r="L20" s="54"/>
      <c r="M20" s="24"/>
    </row>
    <row r="21" spans="2:13" ht="20" customHeight="1">
      <c r="B21" s="26"/>
      <c r="C21" s="27"/>
      <c r="D21" s="48"/>
      <c r="E21" s="31" t="s">
        <v>46</v>
      </c>
      <c r="F21" s="31"/>
      <c r="G21" s="49">
        <v>24.24</v>
      </c>
      <c r="H21" s="49">
        <f t="shared" si="0"/>
        <v>24.24</v>
      </c>
      <c r="I21" s="55"/>
      <c r="J21" s="56"/>
      <c r="K21" s="52" t="s">
        <v>52</v>
      </c>
      <c r="L21" s="54">
        <v>87000</v>
      </c>
      <c r="M21" s="24" t="s">
        <v>36</v>
      </c>
    </row>
    <row r="22" spans="2:13" ht="20" customHeight="1">
      <c r="B22" s="26"/>
      <c r="C22" s="27"/>
      <c r="D22" s="48"/>
      <c r="E22" s="31" t="s">
        <v>46</v>
      </c>
      <c r="F22" s="31"/>
      <c r="G22" s="49">
        <v>16.14</v>
      </c>
      <c r="H22" s="49">
        <f t="shared" si="0"/>
        <v>16.14</v>
      </c>
      <c r="I22" s="55"/>
      <c r="J22" s="56"/>
      <c r="K22" s="52" t="s">
        <v>52</v>
      </c>
      <c r="L22" s="54">
        <v>58000</v>
      </c>
      <c r="M22" s="24" t="s">
        <v>36</v>
      </c>
    </row>
    <row r="23" spans="2:13" ht="19.5" customHeight="1">
      <c r="B23" s="29">
        <v>9</v>
      </c>
      <c r="C23" s="30"/>
      <c r="D23" s="48"/>
      <c r="E23" s="29" t="s">
        <v>18</v>
      </c>
      <c r="F23" s="30"/>
      <c r="G23" s="49">
        <f>L23*$L$9</f>
        <v>95.518000000000001</v>
      </c>
      <c r="H23" s="49">
        <f t="shared" si="0"/>
        <v>95.518000000000001</v>
      </c>
      <c r="I23" s="50"/>
      <c r="J23" s="51"/>
      <c r="K23" s="57" t="s">
        <v>40</v>
      </c>
      <c r="L23" s="58">
        <v>326000</v>
      </c>
      <c r="M23" s="24" t="s">
        <v>35</v>
      </c>
    </row>
    <row r="24" spans="2:13" ht="19.5" customHeight="1">
      <c r="B24" s="29">
        <v>9</v>
      </c>
      <c r="C24" s="30"/>
      <c r="D24" s="48"/>
      <c r="E24" s="29" t="s">
        <v>18</v>
      </c>
      <c r="F24" s="30"/>
      <c r="G24" s="49">
        <f>L24*$L$9</f>
        <v>81.161000000000001</v>
      </c>
      <c r="H24" s="49">
        <f t="shared" si="0"/>
        <v>81.161000000000001</v>
      </c>
      <c r="I24" s="50"/>
      <c r="J24" s="51"/>
      <c r="K24" s="57" t="s">
        <v>51</v>
      </c>
      <c r="L24" s="58">
        <v>277000</v>
      </c>
      <c r="M24" s="24" t="s">
        <v>35</v>
      </c>
    </row>
    <row r="25" spans="2:13" ht="19.5" customHeight="1">
      <c r="B25" s="29">
        <v>9</v>
      </c>
      <c r="C25" s="30"/>
      <c r="D25" s="48"/>
      <c r="E25" s="29" t="s">
        <v>18</v>
      </c>
      <c r="F25" s="30"/>
      <c r="G25" s="49">
        <f>L25*$L$9</f>
        <v>295.93</v>
      </c>
      <c r="H25" s="49">
        <f t="shared" si="0"/>
        <v>295.93</v>
      </c>
      <c r="I25" s="50"/>
      <c r="J25" s="51"/>
      <c r="K25" s="57" t="s">
        <v>42</v>
      </c>
      <c r="L25" s="58">
        <v>1010000</v>
      </c>
      <c r="M25" s="24" t="s">
        <v>35</v>
      </c>
    </row>
    <row r="26" spans="2:13" ht="19.5" customHeight="1">
      <c r="B26" s="29">
        <v>9</v>
      </c>
      <c r="C26" s="30"/>
      <c r="D26" s="48"/>
      <c r="E26" s="29" t="s">
        <v>18</v>
      </c>
      <c r="F26" s="30"/>
      <c r="G26" s="49">
        <f>L26*$L$9</f>
        <v>77.64500000000001</v>
      </c>
      <c r="H26" s="49">
        <f t="shared" si="0"/>
        <v>77.64500000000001</v>
      </c>
      <c r="I26" s="50"/>
      <c r="J26" s="51"/>
      <c r="K26" s="57" t="s">
        <v>41</v>
      </c>
      <c r="L26" s="58">
        <v>265000</v>
      </c>
      <c r="M26" s="24" t="s">
        <v>35</v>
      </c>
    </row>
    <row r="27" spans="2:13" ht="19.5" customHeight="1">
      <c r="B27" s="29">
        <v>9</v>
      </c>
      <c r="C27" s="30"/>
      <c r="D27" s="48"/>
      <c r="E27" s="29" t="s">
        <v>18</v>
      </c>
      <c r="F27" s="30"/>
      <c r="G27" s="49">
        <f>L27*$L$9</f>
        <v>52.447000000000003</v>
      </c>
      <c r="H27" s="49">
        <f t="shared" si="0"/>
        <v>52.447000000000003</v>
      </c>
      <c r="I27" s="50"/>
      <c r="J27" s="51"/>
      <c r="K27" s="57" t="s">
        <v>43</v>
      </c>
      <c r="L27" s="54">
        <v>179000</v>
      </c>
      <c r="M27" s="24" t="s">
        <v>35</v>
      </c>
    </row>
    <row r="28" spans="2:13" ht="19.5" customHeight="1">
      <c r="B28" s="29">
        <v>9</v>
      </c>
      <c r="C28" s="30"/>
      <c r="D28" s="48"/>
      <c r="E28" s="29" t="s">
        <v>18</v>
      </c>
      <c r="F28" s="30"/>
      <c r="G28" s="49">
        <f t="shared" ref="G28:G30" si="1">L28*$L$9</f>
        <v>46.88</v>
      </c>
      <c r="H28" s="49">
        <f t="shared" si="0"/>
        <v>46.88</v>
      </c>
      <c r="I28" s="50"/>
      <c r="J28" s="51"/>
      <c r="K28" s="57" t="s">
        <v>44</v>
      </c>
      <c r="L28" s="54">
        <v>160000</v>
      </c>
      <c r="M28" s="24" t="s">
        <v>35</v>
      </c>
    </row>
    <row r="29" spans="2:13" ht="19.5" customHeight="1">
      <c r="B29" s="29">
        <v>9</v>
      </c>
      <c r="C29" s="30"/>
      <c r="D29" s="48"/>
      <c r="E29" s="29" t="s">
        <v>18</v>
      </c>
      <c r="F29" s="30"/>
      <c r="G29" s="49">
        <v>108.71</v>
      </c>
      <c r="H29" s="49">
        <f t="shared" si="0"/>
        <v>108.71</v>
      </c>
      <c r="I29" s="50"/>
      <c r="J29" s="51"/>
      <c r="K29" s="57" t="s">
        <v>44</v>
      </c>
      <c r="L29" s="54">
        <v>390000</v>
      </c>
      <c r="M29" s="24" t="s">
        <v>36</v>
      </c>
    </row>
    <row r="30" spans="2:13" ht="19.5" customHeight="1">
      <c r="B30" s="29">
        <v>9</v>
      </c>
      <c r="C30" s="30"/>
      <c r="D30" s="48"/>
      <c r="E30" s="29" t="s">
        <v>18</v>
      </c>
      <c r="F30" s="30"/>
      <c r="G30" s="49">
        <f t="shared" si="1"/>
        <v>44.829000000000001</v>
      </c>
      <c r="H30" s="49">
        <f t="shared" si="0"/>
        <v>44.829000000000001</v>
      </c>
      <c r="I30" s="50"/>
      <c r="J30" s="51"/>
      <c r="K30" s="57" t="s">
        <v>45</v>
      </c>
      <c r="L30" s="58">
        <v>153000</v>
      </c>
      <c r="M30" s="24" t="s">
        <v>35</v>
      </c>
    </row>
    <row r="31" spans="2:13" ht="19.5" customHeight="1">
      <c r="B31" s="29">
        <v>9</v>
      </c>
      <c r="C31" s="30"/>
      <c r="D31" s="48"/>
      <c r="E31" s="29" t="s">
        <v>18</v>
      </c>
      <c r="F31" s="30"/>
      <c r="G31" s="49">
        <f t="shared" ref="G31" si="2">L31*$L$9</f>
        <v>34.281000000000006</v>
      </c>
      <c r="H31" s="49">
        <f t="shared" si="0"/>
        <v>34.281000000000006</v>
      </c>
      <c r="I31" s="50"/>
      <c r="J31" s="51"/>
      <c r="K31" s="57" t="s">
        <v>45</v>
      </c>
      <c r="L31" s="58">
        <v>117000</v>
      </c>
      <c r="M31" s="24" t="s">
        <v>35</v>
      </c>
    </row>
    <row r="32" spans="2:13" ht="19.5" customHeight="1">
      <c r="B32" s="29">
        <v>9</v>
      </c>
      <c r="C32" s="30"/>
      <c r="D32" s="48"/>
      <c r="E32" s="29" t="s">
        <v>18</v>
      </c>
      <c r="F32" s="30"/>
      <c r="G32" s="49">
        <v>204.6</v>
      </c>
      <c r="H32" s="49">
        <f t="shared" si="0"/>
        <v>204.6</v>
      </c>
      <c r="I32" s="50"/>
      <c r="J32" s="51"/>
      <c r="K32" s="57" t="s">
        <v>48</v>
      </c>
      <c r="L32" s="58"/>
      <c r="M32" s="24" t="s">
        <v>36</v>
      </c>
    </row>
    <row r="33" spans="2:16" ht="20" customHeight="1">
      <c r="B33" s="29">
        <v>13</v>
      </c>
      <c r="C33" s="30"/>
      <c r="D33" s="19" t="s">
        <v>1</v>
      </c>
      <c r="E33" s="36"/>
      <c r="F33" s="36"/>
      <c r="G33" s="49"/>
      <c r="H33" s="49"/>
      <c r="I33" s="50"/>
      <c r="J33" s="51"/>
      <c r="K33" s="52"/>
      <c r="L33" s="53"/>
    </row>
    <row r="34" spans="2:16" ht="20" customHeight="1">
      <c r="B34" s="35" t="s">
        <v>2</v>
      </c>
      <c r="C34" s="39"/>
      <c r="D34" s="39"/>
      <c r="E34" s="39"/>
      <c r="F34" s="40"/>
      <c r="G34" s="59">
        <f>SUM(G12:G33)</f>
        <v>1781.231</v>
      </c>
      <c r="H34" s="59">
        <f>SUM(H12:H33)</f>
        <v>1770.231</v>
      </c>
      <c r="I34" s="60">
        <f>SUM(I12:J33)</f>
        <v>11</v>
      </c>
      <c r="J34" s="61"/>
      <c r="K34" s="62"/>
      <c r="L34" s="53"/>
    </row>
    <row r="35" spans="2:16" ht="20" customHeight="1">
      <c r="B35" s="6"/>
      <c r="C35" s="6"/>
      <c r="D35" s="6"/>
      <c r="E35" s="6"/>
      <c r="F35" s="6"/>
      <c r="G35" s="6"/>
      <c r="H35" s="6"/>
      <c r="I35" s="6"/>
      <c r="J35" s="22"/>
      <c r="K35" s="21"/>
      <c r="L35" s="13"/>
    </row>
    <row r="36" spans="2:16" ht="20" customHeight="1">
      <c r="B36" s="34" t="s">
        <v>24</v>
      </c>
      <c r="C36" s="34"/>
      <c r="D36" s="34"/>
      <c r="E36" s="34"/>
      <c r="F36" s="34"/>
      <c r="G36" s="34" t="s">
        <v>26</v>
      </c>
      <c r="H36" s="34"/>
      <c r="I36" s="34"/>
      <c r="J36" s="35"/>
      <c r="K36" s="18" t="s">
        <v>27</v>
      </c>
      <c r="L36" s="13"/>
    </row>
    <row r="37" spans="2:16" ht="20" customHeight="1">
      <c r="B37" s="32">
        <f>H34</f>
        <v>1770.231</v>
      </c>
      <c r="C37" s="32"/>
      <c r="D37" s="32"/>
      <c r="E37" s="32"/>
      <c r="F37" s="32"/>
      <c r="G37" s="32">
        <f>I34</f>
        <v>11</v>
      </c>
      <c r="H37" s="32"/>
      <c r="I37" s="32"/>
      <c r="J37" s="33"/>
      <c r="K37" s="23">
        <f>SUM(B37:J37)</f>
        <v>1781.231</v>
      </c>
      <c r="L37" s="13"/>
    </row>
    <row r="38" spans="2:16" ht="20" customHeight="1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2:16" ht="20" customHeight="1">
      <c r="B39" s="6" t="s">
        <v>19</v>
      </c>
      <c r="C39" s="6"/>
      <c r="D39" s="6"/>
      <c r="E39" s="6"/>
      <c r="F39" s="6" t="s">
        <v>3</v>
      </c>
      <c r="G39" s="6" t="s">
        <v>20</v>
      </c>
      <c r="H39" s="6"/>
      <c r="I39" s="6"/>
      <c r="J39" s="6" t="s">
        <v>4</v>
      </c>
      <c r="K39" s="6"/>
    </row>
    <row r="44" spans="2:16">
      <c r="O44" s="24"/>
      <c r="P44" s="24"/>
    </row>
  </sheetData>
  <mergeCells count="78">
    <mergeCell ref="B12:C12"/>
    <mergeCell ref="D12:D32"/>
    <mergeCell ref="E12:F12"/>
    <mergeCell ref="I12:J12"/>
    <mergeCell ref="B13:C13"/>
    <mergeCell ref="E13:F13"/>
    <mergeCell ref="I13:J13"/>
    <mergeCell ref="I16:J16"/>
    <mergeCell ref="E16:F16"/>
    <mergeCell ref="B16:C16"/>
    <mergeCell ref="B15:C15"/>
    <mergeCell ref="E15:F15"/>
    <mergeCell ref="I15:J15"/>
    <mergeCell ref="B14:C14"/>
    <mergeCell ref="E14:F14"/>
    <mergeCell ref="I14:J14"/>
    <mergeCell ref="F8:G8"/>
    <mergeCell ref="J8:K8"/>
    <mergeCell ref="J9:K9"/>
    <mergeCell ref="B11:C11"/>
    <mergeCell ref="E11:F11"/>
    <mergeCell ref="I11:J11"/>
    <mergeCell ref="B3:K3"/>
    <mergeCell ref="F6:G6"/>
    <mergeCell ref="J6:K6"/>
    <mergeCell ref="F7:G7"/>
    <mergeCell ref="J7:K7"/>
    <mergeCell ref="B19:C19"/>
    <mergeCell ref="E19:F19"/>
    <mergeCell ref="I19:J19"/>
    <mergeCell ref="B23:C23"/>
    <mergeCell ref="E23:F23"/>
    <mergeCell ref="I23:J23"/>
    <mergeCell ref="E21:F21"/>
    <mergeCell ref="E22:F22"/>
    <mergeCell ref="E20:F20"/>
    <mergeCell ref="B37:F37"/>
    <mergeCell ref="G37:J37"/>
    <mergeCell ref="B36:F36"/>
    <mergeCell ref="G36:J36"/>
    <mergeCell ref="B33:C33"/>
    <mergeCell ref="E33:F33"/>
    <mergeCell ref="I33:J33"/>
    <mergeCell ref="B34:F34"/>
    <mergeCell ref="I34:J34"/>
    <mergeCell ref="B24:C24"/>
    <mergeCell ref="E24:F24"/>
    <mergeCell ref="I24:J24"/>
    <mergeCell ref="B25:C25"/>
    <mergeCell ref="E25:F25"/>
    <mergeCell ref="I25:J25"/>
    <mergeCell ref="B32:C32"/>
    <mergeCell ref="E32:F32"/>
    <mergeCell ref="I32:J32"/>
    <mergeCell ref="B28:C28"/>
    <mergeCell ref="E28:F28"/>
    <mergeCell ref="I28:J28"/>
    <mergeCell ref="B30:C30"/>
    <mergeCell ref="E30:F30"/>
    <mergeCell ref="I30:J30"/>
    <mergeCell ref="B29:C29"/>
    <mergeCell ref="E29:F29"/>
    <mergeCell ref="I29:J29"/>
    <mergeCell ref="B31:C31"/>
    <mergeCell ref="E31:F31"/>
    <mergeCell ref="I31:J31"/>
    <mergeCell ref="B17:C17"/>
    <mergeCell ref="E17:F17"/>
    <mergeCell ref="I17:J17"/>
    <mergeCell ref="B18:C18"/>
    <mergeCell ref="E18:F18"/>
    <mergeCell ref="I18:J18"/>
    <mergeCell ref="B26:C26"/>
    <mergeCell ref="E26:F26"/>
    <mergeCell ref="I26:J26"/>
    <mergeCell ref="B27:C27"/>
    <mergeCell ref="E27:F27"/>
    <mergeCell ref="I27:J27"/>
  </mergeCells>
  <phoneticPr fontId="9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2025-05-22T06:26:16Z</cp:lastPrinted>
  <dcterms:created xsi:type="dcterms:W3CDTF">2014-04-15T08:52:00Z</dcterms:created>
  <dcterms:modified xsi:type="dcterms:W3CDTF">2025-05-23T02:50:07Z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