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核心投资人" sheetId="1" r:id="rId1"/>
  </sheets>
  <calcPr calcId="144525"/>
</workbook>
</file>

<file path=xl/sharedStrings.xml><?xml version="1.0" encoding="utf-8"?>
<sst xmlns="http://schemas.openxmlformats.org/spreadsheetml/2006/main" count="433" uniqueCount="193">
  <si>
    <r>
      <rPr>
        <b/>
        <sz val="10"/>
        <color theme="1"/>
        <rFont val="微软雅黑"/>
        <charset val="134"/>
      </rPr>
      <t>项目名称</t>
    </r>
    <r>
      <rPr>
        <sz val="10"/>
        <color theme="1"/>
        <rFont val="微软雅黑"/>
        <charset val="134"/>
      </rPr>
      <t>/ProjecName</t>
    </r>
  </si>
  <si>
    <t>2023阿尔法罗密欧核心投资人意大利之旅</t>
  </si>
  <si>
    <r>
      <rPr>
        <b/>
        <sz val="10"/>
        <color theme="1"/>
        <rFont val="微软雅黑"/>
        <charset val="134"/>
      </rPr>
      <t>项目编号</t>
    </r>
    <r>
      <rPr>
        <sz val="10"/>
        <color theme="1"/>
        <rFont val="微软雅黑"/>
        <charset val="134"/>
      </rPr>
      <t>/ProjectNumber</t>
    </r>
  </si>
  <si>
    <r>
      <rPr>
        <b/>
        <sz val="10"/>
        <color theme="1"/>
        <rFont val="微软雅黑"/>
        <charset val="134"/>
      </rPr>
      <t>日期</t>
    </r>
    <r>
      <rPr>
        <sz val="10"/>
        <color theme="1"/>
        <rFont val="微软雅黑"/>
        <charset val="134"/>
      </rPr>
      <t>/Date</t>
    </r>
  </si>
  <si>
    <r>
      <rPr>
        <b/>
        <sz val="10"/>
        <color theme="1"/>
        <rFont val="微软雅黑"/>
        <charset val="134"/>
      </rPr>
      <t>人数</t>
    </r>
    <r>
      <rPr>
        <sz val="10"/>
        <color theme="1"/>
        <rFont val="微软雅黑"/>
        <charset val="134"/>
      </rPr>
      <t>/Guests</t>
    </r>
  </si>
  <si>
    <t>10人</t>
  </si>
  <si>
    <t>备注：汇率，欧元：人民币，1:8</t>
  </si>
  <si>
    <t>类别</t>
  </si>
  <si>
    <t>项目</t>
  </si>
  <si>
    <t>分项</t>
  </si>
  <si>
    <t>描述</t>
  </si>
  <si>
    <t>规格</t>
  </si>
  <si>
    <t>数量</t>
  </si>
  <si>
    <t>价格</t>
  </si>
  <si>
    <t>备注</t>
  </si>
  <si>
    <t>NO.</t>
  </si>
  <si>
    <t>单位</t>
  </si>
  <si>
    <t>单价RMB</t>
  </si>
  <si>
    <t>小计RMB</t>
  </si>
  <si>
    <t>机票</t>
  </si>
  <si>
    <t>国际段</t>
  </si>
  <si>
    <t>去程（公务）</t>
  </si>
  <si>
    <t>12.11 CA967     上海浦东-米兰  01:45-07:15</t>
  </si>
  <si>
    <t xml:space="preserve">人 </t>
  </si>
  <si>
    <t>班</t>
  </si>
  <si>
    <t>以实际出票价格为准</t>
  </si>
  <si>
    <t>返程（公务）</t>
  </si>
  <si>
    <t>12.16 CA968     米兰-上海浦东  11:30-05:50+1</t>
  </si>
  <si>
    <t>12.15 CA968     米兰-上海浦东  11:30-05:50+1</t>
  </si>
  <si>
    <t>12.07 AF111     上海浦东-巴黎     00:10-08:00</t>
  </si>
  <si>
    <t>境外段</t>
  </si>
  <si>
    <t>单程（经济）</t>
  </si>
  <si>
    <t>12.11 AF1102   巴黎-都灵  08:45-10:10</t>
  </si>
  <si>
    <t>人</t>
  </si>
  <si>
    <t>total：</t>
  </si>
  <si>
    <t>机票费用共计</t>
  </si>
  <si>
    <t>酒店</t>
  </si>
  <si>
    <t>标准五星</t>
  </si>
  <si>
    <t>都灵西太大酒店</t>
  </si>
  <si>
    <t>1925年建成，复古宫廷风，20㎡，距离总部9.5km，车程25min</t>
  </si>
  <si>
    <t>大床房，单早</t>
  </si>
  <si>
    <t>间</t>
  </si>
  <si>
    <t>晚</t>
  </si>
  <si>
    <t>未预留，以实际预定为准</t>
  </si>
  <si>
    <t>都灵普林西皮耶蒙特酒店</t>
  </si>
  <si>
    <t>06年建成，时尚现代风格，25㎡，距离总部9.3km，车程24min</t>
  </si>
  <si>
    <t>维罗纳宫NH精选酒店</t>
  </si>
  <si>
    <t>19年重新装修，时尚现代风格，24-26㎡，距离市中心300m</t>
  </si>
  <si>
    <t>国际四星</t>
  </si>
  <si>
    <t>维罗纳英迪格酒店-艺术大酒店
（宫殿型酒店）</t>
  </si>
  <si>
    <t>2020年重新装修，房数62间，20㎡，距离市中心500m</t>
  </si>
  <si>
    <t>希尔顿米兰酒店</t>
  </si>
  <si>
    <t>2017年装修，现代风格，24㎡，距离米兰大教堂2.5km，距离AR博物馆18km，车程20分钟</t>
  </si>
  <si>
    <t>威斯汀宫殿酒店</t>
  </si>
  <si>
    <t>19年装修，25㎡，外观宫殿风，内部现代简约，距离米兰大教堂3.3km，距离AR博物馆19km，车程30min，</t>
  </si>
  <si>
    <t>蒙福特城堡酒店
（城堡酒店）</t>
  </si>
  <si>
    <t>12年装修，华丽宫廷风，18-22㎡，距离米兰大教堂2.9km，距离AR博物馆20km，车程32分钟</t>
  </si>
  <si>
    <t xml:space="preserve">交通
</t>
  </si>
  <si>
    <t>阿尔法罗密欧</t>
  </si>
  <si>
    <t>阿尔法罗密欧（TONALE）租车+油费</t>
  </si>
  <si>
    <t>含10号整备，11日-12日用车</t>
  </si>
  <si>
    <t>10小时</t>
  </si>
  <si>
    <t>辆</t>
  </si>
  <si>
    <t>天</t>
  </si>
  <si>
    <t>阿尔法罗密欧（GIULIA）租车+油费</t>
  </si>
  <si>
    <t>阿尔法罗密欧（STELVIO）租车+油费</t>
  </si>
  <si>
    <t>次</t>
  </si>
  <si>
    <t>商务车</t>
  </si>
  <si>
    <t>商务车(FIAT TALENTO) 司兼导</t>
  </si>
  <si>
    <t>含10号整备，工作时间09:00-19:00, 11日-16日用车</t>
  </si>
  <si>
    <t>火车</t>
  </si>
  <si>
    <t>火车票(都灵-维罗纳)</t>
  </si>
  <si>
    <t>BUSINESS商务座</t>
  </si>
  <si>
    <t>11号都灵接机（巴黎3人）</t>
  </si>
  <si>
    <t>巴士超时费</t>
  </si>
  <si>
    <t>小时</t>
  </si>
  <si>
    <t>超时费预估</t>
  </si>
  <si>
    <t>阿尔法罗密欧司机</t>
  </si>
  <si>
    <t>工作时间09:00-19:00，10日-12日</t>
  </si>
  <si>
    <t>阿尔法罗密欧司机超时</t>
  </si>
  <si>
    <t>12日还车约20:00结束</t>
  </si>
  <si>
    <t>total:</t>
  </si>
  <si>
    <t>餐饮</t>
  </si>
  <si>
    <t>午餐</t>
  </si>
  <si>
    <t>意大利本地餐Casale 93</t>
  </si>
  <si>
    <t>顿</t>
  </si>
  <si>
    <t>晚宴</t>
  </si>
  <si>
    <t>场地费用（按实际结算）</t>
  </si>
  <si>
    <t>场</t>
  </si>
  <si>
    <t>Ceriana Mayneri宫镜厅待反馈</t>
  </si>
  <si>
    <t>餐饮费用（按实际结算）</t>
  </si>
  <si>
    <t>Arcadia</t>
  </si>
  <si>
    <t>晚餐</t>
  </si>
  <si>
    <t>Re Teodorico</t>
  </si>
  <si>
    <t>中餐Ristorante Castletime</t>
  </si>
  <si>
    <t>下午茶</t>
  </si>
  <si>
    <t xml:space="preserve">Caffè Filippini </t>
  </si>
  <si>
    <t>Ristorante Maffei</t>
  </si>
  <si>
    <t>Casa dei Pescatori</t>
  </si>
  <si>
    <t>小尾羊火锅</t>
  </si>
  <si>
    <t>meal subsidy（餐补）</t>
  </si>
  <si>
    <t>Pisco Cucina di Mare</t>
  </si>
  <si>
    <t>景点</t>
  </si>
  <si>
    <t>景点及体验</t>
  </si>
  <si>
    <t>景点：国际汽车博物馆</t>
  </si>
  <si>
    <t>景点：都灵古埃及博物馆</t>
  </si>
  <si>
    <t>景点：都灵王宫+主教座堂</t>
  </si>
  <si>
    <t>景点：维罗纳古罗马竞技场</t>
  </si>
  <si>
    <t>景点：加尔达湖畔斯卡利格城堡</t>
  </si>
  <si>
    <t>景点：加尔达湖畔卡图鲁斯石窟</t>
  </si>
  <si>
    <t>景点：米兰大教堂登顶及考古区</t>
  </si>
  <si>
    <t>物料</t>
  </si>
  <si>
    <t>矿泉水</t>
  </si>
  <si>
    <t>每人每天2瓶计算</t>
  </si>
  <si>
    <t>瓶</t>
  </si>
  <si>
    <t>电子出行手册</t>
  </si>
  <si>
    <t>电子</t>
  </si>
  <si>
    <t>项</t>
  </si>
  <si>
    <t>横幅</t>
  </si>
  <si>
    <t>条</t>
  </si>
  <si>
    <t>行李牌</t>
  </si>
  <si>
    <t>定制专属logo</t>
  </si>
  <si>
    <t>个</t>
  </si>
  <si>
    <t>张</t>
  </si>
  <si>
    <t>接机手举牌</t>
  </si>
  <si>
    <t>接机</t>
  </si>
  <si>
    <t>桌旗</t>
  </si>
  <si>
    <t>晚宴用（厂方提供）</t>
  </si>
  <si>
    <t>组</t>
  </si>
  <si>
    <t>应急药包</t>
  </si>
  <si>
    <t>工作人员携带（内含常规药品，如：创口贴、感冒发烧、腹泻、脱敏、速效救心等应急药品）</t>
  </si>
  <si>
    <t>盒</t>
  </si>
  <si>
    <t>签证</t>
  </si>
  <si>
    <t>签证费</t>
  </si>
  <si>
    <t>签证费加急</t>
  </si>
  <si>
    <t>刷号加急费</t>
  </si>
  <si>
    <t>保险</t>
  </si>
  <si>
    <t>境外旅游险</t>
  </si>
  <si>
    <t>其他</t>
  </si>
  <si>
    <t>出行礼包</t>
  </si>
  <si>
    <t>转换插头、羽绒服等</t>
  </si>
  <si>
    <t>每日礼包</t>
  </si>
  <si>
    <t>每日零食</t>
  </si>
  <si>
    <t>酒水</t>
  </si>
  <si>
    <t>全程预估</t>
  </si>
  <si>
    <t>预估</t>
  </si>
  <si>
    <t>不可预计费用</t>
  </si>
  <si>
    <t>行程中临时增加项目</t>
  </si>
  <si>
    <t>费用共计（酒店、交通、餐饮、景点、签证、其它）</t>
  </si>
  <si>
    <t>工作人员</t>
  </si>
  <si>
    <t>领队工资</t>
  </si>
  <si>
    <t>1人</t>
  </si>
  <si>
    <t>6天</t>
  </si>
  <si>
    <t>领队住宿</t>
  </si>
  <si>
    <t>领队餐补</t>
  </si>
  <si>
    <t>领队签证</t>
  </si>
  <si>
    <t>领队国际航班</t>
  </si>
  <si>
    <t>国际往返</t>
  </si>
  <si>
    <t>导游</t>
  </si>
  <si>
    <t>全天</t>
  </si>
  <si>
    <t>每天10小时</t>
  </si>
  <si>
    <t>导游交通费</t>
  </si>
  <si>
    <t>2次</t>
  </si>
  <si>
    <t>往返</t>
  </si>
  <si>
    <t>导游超时费/小时</t>
  </si>
  <si>
    <t>预估费用（按实际结算）</t>
  </si>
  <si>
    <t>导游小费</t>
  </si>
  <si>
    <t>5欧每人每天</t>
  </si>
  <si>
    <t>司机小费</t>
  </si>
  <si>
    <t>导游餐补</t>
  </si>
  <si>
    <t>20欧 每人每顿</t>
  </si>
  <si>
    <t>司机餐补</t>
  </si>
  <si>
    <t>司导住宿</t>
  </si>
  <si>
    <t>3人</t>
  </si>
  <si>
    <t>2间</t>
  </si>
  <si>
    <t>摄影摄像</t>
  </si>
  <si>
    <t>不超过8小时</t>
  </si>
  <si>
    <t>摄影摄像餐补</t>
  </si>
  <si>
    <t>摄影摄像航班</t>
  </si>
  <si>
    <t>摄影摄像住宿</t>
  </si>
  <si>
    <t>1间</t>
  </si>
  <si>
    <t>摄影摄像签证</t>
  </si>
  <si>
    <t>境外</t>
  </si>
  <si>
    <t>摄影摄像交通</t>
  </si>
  <si>
    <t>翻译</t>
  </si>
  <si>
    <t>每天不超过4小时</t>
  </si>
  <si>
    <t>翻译餐补</t>
  </si>
  <si>
    <t>翻译交通</t>
  </si>
  <si>
    <t>翻译住宿</t>
  </si>
  <si>
    <t>工作人员共计（酒店、交通、餐饮、景点、签证、其它）</t>
  </si>
  <si>
    <t>费用合计</t>
  </si>
  <si>
    <t>服务费10%</t>
  </si>
  <si>
    <t>1. 以上报价不含其他消费,以上全部为人民币报价
2. 以上酒店仅为报价，尚未预定，但需尽早预定，如因酒店爆满，则需另行报价，根据实际情况决定
3. 酒店需下午15点后方可入住，上午10点前退房
4. 以上用车和导游服务为每天正常工作时间10小时--0900-1900或1000-2000此时间段(单独接送机除外)，不含超时，超公里用车费用，超过此时段需额外支付费用（半天不超过5小时）
5. 以上报价不包含行程未含的活动项目
6. 如因早航班离境，需要酒店打包早餐盒，引起酒店额外收费，以酒店的实际收费为准结算。
7. 以上报价不含特殊日期酒店差价，酒店差价以酒店回复为准
8. 如因不可抗力等特殊因素导致行程中的项目无法完成，根据项目价格做退款处理或协商调整；同时如因此产生额外费用,需双方协商达成一致后做相应调整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</si>
</sst>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/d;@"/>
    <numFmt numFmtId="178" formatCode="\¥#,##0.00_);[Red]\(\¥#,##0.00\)"/>
    <numFmt numFmtId="179" formatCode="&quot;$&quot;#,##0_);[Red]\(&quot;$&quot;#,##0\)"/>
    <numFmt numFmtId="180" formatCode="#,##0.0_);[Red]\(#,##0.0\)"/>
  </numFmts>
  <fonts count="4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theme="4" tint="-0.249977111117893"/>
      <name val="等线"/>
      <charset val="134"/>
      <scheme val="minor"/>
    </font>
    <font>
      <sz val="11"/>
      <color theme="4" tint="-0.24997711111789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1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4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vertical="center" wrapText="1"/>
    </xf>
    <xf numFmtId="0" fontId="11" fillId="3" borderId="5" xfId="4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14" fontId="10" fillId="3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1" fillId="3" borderId="7" xfId="49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right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177" fontId="9" fillId="3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77" fontId="9" fillId="3" borderId="6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" fontId="10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9" fillId="3" borderId="7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9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178" fontId="6" fillId="2" borderId="10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right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178" fontId="11" fillId="3" borderId="5" xfId="49" applyNumberFormat="1" applyFont="1" applyFill="1" applyBorder="1" applyAlignment="1" applyProtection="1">
      <alignment horizontal="right" vertical="center" wrapText="1"/>
      <protection locked="0"/>
    </xf>
    <xf numFmtId="178" fontId="9" fillId="0" borderId="5" xfId="0" applyNumberFormat="1" applyFont="1" applyBorder="1" applyAlignment="1">
      <alignment horizontal="right" vertical="center" wrapText="1"/>
    </xf>
    <xf numFmtId="0" fontId="15" fillId="0" borderId="0" xfId="0" applyFont="1"/>
    <xf numFmtId="178" fontId="11" fillId="3" borderId="7" xfId="49" applyNumberFormat="1" applyFont="1" applyFill="1" applyBorder="1" applyAlignment="1" applyProtection="1">
      <alignment horizontal="right" vertical="center" wrapText="1"/>
      <protection locked="0"/>
    </xf>
    <xf numFmtId="178" fontId="9" fillId="0" borderId="7" xfId="0" applyNumberFormat="1" applyFont="1" applyBorder="1" applyAlignment="1">
      <alignment horizontal="right" vertical="center" wrapText="1"/>
    </xf>
    <xf numFmtId="178" fontId="11" fillId="0" borderId="7" xfId="49" applyNumberFormat="1" applyFont="1" applyFill="1" applyBorder="1" applyAlignment="1" applyProtection="1">
      <alignment horizontal="right" vertical="center" wrapText="1"/>
      <protection locked="0"/>
    </xf>
    <xf numFmtId="178" fontId="9" fillId="0" borderId="7" xfId="0" applyNumberFormat="1" applyFont="1" applyFill="1" applyBorder="1" applyAlignment="1">
      <alignment horizontal="right" vertical="center" wrapText="1"/>
    </xf>
    <xf numFmtId="178" fontId="9" fillId="0" borderId="5" xfId="0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178" fontId="8" fillId="5" borderId="1" xfId="0" applyNumberFormat="1" applyFont="1" applyFill="1" applyBorder="1" applyAlignment="1">
      <alignment horizontal="right" vertical="center" wrapText="1"/>
    </xf>
    <xf numFmtId="178" fontId="8" fillId="6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Border="1" applyAlignment="1">
      <alignment horizontal="right" vertical="center" wrapText="1"/>
    </xf>
    <xf numFmtId="178" fontId="13" fillId="8" borderId="1" xfId="0" applyNumberFormat="1" applyFont="1" applyFill="1" applyBorder="1" applyAlignment="1">
      <alignment horizontal="right" vertical="center" wrapText="1"/>
    </xf>
    <xf numFmtId="178" fontId="14" fillId="9" borderId="1" xfId="0" applyNumberFormat="1" applyFont="1" applyFill="1" applyBorder="1" applyAlignment="1">
      <alignment horizontal="right" vertical="center" wrapText="1"/>
    </xf>
    <xf numFmtId="40" fontId="15" fillId="0" borderId="0" xfId="0" applyNumberFormat="1" applyFont="1"/>
    <xf numFmtId="178" fontId="9" fillId="0" borderId="1" xfId="0" applyNumberFormat="1" applyFont="1" applyBorder="1" applyAlignment="1">
      <alignment horizontal="right" vertical="center" wrapText="1"/>
    </xf>
    <xf numFmtId="178" fontId="8" fillId="9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vertical="center"/>
    </xf>
    <xf numFmtId="24" fontId="15" fillId="0" borderId="0" xfId="0" applyNumberFormat="1" applyFont="1"/>
    <xf numFmtId="178" fontId="9" fillId="3" borderId="1" xfId="0" applyNumberFormat="1" applyFont="1" applyFill="1" applyBorder="1" applyAlignment="1">
      <alignment horizontal="right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left" vertical="center" wrapText="1"/>
    </xf>
    <xf numFmtId="178" fontId="13" fillId="9" borderId="1" xfId="0" applyNumberFormat="1" applyFont="1" applyFill="1" applyBorder="1" applyAlignment="1">
      <alignment horizontal="right" vertical="center" wrapText="1"/>
    </xf>
    <xf numFmtId="179" fontId="12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left"/>
    </xf>
    <xf numFmtId="179" fontId="12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178" fontId="12" fillId="3" borderId="1" xfId="0" applyNumberFormat="1" applyFont="1" applyFill="1" applyBorder="1" applyAlignment="1">
      <alignment horizontal="right" vertical="center" wrapText="1"/>
    </xf>
    <xf numFmtId="0" fontId="8" fillId="6" borderId="11" xfId="0" applyFont="1" applyFill="1" applyBorder="1" applyAlignment="1">
      <alignment horizontal="center" vertical="center" wrapText="1"/>
    </xf>
    <xf numFmtId="178" fontId="8" fillId="10" borderId="1" xfId="0" applyNumberFormat="1" applyFont="1" applyFill="1" applyBorder="1" applyAlignment="1">
      <alignment horizontal="right" vertical="center" wrapText="1"/>
    </xf>
    <xf numFmtId="180" fontId="15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</cellStyles>
  <dxfs count="5">
    <dxf>
      <font>
        <color theme="3"/>
      </font>
    </dxf>
    <dxf>
      <font>
        <b val="1"/>
        <i val="0"/>
        <color theme="3"/>
      </font>
    </dxf>
    <dxf>
      <font>
        <b val="1"/>
        <i val="0"/>
        <color theme="3"/>
      </font>
      <fill>
        <patternFill patternType="none"/>
      </fill>
      <border>
        <left/>
        <right/>
        <top style="thin">
          <color theme="5"/>
        </top>
        <bottom/>
        <vertical/>
        <horizontal/>
      </border>
    </dxf>
    <dxf>
      <font>
        <b val="1"/>
        <i val="0"/>
        <color theme="3"/>
      </font>
      <fill>
        <patternFill patternType="none"/>
      </fill>
      <border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6"/>
      </font>
      <border>
        <left/>
        <right/>
        <top/>
        <bottom/>
        <vertical/>
        <horizontal style="thin">
          <color theme="0" tint="-0.349986266670736"/>
        </horizontal>
      </border>
    </dxf>
  </dxfs>
  <tableStyles count="1" defaultTableStyle="TableStyleMedium2" defaultPivotStyle="PivotStyleLight16">
    <tableStyle name="清单计算" pivot="0" count="5" xr9:uid="{D5A125B6-2B96-406A-9207-0B77C1570BCC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00FFC0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72338</xdr:colOff>
      <xdr:row>0</xdr:row>
      <xdr:rowOff>116807</xdr:rowOff>
    </xdr:from>
    <xdr:to>
      <xdr:col>3</xdr:col>
      <xdr:colOff>2628196</xdr:colOff>
      <xdr:row>4</xdr:row>
      <xdr:rowOff>4264</xdr:rowOff>
    </xdr:to>
    <xdr:pic>
      <xdr:nvPicPr>
        <xdr:cNvPr id="2" name="图片 1" descr="康辉会展横板透明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9525" y="116205"/>
          <a:ext cx="2555875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3"/>
  <sheetViews>
    <sheetView tabSelected="1" zoomScale="72" zoomScaleNormal="72" topLeftCell="C1" workbookViewId="0">
      <selection activeCell="M15" sqref="M15"/>
    </sheetView>
  </sheetViews>
  <sheetFormatPr defaultColWidth="8.83333333333333" defaultRowHeight="13.8"/>
  <cols>
    <col min="2" max="2" width="25.3333333333333" customWidth="1"/>
    <col min="3" max="3" width="39" customWidth="1"/>
    <col min="4" max="4" width="71.1666666666667" customWidth="1"/>
    <col min="5" max="5" width="15" customWidth="1"/>
    <col min="6" max="9" width="12.8333333333333" customWidth="1"/>
    <col min="10" max="10" width="19.8333333333333" customWidth="1"/>
    <col min="11" max="11" width="21.5" customWidth="1"/>
    <col min="12" max="12" width="25.8333333333333" customWidth="1"/>
    <col min="13" max="13" width="16.8333333333333" customWidth="1"/>
  </cols>
  <sheetData>
    <row r="1" s="1" customFormat="1" ht="23" customHeight="1" spans="1:12">
      <c r="A1" s="4" t="s">
        <v>0</v>
      </c>
      <c r="B1" s="4"/>
      <c r="C1" s="5" t="s">
        <v>1</v>
      </c>
      <c r="D1" s="6"/>
      <c r="E1" s="7"/>
      <c r="F1" s="7"/>
      <c r="G1" s="7"/>
      <c r="H1" s="7"/>
      <c r="I1" s="7"/>
      <c r="J1" s="7"/>
      <c r="K1" s="7"/>
      <c r="L1" s="7"/>
    </row>
    <row r="2" s="1" customFormat="1" ht="23" customHeight="1" spans="1:12">
      <c r="A2" s="4" t="s">
        <v>2</v>
      </c>
      <c r="B2" s="4"/>
      <c r="C2" s="8">
        <v>1216</v>
      </c>
      <c r="D2" s="6"/>
      <c r="E2" s="7"/>
      <c r="F2" s="7"/>
      <c r="G2" s="7"/>
      <c r="H2" s="7"/>
      <c r="I2" s="7"/>
      <c r="J2" s="7"/>
      <c r="K2" s="7"/>
      <c r="L2" s="7"/>
    </row>
    <row r="3" s="1" customFormat="1" ht="23" customHeight="1" spans="1:12">
      <c r="A3" s="4" t="s">
        <v>3</v>
      </c>
      <c r="B3" s="4"/>
      <c r="C3" s="9">
        <v>45197</v>
      </c>
      <c r="D3" s="6"/>
      <c r="E3" s="7"/>
      <c r="F3" s="7"/>
      <c r="G3" s="7"/>
      <c r="H3" s="7"/>
      <c r="I3" s="7"/>
      <c r="J3" s="7"/>
      <c r="K3" s="7"/>
      <c r="L3" s="7"/>
    </row>
    <row r="4" s="1" customFormat="1" ht="23" customHeight="1" spans="1:12">
      <c r="A4" s="4" t="s">
        <v>4</v>
      </c>
      <c r="B4" s="4"/>
      <c r="C4" s="8" t="s">
        <v>5</v>
      </c>
      <c r="D4" s="10"/>
      <c r="E4" s="11"/>
      <c r="F4" s="11"/>
      <c r="G4" s="11"/>
      <c r="H4" s="11"/>
      <c r="I4" s="11"/>
      <c r="J4" s="11"/>
      <c r="K4" s="11"/>
      <c r="L4" s="11"/>
    </row>
    <row r="5" ht="17.4" spans="1:12">
      <c r="A5" s="12" t="s">
        <v>6</v>
      </c>
      <c r="B5" s="12"/>
      <c r="C5" s="12"/>
      <c r="D5" s="13"/>
      <c r="E5" s="13"/>
      <c r="F5" s="14"/>
      <c r="G5" s="14"/>
      <c r="H5" s="14"/>
      <c r="I5" s="14"/>
      <c r="J5" s="77"/>
      <c r="K5" s="77"/>
      <c r="L5" s="77"/>
    </row>
    <row r="6" ht="17.4" spans="1:12">
      <c r="A6" s="15" t="s">
        <v>7</v>
      </c>
      <c r="B6" s="15" t="s">
        <v>8</v>
      </c>
      <c r="C6" s="15" t="s">
        <v>9</v>
      </c>
      <c r="D6" s="15" t="s">
        <v>10</v>
      </c>
      <c r="E6" s="15" t="s">
        <v>11</v>
      </c>
      <c r="F6" s="15" t="s">
        <v>12</v>
      </c>
      <c r="G6" s="15"/>
      <c r="H6" s="15"/>
      <c r="I6" s="15"/>
      <c r="J6" s="15" t="s">
        <v>13</v>
      </c>
      <c r="K6" s="15"/>
      <c r="L6" s="78" t="s">
        <v>14</v>
      </c>
    </row>
    <row r="7" ht="17.4" spans="1:12">
      <c r="A7" s="15"/>
      <c r="B7" s="15"/>
      <c r="C7" s="16"/>
      <c r="D7" s="15"/>
      <c r="E7" s="15"/>
      <c r="F7" s="15" t="s">
        <v>15</v>
      </c>
      <c r="G7" s="15" t="s">
        <v>16</v>
      </c>
      <c r="H7" s="15" t="s">
        <v>15</v>
      </c>
      <c r="I7" s="15" t="s">
        <v>16</v>
      </c>
      <c r="J7" s="79" t="s">
        <v>17</v>
      </c>
      <c r="K7" s="79" t="s">
        <v>18</v>
      </c>
      <c r="L7" s="80"/>
    </row>
    <row r="8" ht="19" customHeight="1" spans="1:13">
      <c r="A8" s="17" t="s">
        <v>19</v>
      </c>
      <c r="B8" s="18" t="s">
        <v>20</v>
      </c>
      <c r="C8" s="19" t="s">
        <v>21</v>
      </c>
      <c r="D8" s="20" t="s">
        <v>22</v>
      </c>
      <c r="E8" s="21"/>
      <c r="F8" s="22">
        <v>4</v>
      </c>
      <c r="G8" s="23" t="s">
        <v>23</v>
      </c>
      <c r="H8" s="24">
        <v>1</v>
      </c>
      <c r="I8" s="24" t="s">
        <v>24</v>
      </c>
      <c r="J8" s="81">
        <v>32745</v>
      </c>
      <c r="K8" s="82">
        <f>J8*H8*F8</f>
        <v>130980</v>
      </c>
      <c r="L8" s="82" t="s">
        <v>25</v>
      </c>
      <c r="M8" s="83"/>
    </row>
    <row r="9" ht="20" customHeight="1" spans="1:13">
      <c r="A9" s="25"/>
      <c r="B9" s="26"/>
      <c r="C9" s="19" t="s">
        <v>26</v>
      </c>
      <c r="D9" s="27" t="s">
        <v>27</v>
      </c>
      <c r="E9" s="28"/>
      <c r="F9" s="29"/>
      <c r="G9" s="23"/>
      <c r="H9" s="30"/>
      <c r="I9" s="30"/>
      <c r="J9" s="84"/>
      <c r="K9" s="85"/>
      <c r="L9" s="85"/>
      <c r="M9" s="83"/>
    </row>
    <row r="10" ht="19" customHeight="1" spans="1:13">
      <c r="A10" s="25"/>
      <c r="B10" s="26"/>
      <c r="C10" s="19" t="s">
        <v>21</v>
      </c>
      <c r="D10" s="20" t="s">
        <v>22</v>
      </c>
      <c r="E10" s="21"/>
      <c r="F10" s="22">
        <v>2</v>
      </c>
      <c r="G10" s="23" t="s">
        <v>23</v>
      </c>
      <c r="H10" s="24">
        <v>1</v>
      </c>
      <c r="I10" s="24" t="s">
        <v>24</v>
      </c>
      <c r="J10" s="81">
        <v>36004</v>
      </c>
      <c r="K10" s="82">
        <f>J10*H10*F10</f>
        <v>72008</v>
      </c>
      <c r="L10" s="82" t="s">
        <v>25</v>
      </c>
      <c r="M10" s="83"/>
    </row>
    <row r="11" ht="20" customHeight="1" spans="1:13">
      <c r="A11" s="25"/>
      <c r="B11" s="26"/>
      <c r="C11" s="19" t="s">
        <v>26</v>
      </c>
      <c r="D11" s="27" t="s">
        <v>27</v>
      </c>
      <c r="E11" s="28"/>
      <c r="F11" s="29"/>
      <c r="G11" s="23"/>
      <c r="H11" s="30"/>
      <c r="I11" s="30"/>
      <c r="J11" s="84"/>
      <c r="K11" s="85"/>
      <c r="L11" s="85"/>
      <c r="M11" s="83"/>
    </row>
    <row r="12" ht="19" customHeight="1" spans="1:13">
      <c r="A12" s="25"/>
      <c r="B12" s="26"/>
      <c r="C12" s="19" t="s">
        <v>21</v>
      </c>
      <c r="D12" s="20" t="s">
        <v>22</v>
      </c>
      <c r="E12" s="21"/>
      <c r="F12" s="22">
        <v>1</v>
      </c>
      <c r="G12" s="23" t="s">
        <v>23</v>
      </c>
      <c r="H12" s="24">
        <v>1</v>
      </c>
      <c r="I12" s="24" t="s">
        <v>24</v>
      </c>
      <c r="J12" s="81">
        <v>32745</v>
      </c>
      <c r="K12" s="82">
        <f>J12*H12*F12</f>
        <v>32745</v>
      </c>
      <c r="L12" s="82" t="s">
        <v>25</v>
      </c>
      <c r="M12" s="83"/>
    </row>
    <row r="13" ht="20" customHeight="1" spans="1:13">
      <c r="A13" s="25"/>
      <c r="B13" s="26"/>
      <c r="C13" s="19" t="s">
        <v>26</v>
      </c>
      <c r="D13" s="31" t="s">
        <v>28</v>
      </c>
      <c r="E13" s="28"/>
      <c r="F13" s="29"/>
      <c r="G13" s="23"/>
      <c r="H13" s="30"/>
      <c r="I13" s="30"/>
      <c r="J13" s="84"/>
      <c r="K13" s="85"/>
      <c r="L13" s="85"/>
      <c r="M13" s="83"/>
    </row>
    <row r="14" ht="20" customHeight="1" spans="1:13">
      <c r="A14" s="25"/>
      <c r="B14" s="26"/>
      <c r="C14" s="19" t="s">
        <v>26</v>
      </c>
      <c r="D14" s="27" t="s">
        <v>27</v>
      </c>
      <c r="E14" s="28"/>
      <c r="F14" s="29">
        <v>3</v>
      </c>
      <c r="G14" s="23" t="s">
        <v>23</v>
      </c>
      <c r="H14" s="30">
        <v>1</v>
      </c>
      <c r="I14" s="30" t="s">
        <v>24</v>
      </c>
      <c r="J14" s="84">
        <v>28560</v>
      </c>
      <c r="K14" s="85">
        <f>F14*H14*J14</f>
        <v>85680</v>
      </c>
      <c r="L14" s="82" t="s">
        <v>25</v>
      </c>
      <c r="M14" s="83"/>
    </row>
    <row r="15" s="2" customFormat="1" ht="19" customHeight="1" spans="1:13">
      <c r="A15" s="25"/>
      <c r="B15" s="32"/>
      <c r="C15" s="33" t="s">
        <v>21</v>
      </c>
      <c r="D15" s="34" t="s">
        <v>29</v>
      </c>
      <c r="E15" s="35"/>
      <c r="F15" s="36">
        <v>1</v>
      </c>
      <c r="G15" s="37" t="s">
        <v>23</v>
      </c>
      <c r="H15" s="38">
        <v>1</v>
      </c>
      <c r="I15" s="38" t="s">
        <v>24</v>
      </c>
      <c r="J15" s="86">
        <v>22330</v>
      </c>
      <c r="K15" s="87">
        <f>F15*H15*J15</f>
        <v>22330</v>
      </c>
      <c r="L15" s="88" t="s">
        <v>25</v>
      </c>
      <c r="M15" s="89"/>
    </row>
    <row r="16" ht="19" customHeight="1" spans="1:13">
      <c r="A16" s="25"/>
      <c r="B16" s="39" t="s">
        <v>30</v>
      </c>
      <c r="C16" s="19" t="s">
        <v>31</v>
      </c>
      <c r="D16" s="40" t="s">
        <v>32</v>
      </c>
      <c r="E16" s="21"/>
      <c r="F16" s="22">
        <v>3</v>
      </c>
      <c r="G16" s="23" t="s">
        <v>33</v>
      </c>
      <c r="H16" s="24">
        <v>1</v>
      </c>
      <c r="I16" s="24" t="s">
        <v>24</v>
      </c>
      <c r="J16" s="81">
        <v>3900</v>
      </c>
      <c r="K16" s="82">
        <f>J16*H16*F16</f>
        <v>11700</v>
      </c>
      <c r="L16" s="82" t="s">
        <v>25</v>
      </c>
      <c r="M16" s="83"/>
    </row>
    <row r="17" ht="17.4" spans="1:13">
      <c r="A17" s="41"/>
      <c r="B17" s="42" t="s">
        <v>34</v>
      </c>
      <c r="C17" s="42"/>
      <c r="D17" s="42"/>
      <c r="E17" s="42"/>
      <c r="F17" s="42"/>
      <c r="G17" s="42"/>
      <c r="H17" s="42"/>
      <c r="I17" s="42"/>
      <c r="J17" s="90"/>
      <c r="K17" s="90">
        <f>SUM(K8:K16)</f>
        <v>355443</v>
      </c>
      <c r="L17" s="90"/>
      <c r="M17" s="83"/>
    </row>
    <row r="18" ht="17.4" spans="1:13">
      <c r="A18" s="43" t="s">
        <v>35</v>
      </c>
      <c r="B18" s="43"/>
      <c r="C18" s="43"/>
      <c r="D18" s="43"/>
      <c r="E18" s="43"/>
      <c r="F18" s="43"/>
      <c r="G18" s="43"/>
      <c r="H18" s="43"/>
      <c r="I18" s="43"/>
      <c r="J18" s="43"/>
      <c r="K18" s="91">
        <f>K17</f>
        <v>355443</v>
      </c>
      <c r="L18" s="91"/>
      <c r="M18" s="83"/>
    </row>
    <row r="19" ht="39" customHeight="1" spans="1:13">
      <c r="A19" s="41" t="s">
        <v>36</v>
      </c>
      <c r="B19" s="44" t="s">
        <v>37</v>
      </c>
      <c r="C19" s="45" t="s">
        <v>38</v>
      </c>
      <c r="D19" s="46" t="s">
        <v>39</v>
      </c>
      <c r="E19" s="47" t="s">
        <v>40</v>
      </c>
      <c r="F19" s="48">
        <v>10</v>
      </c>
      <c r="G19" s="48" t="s">
        <v>41</v>
      </c>
      <c r="H19" s="48">
        <v>2</v>
      </c>
      <c r="I19" s="48" t="s">
        <v>42</v>
      </c>
      <c r="J19" s="92">
        <v>1875</v>
      </c>
      <c r="K19" s="92">
        <f>F19*H19*J19</f>
        <v>37500</v>
      </c>
      <c r="L19" s="92" t="s">
        <v>43</v>
      </c>
      <c r="M19" s="83"/>
    </row>
    <row r="20" ht="17" customHeight="1" spans="1:13">
      <c r="A20" s="41"/>
      <c r="B20" s="49"/>
      <c r="C20" s="50" t="s">
        <v>34</v>
      </c>
      <c r="D20" s="50"/>
      <c r="E20" s="50"/>
      <c r="F20" s="50"/>
      <c r="G20" s="50"/>
      <c r="H20" s="50"/>
      <c r="I20" s="50"/>
      <c r="J20" s="50"/>
      <c r="K20" s="93">
        <f>SUM(K19:K19)</f>
        <v>37500</v>
      </c>
      <c r="L20" s="93"/>
      <c r="M20" s="83"/>
    </row>
    <row r="21" ht="45" customHeight="1" spans="1:13">
      <c r="A21" s="41"/>
      <c r="B21" s="49"/>
      <c r="C21" s="51" t="s">
        <v>44</v>
      </c>
      <c r="D21" s="46" t="s">
        <v>45</v>
      </c>
      <c r="E21" s="47" t="s">
        <v>40</v>
      </c>
      <c r="F21" s="48">
        <v>10</v>
      </c>
      <c r="G21" s="48" t="s">
        <v>41</v>
      </c>
      <c r="H21" s="48">
        <v>2</v>
      </c>
      <c r="I21" s="48" t="s">
        <v>42</v>
      </c>
      <c r="J21" s="92">
        <v>2640</v>
      </c>
      <c r="K21" s="92">
        <f t="shared" ref="K21" si="0">F21*H21*J21</f>
        <v>52800</v>
      </c>
      <c r="L21" s="92" t="s">
        <v>43</v>
      </c>
      <c r="M21" s="83"/>
    </row>
    <row r="22" ht="17" customHeight="1" spans="1:13">
      <c r="A22" s="41"/>
      <c r="B22" s="49"/>
      <c r="C22" s="50" t="s">
        <v>34</v>
      </c>
      <c r="D22" s="50"/>
      <c r="E22" s="50"/>
      <c r="F22" s="50"/>
      <c r="G22" s="50"/>
      <c r="H22" s="50"/>
      <c r="I22" s="50"/>
      <c r="J22" s="50"/>
      <c r="K22" s="93">
        <f>SUM(K21:K21)</f>
        <v>52800</v>
      </c>
      <c r="L22" s="93"/>
      <c r="M22" s="83"/>
    </row>
    <row r="23" ht="45" customHeight="1" spans="1:13">
      <c r="A23" s="41"/>
      <c r="B23" s="49"/>
      <c r="C23" s="52" t="s">
        <v>46</v>
      </c>
      <c r="D23" s="46" t="s">
        <v>47</v>
      </c>
      <c r="E23" s="47" t="s">
        <v>40</v>
      </c>
      <c r="F23" s="48">
        <v>10</v>
      </c>
      <c r="G23" s="48" t="s">
        <v>41</v>
      </c>
      <c r="H23" s="48">
        <v>2</v>
      </c>
      <c r="I23" s="48" t="s">
        <v>42</v>
      </c>
      <c r="J23" s="92">
        <v>2350</v>
      </c>
      <c r="K23" s="92">
        <f t="shared" ref="K23" si="1">F23*H23*J23</f>
        <v>47000</v>
      </c>
      <c r="L23" s="92" t="s">
        <v>43</v>
      </c>
      <c r="M23" s="83"/>
    </row>
    <row r="24" ht="18" customHeight="1" spans="1:13">
      <c r="A24" s="41"/>
      <c r="B24" s="49"/>
      <c r="C24" s="50" t="s">
        <v>34</v>
      </c>
      <c r="D24" s="50"/>
      <c r="E24" s="50"/>
      <c r="F24" s="50"/>
      <c r="G24" s="50"/>
      <c r="H24" s="50"/>
      <c r="I24" s="50"/>
      <c r="J24" s="50"/>
      <c r="K24" s="93">
        <f>SUM(K23:K23)</f>
        <v>47000</v>
      </c>
      <c r="L24" s="93"/>
      <c r="M24" s="83"/>
    </row>
    <row r="25" ht="39" customHeight="1" spans="1:13">
      <c r="A25" s="41"/>
      <c r="B25" s="49" t="s">
        <v>48</v>
      </c>
      <c r="C25" s="45" t="s">
        <v>49</v>
      </c>
      <c r="D25" s="46" t="s">
        <v>50</v>
      </c>
      <c r="E25" s="47" t="s">
        <v>40</v>
      </c>
      <c r="F25" s="48">
        <v>10</v>
      </c>
      <c r="G25" s="48" t="s">
        <v>41</v>
      </c>
      <c r="H25" s="48">
        <v>2</v>
      </c>
      <c r="I25" s="48" t="s">
        <v>42</v>
      </c>
      <c r="J25" s="92">
        <v>1980</v>
      </c>
      <c r="K25" s="92">
        <f>F25*H25*J25</f>
        <v>39600</v>
      </c>
      <c r="L25" s="92" t="s">
        <v>43</v>
      </c>
      <c r="M25" s="83"/>
    </row>
    <row r="26" ht="17" customHeight="1" spans="1:13">
      <c r="A26" s="41"/>
      <c r="B26" s="49"/>
      <c r="C26" s="50" t="s">
        <v>34</v>
      </c>
      <c r="D26" s="50"/>
      <c r="E26" s="50"/>
      <c r="F26" s="50"/>
      <c r="G26" s="50"/>
      <c r="H26" s="50"/>
      <c r="I26" s="50"/>
      <c r="J26" s="50"/>
      <c r="K26" s="93">
        <f>SUM(K25:K25)</f>
        <v>39600</v>
      </c>
      <c r="L26" s="93"/>
      <c r="M26" s="83"/>
    </row>
    <row r="27" ht="45" customHeight="1" spans="1:13">
      <c r="A27" s="41"/>
      <c r="B27" s="53"/>
      <c r="C27" s="45" t="s">
        <v>51</v>
      </c>
      <c r="D27" s="46" t="s">
        <v>52</v>
      </c>
      <c r="E27" s="47" t="s">
        <v>40</v>
      </c>
      <c r="F27" s="48">
        <v>10</v>
      </c>
      <c r="G27" s="48" t="s">
        <v>41</v>
      </c>
      <c r="H27" s="48">
        <v>2</v>
      </c>
      <c r="I27" s="48" t="s">
        <v>42</v>
      </c>
      <c r="J27" s="92">
        <v>1980</v>
      </c>
      <c r="K27" s="92">
        <f>F27*H27*J27</f>
        <v>39600</v>
      </c>
      <c r="L27" s="92" t="s">
        <v>43</v>
      </c>
      <c r="M27" s="83"/>
    </row>
    <row r="28" ht="17" customHeight="1" spans="1:13">
      <c r="A28" s="41"/>
      <c r="B28" s="53"/>
      <c r="C28" s="50" t="s">
        <v>34</v>
      </c>
      <c r="D28" s="50"/>
      <c r="E28" s="50"/>
      <c r="F28" s="50"/>
      <c r="G28" s="50"/>
      <c r="H28" s="50"/>
      <c r="I28" s="50"/>
      <c r="J28" s="50"/>
      <c r="K28" s="93">
        <f>SUM(K27:K27)</f>
        <v>39600</v>
      </c>
      <c r="L28" s="93"/>
      <c r="M28" s="83"/>
    </row>
    <row r="29" ht="39" customHeight="1" spans="1:13">
      <c r="A29" s="41"/>
      <c r="B29" s="53"/>
      <c r="C29" s="52" t="s">
        <v>53</v>
      </c>
      <c r="D29" s="46" t="s">
        <v>54</v>
      </c>
      <c r="E29" s="47" t="s">
        <v>40</v>
      </c>
      <c r="F29" s="48">
        <v>10</v>
      </c>
      <c r="G29" s="48" t="s">
        <v>41</v>
      </c>
      <c r="H29" s="48">
        <v>2</v>
      </c>
      <c r="I29" s="48" t="s">
        <v>42</v>
      </c>
      <c r="J29" s="92">
        <v>2870</v>
      </c>
      <c r="K29" s="92">
        <f>F29*H29*J29</f>
        <v>57400</v>
      </c>
      <c r="L29" s="92" t="s">
        <v>43</v>
      </c>
      <c r="M29" s="83"/>
    </row>
    <row r="30" ht="17" customHeight="1" spans="1:13">
      <c r="A30" s="41"/>
      <c r="B30" s="53"/>
      <c r="C30" s="50" t="s">
        <v>34</v>
      </c>
      <c r="D30" s="50"/>
      <c r="E30" s="50"/>
      <c r="F30" s="50"/>
      <c r="G30" s="50"/>
      <c r="H30" s="50"/>
      <c r="I30" s="50"/>
      <c r="J30" s="50"/>
      <c r="K30" s="93">
        <f>SUM(K29:K29)</f>
        <v>57400</v>
      </c>
      <c r="L30" s="93"/>
      <c r="M30" s="83"/>
    </row>
    <row r="31" ht="45" customHeight="1" spans="1:13">
      <c r="A31" s="41"/>
      <c r="B31" s="53"/>
      <c r="C31" s="51" t="s">
        <v>55</v>
      </c>
      <c r="D31" s="46" t="s">
        <v>56</v>
      </c>
      <c r="E31" s="47" t="s">
        <v>40</v>
      </c>
      <c r="F31" s="48">
        <v>10</v>
      </c>
      <c r="G31" s="48" t="s">
        <v>41</v>
      </c>
      <c r="H31" s="48">
        <v>2</v>
      </c>
      <c r="I31" s="48" t="s">
        <v>42</v>
      </c>
      <c r="J31" s="92">
        <v>3600</v>
      </c>
      <c r="K31" s="92">
        <f>F31*H31*J31</f>
        <v>72000</v>
      </c>
      <c r="L31" s="92" t="s">
        <v>43</v>
      </c>
      <c r="M31" s="83"/>
    </row>
    <row r="32" ht="17" customHeight="1" spans="1:13">
      <c r="A32" s="41"/>
      <c r="B32" s="53"/>
      <c r="C32" s="50" t="s">
        <v>34</v>
      </c>
      <c r="D32" s="50"/>
      <c r="E32" s="50"/>
      <c r="F32" s="50"/>
      <c r="G32" s="50"/>
      <c r="H32" s="50"/>
      <c r="I32" s="50"/>
      <c r="J32" s="50"/>
      <c r="K32" s="93">
        <f>SUM(K31:K31)</f>
        <v>72000</v>
      </c>
      <c r="L32" s="93"/>
      <c r="M32" s="83"/>
    </row>
    <row r="33" ht="17.4" spans="1:13">
      <c r="A33" s="41"/>
      <c r="B33" s="54" t="s">
        <v>34</v>
      </c>
      <c r="C33" s="54"/>
      <c r="D33" s="54"/>
      <c r="E33" s="54"/>
      <c r="F33" s="54"/>
      <c r="G33" s="54"/>
      <c r="H33" s="54"/>
      <c r="I33" s="54"/>
      <c r="J33" s="94"/>
      <c r="K33" s="94">
        <f>K28+K26+K20</f>
        <v>116700</v>
      </c>
      <c r="L33" s="94"/>
      <c r="M33" s="95"/>
    </row>
    <row r="34" ht="19" customHeight="1" spans="1:13">
      <c r="A34" s="41" t="s">
        <v>57</v>
      </c>
      <c r="B34" s="24" t="s">
        <v>58</v>
      </c>
      <c r="C34" s="55" t="s">
        <v>59</v>
      </c>
      <c r="D34" s="56" t="s">
        <v>60</v>
      </c>
      <c r="E34" s="57" t="s">
        <v>61</v>
      </c>
      <c r="F34" s="23">
        <v>4</v>
      </c>
      <c r="G34" s="23" t="s">
        <v>62</v>
      </c>
      <c r="H34" s="23">
        <v>0</v>
      </c>
      <c r="I34" s="23" t="s">
        <v>63</v>
      </c>
      <c r="J34" s="96">
        <v>3000</v>
      </c>
      <c r="K34" s="96">
        <v>0</v>
      </c>
      <c r="L34" s="96"/>
      <c r="M34" s="83"/>
    </row>
    <row r="35" ht="18" customHeight="1" spans="1:13">
      <c r="A35" s="41"/>
      <c r="B35" s="58"/>
      <c r="C35" s="55" t="s">
        <v>64</v>
      </c>
      <c r="D35" s="56" t="s">
        <v>60</v>
      </c>
      <c r="E35" s="57" t="s">
        <v>61</v>
      </c>
      <c r="F35" s="23">
        <v>4</v>
      </c>
      <c r="G35" s="23" t="s">
        <v>62</v>
      </c>
      <c r="H35" s="23">
        <v>0</v>
      </c>
      <c r="I35" s="23" t="s">
        <v>63</v>
      </c>
      <c r="J35" s="96">
        <v>3500</v>
      </c>
      <c r="K35" s="96">
        <f t="shared" ref="K35:K40" si="2">F35*H35*J35</f>
        <v>0</v>
      </c>
      <c r="L35" s="96"/>
      <c r="M35" s="83"/>
    </row>
    <row r="36" ht="21" customHeight="1" spans="1:13">
      <c r="A36" s="41"/>
      <c r="B36" s="30"/>
      <c r="C36" s="55" t="s">
        <v>65</v>
      </c>
      <c r="D36" s="56" t="s">
        <v>60</v>
      </c>
      <c r="E36" s="57" t="s">
        <v>61</v>
      </c>
      <c r="F36" s="23">
        <v>4</v>
      </c>
      <c r="G36" s="23" t="s">
        <v>62</v>
      </c>
      <c r="H36" s="23">
        <v>0</v>
      </c>
      <c r="I36" s="23" t="s">
        <v>66</v>
      </c>
      <c r="J36" s="96">
        <v>4000</v>
      </c>
      <c r="K36" s="96">
        <f t="shared" si="2"/>
        <v>0</v>
      </c>
      <c r="L36" s="96"/>
      <c r="M36" s="83"/>
    </row>
    <row r="37" ht="18" customHeight="1" spans="1:13">
      <c r="A37" s="41"/>
      <c r="B37" s="24" t="s">
        <v>67</v>
      </c>
      <c r="C37" s="55" t="s">
        <v>68</v>
      </c>
      <c r="D37" s="56" t="s">
        <v>69</v>
      </c>
      <c r="E37" s="57" t="s">
        <v>61</v>
      </c>
      <c r="F37" s="23">
        <v>2</v>
      </c>
      <c r="G37" s="23" t="s">
        <v>62</v>
      </c>
      <c r="H37" s="23">
        <v>6</v>
      </c>
      <c r="I37" s="23" t="s">
        <v>63</v>
      </c>
      <c r="J37" s="96">
        <v>5800</v>
      </c>
      <c r="K37" s="96">
        <f t="shared" ref="K37:K38" si="3">F37*H37*J37</f>
        <v>69600</v>
      </c>
      <c r="L37" s="96"/>
      <c r="M37" s="83"/>
    </row>
    <row r="38" ht="17.4" spans="1:13">
      <c r="A38" s="41"/>
      <c r="B38" s="23" t="s">
        <v>70</v>
      </c>
      <c r="C38" s="55" t="s">
        <v>71</v>
      </c>
      <c r="D38" s="56" t="s">
        <v>72</v>
      </c>
      <c r="E38" s="57"/>
      <c r="F38" s="23">
        <v>12</v>
      </c>
      <c r="G38" s="23" t="s">
        <v>33</v>
      </c>
      <c r="H38" s="23">
        <v>1</v>
      </c>
      <c r="I38" s="23" t="s">
        <v>66</v>
      </c>
      <c r="J38" s="96">
        <v>1200</v>
      </c>
      <c r="K38" s="96">
        <f t="shared" si="3"/>
        <v>14400</v>
      </c>
      <c r="L38" s="96"/>
      <c r="M38" s="83"/>
    </row>
    <row r="39" ht="18" customHeight="1" spans="1:13">
      <c r="A39" s="41"/>
      <c r="B39" s="24" t="s">
        <v>67</v>
      </c>
      <c r="C39" s="55" t="s">
        <v>68</v>
      </c>
      <c r="D39" s="56" t="s">
        <v>73</v>
      </c>
      <c r="E39" s="57"/>
      <c r="F39" s="23">
        <v>1</v>
      </c>
      <c r="G39" s="23" t="s">
        <v>62</v>
      </c>
      <c r="H39" s="23">
        <v>1</v>
      </c>
      <c r="I39" s="23" t="s">
        <v>66</v>
      </c>
      <c r="J39" s="96">
        <v>2200</v>
      </c>
      <c r="K39" s="96">
        <f t="shared" ref="K39" si="4">F39*H39*J39</f>
        <v>2200</v>
      </c>
      <c r="L39" s="96"/>
      <c r="M39" s="83"/>
    </row>
    <row r="40" ht="17.4" spans="1:13">
      <c r="A40" s="41"/>
      <c r="B40" s="30"/>
      <c r="C40" s="55" t="s">
        <v>68</v>
      </c>
      <c r="D40" s="56" t="s">
        <v>74</v>
      </c>
      <c r="E40" s="57"/>
      <c r="F40" s="23">
        <v>1</v>
      </c>
      <c r="G40" s="23" t="s">
        <v>62</v>
      </c>
      <c r="H40" s="23">
        <v>6</v>
      </c>
      <c r="I40" s="23" t="s">
        <v>75</v>
      </c>
      <c r="J40" s="96">
        <v>800</v>
      </c>
      <c r="K40" s="96">
        <f t="shared" si="2"/>
        <v>4800</v>
      </c>
      <c r="L40" s="96" t="s">
        <v>76</v>
      </c>
      <c r="M40" s="83"/>
    </row>
    <row r="41" ht="17.4" spans="1:13">
      <c r="A41" s="41"/>
      <c r="B41" s="24" t="s">
        <v>58</v>
      </c>
      <c r="C41" s="55" t="s">
        <v>77</v>
      </c>
      <c r="D41" s="56" t="s">
        <v>78</v>
      </c>
      <c r="E41" s="57"/>
      <c r="F41" s="23">
        <v>4</v>
      </c>
      <c r="G41" s="23" t="s">
        <v>23</v>
      </c>
      <c r="H41" s="23">
        <v>0</v>
      </c>
      <c r="I41" s="23" t="s">
        <v>63</v>
      </c>
      <c r="J41" s="96">
        <v>2500</v>
      </c>
      <c r="K41" s="96">
        <v>0</v>
      </c>
      <c r="L41" s="96"/>
      <c r="M41" s="83"/>
    </row>
    <row r="42" ht="19" customHeight="1" spans="1:13">
      <c r="A42" s="41"/>
      <c r="B42" s="30"/>
      <c r="C42" s="55" t="s">
        <v>79</v>
      </c>
      <c r="D42" s="56" t="s">
        <v>80</v>
      </c>
      <c r="E42" s="57"/>
      <c r="F42" s="23">
        <v>4</v>
      </c>
      <c r="G42" s="23" t="s">
        <v>23</v>
      </c>
      <c r="H42" s="23">
        <v>0</v>
      </c>
      <c r="I42" s="23" t="s">
        <v>75</v>
      </c>
      <c r="J42" s="96">
        <v>500</v>
      </c>
      <c r="K42" s="96">
        <v>0</v>
      </c>
      <c r="L42" s="96"/>
      <c r="M42" s="83"/>
    </row>
    <row r="43" ht="19" customHeight="1" spans="1:13">
      <c r="A43" s="41"/>
      <c r="B43" s="59" t="s">
        <v>81</v>
      </c>
      <c r="C43" s="59"/>
      <c r="D43" s="59"/>
      <c r="E43" s="59"/>
      <c r="F43" s="59"/>
      <c r="G43" s="59"/>
      <c r="H43" s="59"/>
      <c r="I43" s="59"/>
      <c r="J43" s="97"/>
      <c r="K43" s="97">
        <f>SUM(K34:K42)</f>
        <v>91000</v>
      </c>
      <c r="L43" s="97"/>
      <c r="M43" s="83"/>
    </row>
    <row r="44" ht="17.4" spans="1:13">
      <c r="A44" s="41" t="s">
        <v>82</v>
      </c>
      <c r="B44" s="60">
        <v>45271</v>
      </c>
      <c r="C44" s="48" t="s">
        <v>83</v>
      </c>
      <c r="D44" s="61" t="s">
        <v>84</v>
      </c>
      <c r="E44" s="62"/>
      <c r="F44" s="23">
        <v>10</v>
      </c>
      <c r="G44" s="48" t="s">
        <v>33</v>
      </c>
      <c r="H44" s="48">
        <v>1</v>
      </c>
      <c r="I44" s="48" t="s">
        <v>85</v>
      </c>
      <c r="J44" s="92">
        <v>450</v>
      </c>
      <c r="K44" s="92">
        <f>F44*H44*J44</f>
        <v>4500</v>
      </c>
      <c r="L44" s="92"/>
      <c r="M44" s="83"/>
    </row>
    <row r="45" s="3" customFormat="1" ht="24" customHeight="1" spans="1:13">
      <c r="A45" s="41"/>
      <c r="B45" s="63"/>
      <c r="C45" s="64" t="s">
        <v>86</v>
      </c>
      <c r="D45" s="65" t="s">
        <v>87</v>
      </c>
      <c r="E45" s="66"/>
      <c r="F45" s="67">
        <v>1</v>
      </c>
      <c r="G45" s="67" t="s">
        <v>88</v>
      </c>
      <c r="H45" s="67">
        <v>1</v>
      </c>
      <c r="I45" s="67" t="s">
        <v>66</v>
      </c>
      <c r="J45" s="98">
        <v>12000</v>
      </c>
      <c r="K45" s="98">
        <f t="shared" ref="K45" si="5">F45*H45*J45</f>
        <v>12000</v>
      </c>
      <c r="L45" s="98" t="s">
        <v>89</v>
      </c>
      <c r="M45" s="89"/>
    </row>
    <row r="46" s="3" customFormat="1" ht="23" customHeight="1" spans="1:13">
      <c r="A46" s="41"/>
      <c r="B46" s="63"/>
      <c r="C46" s="68"/>
      <c r="D46" s="65" t="s">
        <v>90</v>
      </c>
      <c r="E46" s="66"/>
      <c r="F46" s="67">
        <v>14</v>
      </c>
      <c r="G46" s="67" t="s">
        <v>33</v>
      </c>
      <c r="H46" s="67">
        <v>1</v>
      </c>
      <c r="I46" s="67" t="s">
        <v>85</v>
      </c>
      <c r="J46" s="98">
        <v>1440</v>
      </c>
      <c r="K46" s="98">
        <f t="shared" ref="K46:K55" si="6">F46*H46*J46</f>
        <v>20160</v>
      </c>
      <c r="L46" s="98" t="s">
        <v>89</v>
      </c>
      <c r="M46" s="89"/>
    </row>
    <row r="47" ht="17.4" spans="1:13">
      <c r="A47" s="41"/>
      <c r="B47" s="69">
        <v>45272</v>
      </c>
      <c r="C47" s="48" t="s">
        <v>83</v>
      </c>
      <c r="D47" s="61" t="s">
        <v>91</v>
      </c>
      <c r="E47" s="70"/>
      <c r="F47" s="23">
        <v>10</v>
      </c>
      <c r="G47" s="48" t="s">
        <v>33</v>
      </c>
      <c r="H47" s="48">
        <v>1</v>
      </c>
      <c r="I47" s="48" t="s">
        <v>85</v>
      </c>
      <c r="J47" s="92">
        <v>500</v>
      </c>
      <c r="K47" s="92">
        <f t="shared" si="6"/>
        <v>5000</v>
      </c>
      <c r="L47" s="92"/>
      <c r="M47" s="83"/>
    </row>
    <row r="48" ht="17.4" spans="1:13">
      <c r="A48" s="41"/>
      <c r="B48" s="69"/>
      <c r="C48" s="48" t="s">
        <v>92</v>
      </c>
      <c r="D48" s="61" t="s">
        <v>93</v>
      </c>
      <c r="E48" s="62"/>
      <c r="F48" s="23">
        <v>10</v>
      </c>
      <c r="G48" s="48" t="s">
        <v>33</v>
      </c>
      <c r="H48" s="48">
        <v>1</v>
      </c>
      <c r="I48" s="48" t="s">
        <v>85</v>
      </c>
      <c r="J48" s="92">
        <v>600</v>
      </c>
      <c r="K48" s="92">
        <f t="shared" si="6"/>
        <v>6000</v>
      </c>
      <c r="L48" s="92"/>
      <c r="M48" s="83"/>
    </row>
    <row r="49" ht="18" customHeight="1" spans="1:13">
      <c r="A49" s="41"/>
      <c r="B49" s="69">
        <v>45273</v>
      </c>
      <c r="C49" s="48" t="s">
        <v>83</v>
      </c>
      <c r="D49" s="61" t="s">
        <v>94</v>
      </c>
      <c r="E49" s="62"/>
      <c r="F49" s="23">
        <v>10</v>
      </c>
      <c r="G49" s="48" t="s">
        <v>33</v>
      </c>
      <c r="H49" s="48">
        <v>1</v>
      </c>
      <c r="I49" s="48" t="s">
        <v>85</v>
      </c>
      <c r="J49" s="92">
        <v>450</v>
      </c>
      <c r="K49" s="92">
        <f t="shared" si="6"/>
        <v>4500</v>
      </c>
      <c r="L49" s="92"/>
      <c r="M49" s="83"/>
    </row>
    <row r="50" ht="18" customHeight="1" spans="1:13">
      <c r="A50" s="41"/>
      <c r="B50" s="69"/>
      <c r="C50" s="48" t="s">
        <v>95</v>
      </c>
      <c r="D50" s="61" t="s">
        <v>96</v>
      </c>
      <c r="E50" s="70"/>
      <c r="F50" s="23">
        <v>10</v>
      </c>
      <c r="G50" s="48" t="s">
        <v>33</v>
      </c>
      <c r="H50" s="48">
        <v>1</v>
      </c>
      <c r="I50" s="48" t="s">
        <v>85</v>
      </c>
      <c r="J50" s="92">
        <v>350</v>
      </c>
      <c r="K50" s="92">
        <f t="shared" ref="K50" si="7">F50*H50*J50</f>
        <v>3500</v>
      </c>
      <c r="L50" s="92"/>
      <c r="M50" s="83"/>
    </row>
    <row r="51" ht="18" customHeight="1" spans="1:13">
      <c r="A51" s="41"/>
      <c r="B51" s="69"/>
      <c r="C51" s="48" t="s">
        <v>92</v>
      </c>
      <c r="D51" s="61" t="s">
        <v>97</v>
      </c>
      <c r="E51" s="70"/>
      <c r="F51" s="23">
        <v>10</v>
      </c>
      <c r="G51" s="48" t="s">
        <v>33</v>
      </c>
      <c r="H51" s="48">
        <v>1</v>
      </c>
      <c r="I51" s="48" t="s">
        <v>85</v>
      </c>
      <c r="J51" s="92">
        <v>660</v>
      </c>
      <c r="K51" s="92">
        <f t="shared" si="6"/>
        <v>6600</v>
      </c>
      <c r="L51" s="92"/>
      <c r="M51" s="83"/>
    </row>
    <row r="52" ht="18" customHeight="1" spans="1:13">
      <c r="A52" s="41"/>
      <c r="B52" s="69">
        <v>45274</v>
      </c>
      <c r="C52" s="48" t="s">
        <v>83</v>
      </c>
      <c r="D52" s="61" t="s">
        <v>98</v>
      </c>
      <c r="E52" s="62"/>
      <c r="F52" s="23">
        <v>10</v>
      </c>
      <c r="G52" s="48" t="s">
        <v>33</v>
      </c>
      <c r="H52" s="48">
        <v>1</v>
      </c>
      <c r="I52" s="48" t="s">
        <v>85</v>
      </c>
      <c r="J52" s="92">
        <v>450</v>
      </c>
      <c r="K52" s="92">
        <f t="shared" si="6"/>
        <v>4500</v>
      </c>
      <c r="L52" s="92"/>
      <c r="M52" s="83"/>
    </row>
    <row r="53" ht="18" customHeight="1" spans="1:13">
      <c r="A53" s="41"/>
      <c r="B53" s="69"/>
      <c r="C53" s="48" t="s">
        <v>92</v>
      </c>
      <c r="D53" s="61" t="s">
        <v>99</v>
      </c>
      <c r="E53" s="62"/>
      <c r="F53" s="23">
        <v>10</v>
      </c>
      <c r="G53" s="48" t="s">
        <v>33</v>
      </c>
      <c r="H53" s="48">
        <v>1</v>
      </c>
      <c r="I53" s="48" t="s">
        <v>85</v>
      </c>
      <c r="J53" s="92">
        <v>600</v>
      </c>
      <c r="K53" s="92">
        <f t="shared" si="6"/>
        <v>6000</v>
      </c>
      <c r="L53" s="92"/>
      <c r="M53" s="83"/>
    </row>
    <row r="54" ht="18" customHeight="1" spans="1:13">
      <c r="A54" s="41"/>
      <c r="B54" s="69">
        <v>45275</v>
      </c>
      <c r="C54" s="48" t="s">
        <v>83</v>
      </c>
      <c r="D54" s="61" t="s">
        <v>100</v>
      </c>
      <c r="E54" s="62"/>
      <c r="F54" s="23">
        <v>10</v>
      </c>
      <c r="G54" s="48" t="s">
        <v>33</v>
      </c>
      <c r="H54" s="48">
        <v>1</v>
      </c>
      <c r="I54" s="48" t="s">
        <v>85</v>
      </c>
      <c r="J54" s="92">
        <v>400</v>
      </c>
      <c r="K54" s="92">
        <f t="shared" si="6"/>
        <v>4000</v>
      </c>
      <c r="L54" s="92"/>
      <c r="M54" s="83"/>
    </row>
    <row r="55" ht="18" customHeight="1" spans="1:13">
      <c r="A55" s="41"/>
      <c r="B55" s="69"/>
      <c r="C55" s="48" t="s">
        <v>92</v>
      </c>
      <c r="D55" s="61" t="s">
        <v>101</v>
      </c>
      <c r="E55" s="62"/>
      <c r="F55" s="23">
        <v>10</v>
      </c>
      <c r="G55" s="48" t="s">
        <v>33</v>
      </c>
      <c r="H55" s="48">
        <v>1</v>
      </c>
      <c r="I55" s="48" t="s">
        <v>85</v>
      </c>
      <c r="J55" s="92">
        <v>560</v>
      </c>
      <c r="K55" s="92">
        <f t="shared" si="6"/>
        <v>5600</v>
      </c>
      <c r="L55" s="92"/>
      <c r="M55" s="83"/>
    </row>
    <row r="56" ht="19" customHeight="1" spans="1:13">
      <c r="A56" s="41"/>
      <c r="B56" s="59" t="s">
        <v>81</v>
      </c>
      <c r="C56" s="59"/>
      <c r="D56" s="59"/>
      <c r="E56" s="59"/>
      <c r="F56" s="59"/>
      <c r="G56" s="59"/>
      <c r="H56" s="59"/>
      <c r="I56" s="59"/>
      <c r="J56" s="99"/>
      <c r="K56" s="97">
        <f>SUM(K44:K55)</f>
        <v>82360</v>
      </c>
      <c r="L56" s="97"/>
      <c r="M56" s="100"/>
    </row>
    <row r="57" ht="18" customHeight="1" spans="1:13">
      <c r="A57" s="25" t="s">
        <v>102</v>
      </c>
      <c r="B57" s="23" t="s">
        <v>103</v>
      </c>
      <c r="C57" s="63">
        <v>45273</v>
      </c>
      <c r="D57" s="71" t="s">
        <v>104</v>
      </c>
      <c r="E57" s="72"/>
      <c r="F57" s="73">
        <v>10</v>
      </c>
      <c r="G57" s="23" t="s">
        <v>33</v>
      </c>
      <c r="H57" s="23">
        <v>1</v>
      </c>
      <c r="I57" s="23" t="s">
        <v>66</v>
      </c>
      <c r="J57" s="101">
        <v>180</v>
      </c>
      <c r="K57" s="96">
        <f t="shared" ref="K57:K62" si="8">F57*H57*J57</f>
        <v>1800</v>
      </c>
      <c r="L57" s="96"/>
      <c r="M57" s="83"/>
    </row>
    <row r="58" ht="18" customHeight="1" spans="1:13">
      <c r="A58" s="25"/>
      <c r="B58" s="23"/>
      <c r="C58" s="63"/>
      <c r="D58" s="71" t="s">
        <v>105</v>
      </c>
      <c r="E58" s="72"/>
      <c r="F58" s="73">
        <v>10</v>
      </c>
      <c r="G58" s="23" t="s">
        <v>33</v>
      </c>
      <c r="H58" s="23">
        <v>1</v>
      </c>
      <c r="I58" s="23" t="s">
        <v>66</v>
      </c>
      <c r="J58" s="101">
        <v>250</v>
      </c>
      <c r="K58" s="96">
        <f t="shared" si="8"/>
        <v>2500</v>
      </c>
      <c r="L58" s="96"/>
      <c r="M58" s="83"/>
    </row>
    <row r="59" ht="18" customHeight="1" spans="1:13">
      <c r="A59" s="25"/>
      <c r="B59" s="23"/>
      <c r="C59" s="74"/>
      <c r="D59" s="71" t="s">
        <v>106</v>
      </c>
      <c r="E59" s="72"/>
      <c r="F59" s="73">
        <v>10</v>
      </c>
      <c r="G59" s="23" t="s">
        <v>33</v>
      </c>
      <c r="H59" s="23">
        <v>1</v>
      </c>
      <c r="I59" s="23" t="s">
        <v>66</v>
      </c>
      <c r="J59" s="101">
        <v>250</v>
      </c>
      <c r="K59" s="96">
        <f t="shared" si="8"/>
        <v>2500</v>
      </c>
      <c r="L59" s="96"/>
      <c r="M59" s="83"/>
    </row>
    <row r="60" ht="18" customHeight="1" spans="1:13">
      <c r="A60" s="25"/>
      <c r="B60" s="23"/>
      <c r="C60" s="60">
        <v>45273</v>
      </c>
      <c r="D60" s="71" t="s">
        <v>107</v>
      </c>
      <c r="E60" s="72"/>
      <c r="F60" s="73">
        <v>10</v>
      </c>
      <c r="G60" s="23" t="s">
        <v>33</v>
      </c>
      <c r="H60" s="23">
        <v>1</v>
      </c>
      <c r="I60" s="23" t="s">
        <v>66</v>
      </c>
      <c r="J60" s="101">
        <v>220</v>
      </c>
      <c r="K60" s="96">
        <f t="shared" si="8"/>
        <v>2200</v>
      </c>
      <c r="L60" s="96"/>
      <c r="M60" s="83"/>
    </row>
    <row r="61" ht="18" customHeight="1" spans="1:13">
      <c r="A61" s="25"/>
      <c r="B61" s="23"/>
      <c r="C61" s="60">
        <v>45274</v>
      </c>
      <c r="D61" s="71" t="s">
        <v>108</v>
      </c>
      <c r="E61" s="72"/>
      <c r="F61" s="73">
        <v>10</v>
      </c>
      <c r="G61" s="23" t="s">
        <v>33</v>
      </c>
      <c r="H61" s="23">
        <v>1</v>
      </c>
      <c r="I61" s="23" t="s">
        <v>66</v>
      </c>
      <c r="J61" s="101">
        <v>420</v>
      </c>
      <c r="K61" s="96">
        <f t="shared" si="8"/>
        <v>4200</v>
      </c>
      <c r="L61" s="102"/>
      <c r="M61" s="83"/>
    </row>
    <row r="62" ht="18" customHeight="1" spans="1:13">
      <c r="A62" s="25"/>
      <c r="B62" s="23"/>
      <c r="C62" s="74"/>
      <c r="D62" s="71" t="s">
        <v>109</v>
      </c>
      <c r="E62" s="72"/>
      <c r="F62" s="73">
        <v>10</v>
      </c>
      <c r="G62" s="23" t="s">
        <v>33</v>
      </c>
      <c r="H62" s="23">
        <v>1</v>
      </c>
      <c r="I62" s="23" t="s">
        <v>66</v>
      </c>
      <c r="J62" s="101">
        <v>200</v>
      </c>
      <c r="K62" s="96">
        <f t="shared" si="8"/>
        <v>2000</v>
      </c>
      <c r="L62" s="102"/>
      <c r="M62" s="83"/>
    </row>
    <row r="63" ht="17.4" spans="1:13">
      <c r="A63" s="25"/>
      <c r="B63" s="23"/>
      <c r="C63" s="60">
        <v>45275</v>
      </c>
      <c r="D63" s="71" t="s">
        <v>110</v>
      </c>
      <c r="E63" s="72"/>
      <c r="F63" s="73">
        <v>10</v>
      </c>
      <c r="G63" s="23" t="s">
        <v>33</v>
      </c>
      <c r="H63" s="23">
        <v>1</v>
      </c>
      <c r="I63" s="23" t="s">
        <v>66</v>
      </c>
      <c r="J63" s="101">
        <v>368</v>
      </c>
      <c r="K63" s="96">
        <f t="shared" ref="K63" si="9">F63*H63*J63</f>
        <v>3680</v>
      </c>
      <c r="L63" s="102"/>
      <c r="M63" s="83"/>
    </row>
    <row r="64" ht="16.2" spans="1:13">
      <c r="A64" s="25"/>
      <c r="B64" s="75" t="s">
        <v>34</v>
      </c>
      <c r="C64" s="76"/>
      <c r="D64" s="76"/>
      <c r="E64" s="76"/>
      <c r="F64" s="76"/>
      <c r="G64" s="76"/>
      <c r="H64" s="76"/>
      <c r="I64" s="76"/>
      <c r="J64" s="103"/>
      <c r="K64" s="104">
        <f>SUM(K57:K63)</f>
        <v>18880</v>
      </c>
      <c r="L64" s="104"/>
      <c r="M64" s="83"/>
    </row>
    <row r="65" ht="17.4" spans="1:13">
      <c r="A65" s="41" t="s">
        <v>111</v>
      </c>
      <c r="B65" s="19" t="s">
        <v>112</v>
      </c>
      <c r="C65" s="105"/>
      <c r="D65" s="106" t="s">
        <v>113</v>
      </c>
      <c r="E65" s="72"/>
      <c r="F65" s="73">
        <v>20</v>
      </c>
      <c r="G65" s="23" t="s">
        <v>114</v>
      </c>
      <c r="H65" s="23">
        <v>6</v>
      </c>
      <c r="I65" s="23" t="s">
        <v>63</v>
      </c>
      <c r="J65" s="101">
        <v>16</v>
      </c>
      <c r="K65" s="96">
        <f>F65*H65*J65</f>
        <v>1920</v>
      </c>
      <c r="L65" s="96"/>
      <c r="M65" s="83"/>
    </row>
    <row r="66" ht="17.4" spans="1:13">
      <c r="A66" s="41"/>
      <c r="B66" s="19" t="s">
        <v>115</v>
      </c>
      <c r="C66" s="107"/>
      <c r="D66" s="106" t="s">
        <v>116</v>
      </c>
      <c r="E66" s="72"/>
      <c r="F66" s="73">
        <v>1</v>
      </c>
      <c r="G66" s="23" t="s">
        <v>66</v>
      </c>
      <c r="H66" s="23">
        <v>1</v>
      </c>
      <c r="I66" s="23" t="s">
        <v>117</v>
      </c>
      <c r="J66" s="101">
        <v>300</v>
      </c>
      <c r="K66" s="96">
        <f t="shared" ref="K66:K71" si="10">F66*H66*J66</f>
        <v>300</v>
      </c>
      <c r="L66" s="96"/>
      <c r="M66" s="83"/>
    </row>
    <row r="67" ht="17.4" spans="1:13">
      <c r="A67" s="41"/>
      <c r="B67" s="19" t="s">
        <v>118</v>
      </c>
      <c r="C67" s="107"/>
      <c r="D67" s="106"/>
      <c r="E67" s="72"/>
      <c r="F67" s="73">
        <v>1</v>
      </c>
      <c r="G67" s="23" t="s">
        <v>119</v>
      </c>
      <c r="H67" s="23">
        <v>1</v>
      </c>
      <c r="I67" s="23" t="s">
        <v>66</v>
      </c>
      <c r="J67" s="101">
        <v>80</v>
      </c>
      <c r="K67" s="96">
        <f t="shared" si="10"/>
        <v>80</v>
      </c>
      <c r="L67" s="96"/>
      <c r="M67" s="83"/>
    </row>
    <row r="68" ht="17.4" spans="1:13">
      <c r="A68" s="41"/>
      <c r="B68" s="19" t="s">
        <v>120</v>
      </c>
      <c r="C68" s="105"/>
      <c r="D68" s="106" t="s">
        <v>121</v>
      </c>
      <c r="E68" s="72"/>
      <c r="F68" s="73">
        <v>20</v>
      </c>
      <c r="G68" s="23" t="s">
        <v>122</v>
      </c>
      <c r="H68" s="23">
        <v>1</v>
      </c>
      <c r="I68" s="23" t="s">
        <v>123</v>
      </c>
      <c r="J68" s="101">
        <v>50</v>
      </c>
      <c r="K68" s="96">
        <f t="shared" si="10"/>
        <v>1000</v>
      </c>
      <c r="L68" s="96"/>
      <c r="M68" s="83"/>
    </row>
    <row r="69" ht="17.4" spans="1:13">
      <c r="A69" s="41"/>
      <c r="B69" s="19" t="s">
        <v>124</v>
      </c>
      <c r="C69" s="105"/>
      <c r="D69" s="106" t="s">
        <v>125</v>
      </c>
      <c r="E69" s="72"/>
      <c r="F69" s="73">
        <v>2</v>
      </c>
      <c r="G69" s="23" t="s">
        <v>123</v>
      </c>
      <c r="H69" s="23">
        <v>1</v>
      </c>
      <c r="I69" s="23" t="s">
        <v>66</v>
      </c>
      <c r="J69" s="101">
        <v>40</v>
      </c>
      <c r="K69" s="96">
        <f t="shared" si="10"/>
        <v>80</v>
      </c>
      <c r="L69" s="96"/>
      <c r="M69" s="83"/>
    </row>
    <row r="70" ht="17.4" spans="1:13">
      <c r="A70" s="41"/>
      <c r="B70" s="19" t="s">
        <v>126</v>
      </c>
      <c r="C70" s="105"/>
      <c r="D70" s="106" t="s">
        <v>127</v>
      </c>
      <c r="E70" s="72"/>
      <c r="F70" s="73">
        <v>3</v>
      </c>
      <c r="G70" s="23" t="s">
        <v>128</v>
      </c>
      <c r="H70" s="23">
        <v>1</v>
      </c>
      <c r="I70" s="23" t="s">
        <v>66</v>
      </c>
      <c r="J70" s="101">
        <v>60</v>
      </c>
      <c r="K70" s="96">
        <v>0</v>
      </c>
      <c r="L70" s="96"/>
      <c r="M70" s="83"/>
    </row>
    <row r="71" ht="17.4" spans="1:13">
      <c r="A71" s="41"/>
      <c r="B71" s="19" t="s">
        <v>129</v>
      </c>
      <c r="C71" s="105"/>
      <c r="D71" s="106" t="s">
        <v>130</v>
      </c>
      <c r="E71" s="72"/>
      <c r="F71" s="73">
        <v>1</v>
      </c>
      <c r="G71" s="23" t="s">
        <v>33</v>
      </c>
      <c r="H71" s="23">
        <v>1</v>
      </c>
      <c r="I71" s="23" t="s">
        <v>131</v>
      </c>
      <c r="J71" s="101">
        <v>300</v>
      </c>
      <c r="K71" s="96">
        <f t="shared" si="10"/>
        <v>300</v>
      </c>
      <c r="L71" s="96"/>
      <c r="M71" s="83"/>
    </row>
    <row r="72" ht="17.4" spans="1:13">
      <c r="A72" s="41"/>
      <c r="B72" s="42" t="s">
        <v>81</v>
      </c>
      <c r="C72" s="42"/>
      <c r="D72" s="42"/>
      <c r="E72" s="42"/>
      <c r="F72" s="42"/>
      <c r="G72" s="42"/>
      <c r="H72" s="42"/>
      <c r="I72" s="42"/>
      <c r="J72" s="90"/>
      <c r="K72" s="90">
        <f>SUM(K65:K71)</f>
        <v>3680</v>
      </c>
      <c r="L72" s="90"/>
      <c r="M72" s="83"/>
    </row>
    <row r="73" ht="17.4" spans="1:13">
      <c r="A73" s="41" t="s">
        <v>132</v>
      </c>
      <c r="B73" s="23" t="s">
        <v>133</v>
      </c>
      <c r="C73" s="108"/>
      <c r="D73" s="8"/>
      <c r="E73" s="109"/>
      <c r="F73" s="109">
        <v>4</v>
      </c>
      <c r="G73" s="48" t="s">
        <v>33</v>
      </c>
      <c r="H73" s="48">
        <v>1</v>
      </c>
      <c r="I73" s="48" t="s">
        <v>66</v>
      </c>
      <c r="J73" s="92">
        <v>1200</v>
      </c>
      <c r="K73" s="92">
        <f>F73*H73*J73</f>
        <v>4800</v>
      </c>
      <c r="L73" s="92"/>
      <c r="M73" s="83"/>
    </row>
    <row r="74" ht="17.4" spans="1:13">
      <c r="A74" s="41"/>
      <c r="B74" s="23" t="s">
        <v>134</v>
      </c>
      <c r="C74" s="108"/>
      <c r="D74" s="8" t="s">
        <v>135</v>
      </c>
      <c r="E74" s="109"/>
      <c r="F74" s="109">
        <v>4</v>
      </c>
      <c r="G74" s="48" t="s">
        <v>33</v>
      </c>
      <c r="H74" s="48">
        <v>1</v>
      </c>
      <c r="I74" s="48" t="s">
        <v>66</v>
      </c>
      <c r="J74" s="92">
        <v>2100</v>
      </c>
      <c r="K74" s="92">
        <f>F74*H74*J74</f>
        <v>8400</v>
      </c>
      <c r="L74" s="92"/>
      <c r="M74" s="83"/>
    </row>
    <row r="75" ht="17.4" spans="1:13">
      <c r="A75" s="41"/>
      <c r="B75" s="23" t="s">
        <v>136</v>
      </c>
      <c r="C75" s="72"/>
      <c r="D75" s="110" t="s">
        <v>137</v>
      </c>
      <c r="E75" s="73"/>
      <c r="F75" s="73">
        <v>12</v>
      </c>
      <c r="G75" s="23" t="s">
        <v>33</v>
      </c>
      <c r="H75" s="23">
        <v>1</v>
      </c>
      <c r="I75" s="23" t="s">
        <v>66</v>
      </c>
      <c r="J75" s="96">
        <v>280</v>
      </c>
      <c r="K75" s="96">
        <f>F75*H75*J75</f>
        <v>3360</v>
      </c>
      <c r="L75" s="96"/>
      <c r="M75" s="83"/>
    </row>
    <row r="76" ht="17.4" spans="1:13">
      <c r="A76" s="41"/>
      <c r="B76" s="42" t="s">
        <v>81</v>
      </c>
      <c r="C76" s="42"/>
      <c r="D76" s="42"/>
      <c r="E76" s="42"/>
      <c r="F76" s="42"/>
      <c r="G76" s="42"/>
      <c r="H76" s="42"/>
      <c r="I76" s="42"/>
      <c r="J76" s="90"/>
      <c r="K76" s="90">
        <f>SUM(K73:K75)</f>
        <v>16560</v>
      </c>
      <c r="L76" s="90"/>
      <c r="M76" s="83"/>
    </row>
    <row r="77" ht="17.4" spans="1:13">
      <c r="A77" s="41" t="s">
        <v>138</v>
      </c>
      <c r="B77" s="19" t="s">
        <v>139</v>
      </c>
      <c r="C77" s="111"/>
      <c r="D77" s="112" t="s">
        <v>140</v>
      </c>
      <c r="E77" s="113"/>
      <c r="F77" s="73">
        <v>10</v>
      </c>
      <c r="G77" s="23" t="s">
        <v>33</v>
      </c>
      <c r="H77" s="23">
        <v>1</v>
      </c>
      <c r="I77" s="23" t="s">
        <v>122</v>
      </c>
      <c r="J77" s="101">
        <v>0</v>
      </c>
      <c r="K77" s="101">
        <f t="shared" ref="K77" si="11">F77*H77*J77</f>
        <v>0</v>
      </c>
      <c r="L77" s="101"/>
      <c r="M77" s="83"/>
    </row>
    <row r="78" ht="17.4" spans="1:13">
      <c r="A78" s="41"/>
      <c r="B78" s="19" t="s">
        <v>141</v>
      </c>
      <c r="C78" s="111"/>
      <c r="D78" s="112" t="s">
        <v>142</v>
      </c>
      <c r="E78" s="113"/>
      <c r="F78" s="73">
        <v>10</v>
      </c>
      <c r="G78" s="23" t="s">
        <v>33</v>
      </c>
      <c r="H78" s="23">
        <v>5</v>
      </c>
      <c r="I78" s="23" t="s">
        <v>63</v>
      </c>
      <c r="J78" s="101">
        <v>160</v>
      </c>
      <c r="K78" s="101">
        <f t="shared" ref="K78:K80" si="12">F78*H78*J78</f>
        <v>8000</v>
      </c>
      <c r="L78" s="101"/>
      <c r="M78" s="83"/>
    </row>
    <row r="79" ht="17.4" spans="1:13">
      <c r="A79" s="41"/>
      <c r="B79" s="48" t="s">
        <v>143</v>
      </c>
      <c r="C79" s="47"/>
      <c r="D79" s="8" t="s">
        <v>144</v>
      </c>
      <c r="E79" s="114"/>
      <c r="F79" s="109">
        <v>1</v>
      </c>
      <c r="G79" s="48" t="s">
        <v>66</v>
      </c>
      <c r="H79" s="48">
        <v>1</v>
      </c>
      <c r="I79" s="48" t="s">
        <v>66</v>
      </c>
      <c r="J79" s="122">
        <v>10000</v>
      </c>
      <c r="K79" s="122">
        <f t="shared" si="12"/>
        <v>10000</v>
      </c>
      <c r="L79" s="122" t="s">
        <v>145</v>
      </c>
      <c r="M79" s="83"/>
    </row>
    <row r="80" ht="17.4" spans="1:13">
      <c r="A80" s="41"/>
      <c r="B80" s="48" t="s">
        <v>146</v>
      </c>
      <c r="C80" s="115" t="s">
        <v>147</v>
      </c>
      <c r="D80" s="8" t="s">
        <v>144</v>
      </c>
      <c r="E80" s="114"/>
      <c r="F80" s="109">
        <v>1</v>
      </c>
      <c r="G80" s="48" t="s">
        <v>66</v>
      </c>
      <c r="H80" s="48">
        <v>1</v>
      </c>
      <c r="I80" s="48" t="s">
        <v>66</v>
      </c>
      <c r="J80" s="122">
        <v>20000</v>
      </c>
      <c r="K80" s="122">
        <f t="shared" si="12"/>
        <v>20000</v>
      </c>
      <c r="L80" s="122" t="s">
        <v>145</v>
      </c>
      <c r="M80" s="83"/>
    </row>
    <row r="81" ht="17.4" spans="1:13">
      <c r="A81" s="41"/>
      <c r="B81" s="42" t="s">
        <v>81</v>
      </c>
      <c r="C81" s="42"/>
      <c r="D81" s="42"/>
      <c r="E81" s="42"/>
      <c r="F81" s="42"/>
      <c r="G81" s="42"/>
      <c r="H81" s="42"/>
      <c r="I81" s="42"/>
      <c r="J81" s="90"/>
      <c r="K81" s="90">
        <f>SUM(K77:K80)</f>
        <v>38000</v>
      </c>
      <c r="L81" s="90"/>
      <c r="M81" s="83"/>
    </row>
    <row r="82" ht="17.4" spans="1:13">
      <c r="A82" s="43" t="s">
        <v>148</v>
      </c>
      <c r="B82" s="43"/>
      <c r="C82" s="43"/>
      <c r="D82" s="43"/>
      <c r="E82" s="43"/>
      <c r="F82" s="43"/>
      <c r="G82" s="43"/>
      <c r="H82" s="43"/>
      <c r="I82" s="43"/>
      <c r="J82" s="43"/>
      <c r="K82" s="91">
        <f>K81+K76+K72+K64+K56+K43+K33</f>
        <v>367180</v>
      </c>
      <c r="L82" s="91"/>
      <c r="M82" s="83"/>
    </row>
    <row r="83" ht="17.4" spans="1:13">
      <c r="A83" s="41" t="s">
        <v>149</v>
      </c>
      <c r="B83" s="19" t="s">
        <v>150</v>
      </c>
      <c r="C83" s="23" t="s">
        <v>151</v>
      </c>
      <c r="D83" s="112" t="s">
        <v>152</v>
      </c>
      <c r="E83" s="113"/>
      <c r="F83" s="73">
        <v>1</v>
      </c>
      <c r="G83" s="73" t="s">
        <v>33</v>
      </c>
      <c r="H83" s="73">
        <v>6</v>
      </c>
      <c r="I83" s="73" t="s">
        <v>63</v>
      </c>
      <c r="J83" s="101">
        <v>2000</v>
      </c>
      <c r="K83" s="101">
        <f>F83*H83*J83</f>
        <v>12000</v>
      </c>
      <c r="L83" s="101"/>
      <c r="M83" s="83"/>
    </row>
    <row r="84" ht="17.4" spans="1:13">
      <c r="A84" s="41"/>
      <c r="B84" s="23" t="s">
        <v>153</v>
      </c>
      <c r="C84" s="23" t="s">
        <v>151</v>
      </c>
      <c r="D84" s="112"/>
      <c r="E84" s="72"/>
      <c r="F84" s="73">
        <v>1</v>
      </c>
      <c r="G84" s="23" t="s">
        <v>41</v>
      </c>
      <c r="H84" s="73">
        <v>5</v>
      </c>
      <c r="I84" s="23" t="s">
        <v>42</v>
      </c>
      <c r="J84" s="96">
        <v>1200</v>
      </c>
      <c r="K84" s="101">
        <f t="shared" ref="K84:K87" si="13">F84*H84*J84</f>
        <v>6000</v>
      </c>
      <c r="L84" s="101"/>
      <c r="M84" s="83"/>
    </row>
    <row r="85" ht="17.4" spans="1:13">
      <c r="A85" s="41"/>
      <c r="B85" s="23" t="s">
        <v>154</v>
      </c>
      <c r="C85" s="23" t="s">
        <v>151</v>
      </c>
      <c r="D85" s="112"/>
      <c r="E85" s="72"/>
      <c r="F85" s="73">
        <v>1</v>
      </c>
      <c r="G85" s="23" t="s">
        <v>33</v>
      </c>
      <c r="H85" s="73">
        <v>10</v>
      </c>
      <c r="I85" s="23" t="s">
        <v>85</v>
      </c>
      <c r="J85" s="96">
        <v>250</v>
      </c>
      <c r="K85" s="101">
        <f t="shared" si="13"/>
        <v>2500</v>
      </c>
      <c r="L85" s="101"/>
      <c r="M85" s="83"/>
    </row>
    <row r="86" ht="17.4" spans="1:13">
      <c r="A86" s="41"/>
      <c r="B86" s="23" t="s">
        <v>155</v>
      </c>
      <c r="C86" s="23" t="s">
        <v>151</v>
      </c>
      <c r="D86" s="112"/>
      <c r="E86" s="72"/>
      <c r="F86" s="73">
        <v>1</v>
      </c>
      <c r="G86" s="23" t="s">
        <v>33</v>
      </c>
      <c r="H86" s="73">
        <v>1</v>
      </c>
      <c r="I86" s="23" t="s">
        <v>66</v>
      </c>
      <c r="J86" s="96">
        <v>2200</v>
      </c>
      <c r="K86" s="101">
        <f t="shared" ref="K86" si="14">F86*H86*J86</f>
        <v>2200</v>
      </c>
      <c r="L86" s="101"/>
      <c r="M86" s="83"/>
    </row>
    <row r="87" ht="17.4" spans="1:13">
      <c r="A87" s="41"/>
      <c r="B87" s="23" t="s">
        <v>156</v>
      </c>
      <c r="C87" s="23" t="s">
        <v>151</v>
      </c>
      <c r="D87" s="112" t="s">
        <v>157</v>
      </c>
      <c r="E87" s="72"/>
      <c r="F87" s="73">
        <v>1</v>
      </c>
      <c r="G87" s="23" t="s">
        <v>33</v>
      </c>
      <c r="H87" s="73">
        <v>1</v>
      </c>
      <c r="I87" s="23" t="s">
        <v>66</v>
      </c>
      <c r="J87" s="96">
        <v>12569</v>
      </c>
      <c r="K87" s="101">
        <f t="shared" si="13"/>
        <v>12569</v>
      </c>
      <c r="L87" s="101"/>
      <c r="M87" s="83"/>
    </row>
    <row r="88" ht="17.4" spans="1:13">
      <c r="A88" s="41"/>
      <c r="B88" s="23" t="s">
        <v>158</v>
      </c>
      <c r="C88" s="23" t="s">
        <v>159</v>
      </c>
      <c r="D88" s="112" t="s">
        <v>160</v>
      </c>
      <c r="E88" s="72"/>
      <c r="F88" s="23">
        <v>1</v>
      </c>
      <c r="G88" s="23" t="s">
        <v>33</v>
      </c>
      <c r="H88" s="73">
        <v>6</v>
      </c>
      <c r="I88" s="23" t="s">
        <v>63</v>
      </c>
      <c r="J88" s="96">
        <v>2160</v>
      </c>
      <c r="K88" s="101">
        <f t="shared" ref="K88:K94" si="15">F88*H88*J88</f>
        <v>12960</v>
      </c>
      <c r="L88" s="101"/>
      <c r="M88" s="83"/>
    </row>
    <row r="89" ht="17.4" spans="1:13">
      <c r="A89" s="41"/>
      <c r="B89" s="23" t="s">
        <v>161</v>
      </c>
      <c r="C89" s="23" t="s">
        <v>162</v>
      </c>
      <c r="D89" s="112" t="s">
        <v>163</v>
      </c>
      <c r="E89" s="72"/>
      <c r="F89" s="23">
        <v>1</v>
      </c>
      <c r="G89" s="23" t="s">
        <v>33</v>
      </c>
      <c r="H89" s="73">
        <v>2</v>
      </c>
      <c r="I89" s="23" t="s">
        <v>66</v>
      </c>
      <c r="J89" s="96">
        <v>500</v>
      </c>
      <c r="K89" s="101">
        <f t="shared" si="15"/>
        <v>1000</v>
      </c>
      <c r="L89" s="101"/>
      <c r="M89" s="83"/>
    </row>
    <row r="90" ht="20" customHeight="1" spans="1:13">
      <c r="A90" s="41"/>
      <c r="B90" s="23" t="s">
        <v>164</v>
      </c>
      <c r="C90" s="23" t="s">
        <v>164</v>
      </c>
      <c r="D90" s="112" t="s">
        <v>165</v>
      </c>
      <c r="E90" s="72"/>
      <c r="F90" s="23">
        <v>1</v>
      </c>
      <c r="G90" s="23" t="s">
        <v>33</v>
      </c>
      <c r="H90" s="73">
        <v>10</v>
      </c>
      <c r="I90" s="23" t="s">
        <v>75</v>
      </c>
      <c r="J90" s="96">
        <v>550</v>
      </c>
      <c r="K90" s="101">
        <f t="shared" si="15"/>
        <v>5500</v>
      </c>
      <c r="L90" s="101"/>
      <c r="M90" s="83"/>
    </row>
    <row r="91" ht="17.4" spans="1:13">
      <c r="A91" s="41"/>
      <c r="B91" s="23" t="s">
        <v>166</v>
      </c>
      <c r="C91" s="23" t="s">
        <v>166</v>
      </c>
      <c r="D91" s="112" t="s">
        <v>167</v>
      </c>
      <c r="E91" s="72"/>
      <c r="F91" s="73">
        <v>10</v>
      </c>
      <c r="G91" s="23" t="s">
        <v>33</v>
      </c>
      <c r="H91" s="73">
        <v>5</v>
      </c>
      <c r="I91" s="23" t="s">
        <v>63</v>
      </c>
      <c r="J91" s="96">
        <v>40</v>
      </c>
      <c r="K91" s="101">
        <f t="shared" si="15"/>
        <v>2000</v>
      </c>
      <c r="L91" s="101"/>
      <c r="M91" s="83"/>
    </row>
    <row r="92" ht="17.4" spans="1:13">
      <c r="A92" s="41"/>
      <c r="B92" s="23" t="s">
        <v>168</v>
      </c>
      <c r="C92" s="23" t="s">
        <v>168</v>
      </c>
      <c r="D92" s="112" t="s">
        <v>167</v>
      </c>
      <c r="E92" s="72"/>
      <c r="F92" s="73">
        <v>10</v>
      </c>
      <c r="G92" s="23" t="s">
        <v>33</v>
      </c>
      <c r="H92" s="73">
        <v>5</v>
      </c>
      <c r="I92" s="23" t="s">
        <v>63</v>
      </c>
      <c r="J92" s="96">
        <v>40</v>
      </c>
      <c r="K92" s="101">
        <f t="shared" si="15"/>
        <v>2000</v>
      </c>
      <c r="L92" s="101"/>
      <c r="M92" s="83"/>
    </row>
    <row r="93" ht="17.4" spans="1:13">
      <c r="A93" s="41"/>
      <c r="B93" s="23" t="s">
        <v>169</v>
      </c>
      <c r="C93" s="23" t="s">
        <v>169</v>
      </c>
      <c r="D93" s="112" t="s">
        <v>170</v>
      </c>
      <c r="E93" s="72"/>
      <c r="F93" s="73">
        <v>1</v>
      </c>
      <c r="G93" s="23" t="s">
        <v>33</v>
      </c>
      <c r="H93" s="73">
        <v>10</v>
      </c>
      <c r="I93" s="23" t="s">
        <v>85</v>
      </c>
      <c r="J93" s="96">
        <v>160</v>
      </c>
      <c r="K93" s="101">
        <f t="shared" si="15"/>
        <v>1600</v>
      </c>
      <c r="L93" s="101"/>
      <c r="M93" s="83"/>
    </row>
    <row r="94" ht="17.4" spans="1:13">
      <c r="A94" s="41"/>
      <c r="B94" s="23" t="s">
        <v>171</v>
      </c>
      <c r="C94" s="23" t="s">
        <v>171</v>
      </c>
      <c r="D94" s="112" t="s">
        <v>170</v>
      </c>
      <c r="E94" s="72"/>
      <c r="F94" s="73">
        <v>5</v>
      </c>
      <c r="G94" s="23" t="s">
        <v>33</v>
      </c>
      <c r="H94" s="73">
        <v>10</v>
      </c>
      <c r="I94" s="23" t="s">
        <v>85</v>
      </c>
      <c r="J94" s="96">
        <v>160</v>
      </c>
      <c r="K94" s="101">
        <f t="shared" si="15"/>
        <v>8000</v>
      </c>
      <c r="L94" s="101"/>
      <c r="M94" s="83"/>
    </row>
    <row r="95" ht="17.4" spans="1:13">
      <c r="A95" s="41"/>
      <c r="B95" s="23" t="s">
        <v>172</v>
      </c>
      <c r="C95" s="23" t="s">
        <v>173</v>
      </c>
      <c r="D95" s="112" t="s">
        <v>174</v>
      </c>
      <c r="E95" s="72"/>
      <c r="F95" s="73">
        <v>2</v>
      </c>
      <c r="G95" s="23" t="s">
        <v>41</v>
      </c>
      <c r="H95" s="73">
        <v>5</v>
      </c>
      <c r="I95" s="23" t="s">
        <v>42</v>
      </c>
      <c r="J95" s="96">
        <v>1200</v>
      </c>
      <c r="K95" s="101">
        <f t="shared" ref="K95:K96" si="16">F95*H95*J95</f>
        <v>12000</v>
      </c>
      <c r="L95" s="101"/>
      <c r="M95" s="83"/>
    </row>
    <row r="96" ht="20" customHeight="1" spans="1:13">
      <c r="A96" s="41"/>
      <c r="B96" s="23" t="s">
        <v>175</v>
      </c>
      <c r="C96" s="23" t="s">
        <v>151</v>
      </c>
      <c r="D96" s="112" t="s">
        <v>176</v>
      </c>
      <c r="E96" s="72"/>
      <c r="F96" s="23">
        <v>1</v>
      </c>
      <c r="G96" s="23" t="s">
        <v>33</v>
      </c>
      <c r="H96" s="73">
        <v>5</v>
      </c>
      <c r="I96" s="23" t="s">
        <v>63</v>
      </c>
      <c r="J96" s="96">
        <v>4000</v>
      </c>
      <c r="K96" s="101">
        <f t="shared" si="16"/>
        <v>20000</v>
      </c>
      <c r="L96" s="101"/>
      <c r="M96" s="83"/>
    </row>
    <row r="97" ht="17.4" spans="1:13">
      <c r="A97" s="41"/>
      <c r="B97" s="23" t="s">
        <v>177</v>
      </c>
      <c r="C97" s="23" t="s">
        <v>151</v>
      </c>
      <c r="D97" s="112" t="s">
        <v>170</v>
      </c>
      <c r="E97" s="72"/>
      <c r="F97" s="73">
        <v>1</v>
      </c>
      <c r="G97" s="23" t="s">
        <v>33</v>
      </c>
      <c r="H97" s="73">
        <v>10</v>
      </c>
      <c r="I97" s="23" t="s">
        <v>85</v>
      </c>
      <c r="J97" s="96">
        <v>160</v>
      </c>
      <c r="K97" s="101">
        <f t="shared" ref="K97:K100" si="17">F97*H97*J97</f>
        <v>1600</v>
      </c>
      <c r="L97" s="101"/>
      <c r="M97" s="83"/>
    </row>
    <row r="98" ht="17.4" spans="1:13">
      <c r="A98" s="41"/>
      <c r="B98" s="23" t="s">
        <v>178</v>
      </c>
      <c r="C98" s="23" t="s">
        <v>151</v>
      </c>
      <c r="D98" s="112" t="s">
        <v>157</v>
      </c>
      <c r="E98" s="72"/>
      <c r="F98" s="73">
        <v>1</v>
      </c>
      <c r="G98" s="23" t="s">
        <v>33</v>
      </c>
      <c r="H98" s="73">
        <v>1</v>
      </c>
      <c r="I98" s="23" t="s">
        <v>66</v>
      </c>
      <c r="J98" s="96">
        <v>11569</v>
      </c>
      <c r="K98" s="101">
        <f t="shared" si="17"/>
        <v>11569</v>
      </c>
      <c r="L98" s="101"/>
      <c r="M98" s="83"/>
    </row>
    <row r="99" ht="17.4" spans="1:13">
      <c r="A99" s="41"/>
      <c r="B99" s="23" t="s">
        <v>179</v>
      </c>
      <c r="C99" s="23" t="s">
        <v>151</v>
      </c>
      <c r="D99" s="112" t="s">
        <v>180</v>
      </c>
      <c r="E99" s="72"/>
      <c r="F99" s="73">
        <v>1</v>
      </c>
      <c r="G99" s="23" t="s">
        <v>41</v>
      </c>
      <c r="H99" s="73">
        <v>5</v>
      </c>
      <c r="I99" s="23" t="s">
        <v>42</v>
      </c>
      <c r="J99" s="96">
        <v>1200</v>
      </c>
      <c r="K99" s="101">
        <f t="shared" si="17"/>
        <v>6000</v>
      </c>
      <c r="L99" s="101"/>
      <c r="M99" s="83"/>
    </row>
    <row r="100" ht="17.4" spans="1:13">
      <c r="A100" s="41"/>
      <c r="B100" s="23" t="s">
        <v>181</v>
      </c>
      <c r="C100" s="23" t="s">
        <v>151</v>
      </c>
      <c r="D100" s="112"/>
      <c r="E100" s="72"/>
      <c r="F100" s="73">
        <v>1</v>
      </c>
      <c r="G100" s="23" t="s">
        <v>33</v>
      </c>
      <c r="H100" s="73">
        <v>1</v>
      </c>
      <c r="I100" s="23" t="s">
        <v>66</v>
      </c>
      <c r="J100" s="96">
        <v>2200</v>
      </c>
      <c r="K100" s="101">
        <f t="shared" si="17"/>
        <v>2200</v>
      </c>
      <c r="L100" s="101"/>
      <c r="M100" s="83"/>
    </row>
    <row r="101" ht="20" customHeight="1" spans="1:13">
      <c r="A101" s="41"/>
      <c r="B101" s="23" t="s">
        <v>175</v>
      </c>
      <c r="C101" s="23" t="s">
        <v>182</v>
      </c>
      <c r="D101" s="112" t="s">
        <v>176</v>
      </c>
      <c r="E101" s="72"/>
      <c r="F101" s="23">
        <v>1</v>
      </c>
      <c r="G101" s="23" t="s">
        <v>33</v>
      </c>
      <c r="H101" s="73">
        <v>5</v>
      </c>
      <c r="I101" s="23" t="s">
        <v>63</v>
      </c>
      <c r="J101" s="96">
        <v>9800</v>
      </c>
      <c r="K101" s="101">
        <v>0</v>
      </c>
      <c r="L101" s="101"/>
      <c r="M101" s="83"/>
    </row>
    <row r="102" ht="17.4" spans="1:13">
      <c r="A102" s="41"/>
      <c r="B102" s="23" t="s">
        <v>177</v>
      </c>
      <c r="C102" s="23" t="s">
        <v>182</v>
      </c>
      <c r="D102" s="112" t="s">
        <v>170</v>
      </c>
      <c r="E102" s="72"/>
      <c r="F102" s="73">
        <v>1</v>
      </c>
      <c r="G102" s="23" t="s">
        <v>33</v>
      </c>
      <c r="H102" s="73">
        <v>10</v>
      </c>
      <c r="I102" s="23" t="s">
        <v>85</v>
      </c>
      <c r="J102" s="96">
        <v>160</v>
      </c>
      <c r="K102" s="101">
        <v>0</v>
      </c>
      <c r="L102" s="101"/>
      <c r="M102" s="83"/>
    </row>
    <row r="103" ht="17.4" spans="1:13">
      <c r="A103" s="41"/>
      <c r="B103" s="23" t="s">
        <v>183</v>
      </c>
      <c r="C103" s="23" t="s">
        <v>182</v>
      </c>
      <c r="D103" s="112"/>
      <c r="E103" s="72"/>
      <c r="F103" s="73">
        <v>1</v>
      </c>
      <c r="G103" s="23" t="s">
        <v>33</v>
      </c>
      <c r="H103" s="73">
        <v>1</v>
      </c>
      <c r="I103" s="23" t="s">
        <v>66</v>
      </c>
      <c r="J103" s="96">
        <v>500</v>
      </c>
      <c r="K103" s="101">
        <v>0</v>
      </c>
      <c r="L103" s="101"/>
      <c r="M103" s="83"/>
    </row>
    <row r="104" ht="17.4" spans="1:13">
      <c r="A104" s="41"/>
      <c r="B104" s="23" t="s">
        <v>179</v>
      </c>
      <c r="C104" s="23" t="s">
        <v>182</v>
      </c>
      <c r="D104" s="112" t="s">
        <v>180</v>
      </c>
      <c r="E104" s="72"/>
      <c r="F104" s="73">
        <v>1</v>
      </c>
      <c r="G104" s="23" t="s">
        <v>41</v>
      </c>
      <c r="H104" s="73">
        <v>5</v>
      </c>
      <c r="I104" s="23" t="s">
        <v>42</v>
      </c>
      <c r="J104" s="96">
        <v>1200</v>
      </c>
      <c r="K104" s="101">
        <v>0</v>
      </c>
      <c r="L104" s="101"/>
      <c r="M104" s="83"/>
    </row>
    <row r="105" ht="17.4" spans="1:13">
      <c r="A105" s="41"/>
      <c r="B105" s="23" t="s">
        <v>184</v>
      </c>
      <c r="C105" s="23" t="s">
        <v>151</v>
      </c>
      <c r="D105" s="112" t="s">
        <v>185</v>
      </c>
      <c r="E105" s="72"/>
      <c r="F105" s="73">
        <v>1</v>
      </c>
      <c r="G105" s="23" t="s">
        <v>33</v>
      </c>
      <c r="H105" s="73">
        <v>1</v>
      </c>
      <c r="I105" s="23" t="s">
        <v>63</v>
      </c>
      <c r="J105" s="96">
        <v>6600</v>
      </c>
      <c r="K105" s="101">
        <v>0</v>
      </c>
      <c r="L105" s="101"/>
      <c r="M105" s="83"/>
    </row>
    <row r="106" ht="17.4" spans="1:13">
      <c r="A106" s="41"/>
      <c r="B106" s="23" t="s">
        <v>186</v>
      </c>
      <c r="C106" s="23" t="s">
        <v>151</v>
      </c>
      <c r="D106" s="112" t="s">
        <v>170</v>
      </c>
      <c r="E106" s="72"/>
      <c r="F106" s="73">
        <v>1</v>
      </c>
      <c r="G106" s="23" t="s">
        <v>33</v>
      </c>
      <c r="H106" s="73">
        <v>2</v>
      </c>
      <c r="I106" s="23" t="s">
        <v>85</v>
      </c>
      <c r="J106" s="96">
        <v>160</v>
      </c>
      <c r="K106" s="101">
        <v>0</v>
      </c>
      <c r="L106" s="101"/>
      <c r="M106" s="83"/>
    </row>
    <row r="107" ht="17.4" spans="1:13">
      <c r="A107" s="41"/>
      <c r="B107" s="23" t="s">
        <v>187</v>
      </c>
      <c r="C107" s="23" t="s">
        <v>151</v>
      </c>
      <c r="D107" s="112"/>
      <c r="E107" s="72"/>
      <c r="F107" s="73">
        <v>1</v>
      </c>
      <c r="G107" s="23" t="s">
        <v>33</v>
      </c>
      <c r="H107" s="73">
        <v>1</v>
      </c>
      <c r="I107" s="23" t="s">
        <v>66</v>
      </c>
      <c r="J107" s="96">
        <v>500</v>
      </c>
      <c r="K107" s="101">
        <v>0</v>
      </c>
      <c r="L107" s="101"/>
      <c r="M107" s="83"/>
    </row>
    <row r="108" ht="17.4" spans="1:13">
      <c r="A108" s="41"/>
      <c r="B108" s="23" t="s">
        <v>188</v>
      </c>
      <c r="C108" s="23" t="s">
        <v>151</v>
      </c>
      <c r="D108" s="112" t="s">
        <v>180</v>
      </c>
      <c r="E108" s="72"/>
      <c r="F108" s="73">
        <v>1</v>
      </c>
      <c r="G108" s="23" t="s">
        <v>41</v>
      </c>
      <c r="H108" s="73">
        <v>1</v>
      </c>
      <c r="I108" s="23" t="s">
        <v>42</v>
      </c>
      <c r="J108" s="96">
        <v>1200</v>
      </c>
      <c r="K108" s="101">
        <v>0</v>
      </c>
      <c r="L108" s="101"/>
      <c r="M108" s="83"/>
    </row>
    <row r="109" ht="17.4" spans="1:13">
      <c r="A109" s="41"/>
      <c r="B109" s="42" t="s">
        <v>81</v>
      </c>
      <c r="C109" s="42"/>
      <c r="D109" s="116"/>
      <c r="E109" s="116"/>
      <c r="F109" s="116"/>
      <c r="G109" s="116"/>
      <c r="H109" s="116"/>
      <c r="I109" s="116"/>
      <c r="J109" s="116"/>
      <c r="K109" s="90">
        <f>SUM(K83:K108)</f>
        <v>121698</v>
      </c>
      <c r="L109" s="90"/>
      <c r="M109" s="83"/>
    </row>
    <row r="110" ht="17.4" spans="1:13">
      <c r="A110" s="43" t="s">
        <v>189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91">
        <f>K109</f>
        <v>121698</v>
      </c>
      <c r="L110" s="91"/>
      <c r="M110" s="83"/>
    </row>
    <row r="111" ht="17.4" spans="1:13">
      <c r="A111" s="117" t="s">
        <v>190</v>
      </c>
      <c r="B111" s="118"/>
      <c r="C111" s="118"/>
      <c r="D111" s="118"/>
      <c r="E111" s="118"/>
      <c r="F111" s="118"/>
      <c r="G111" s="118"/>
      <c r="H111" s="118"/>
      <c r="I111" s="118"/>
      <c r="J111" s="123"/>
      <c r="K111" s="91">
        <f>K18+K82+K110</f>
        <v>844321</v>
      </c>
      <c r="L111" s="91"/>
      <c r="M111" s="83"/>
    </row>
    <row r="112" ht="17.4" spans="1:13">
      <c r="A112" s="119" t="s">
        <v>191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24">
        <f>K111*10%</f>
        <v>84432.1</v>
      </c>
      <c r="L112" s="124"/>
      <c r="M112" s="83"/>
    </row>
    <row r="113" ht="17.4" spans="1:13">
      <c r="A113" s="119" t="s">
        <v>190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24">
        <f>K111+K112</f>
        <v>928753.1</v>
      </c>
      <c r="L113" s="124"/>
      <c r="M113" s="125"/>
    </row>
    <row r="115" spans="1:4">
      <c r="A115" s="120" t="s">
        <v>192</v>
      </c>
      <c r="B115" s="121"/>
      <c r="C115" s="121"/>
      <c r="D115" s="121"/>
    </row>
    <row r="116" spans="1:4">
      <c r="A116" s="121"/>
      <c r="B116" s="121"/>
      <c r="C116" s="121"/>
      <c r="D116" s="121"/>
    </row>
    <row r="117" spans="1:4">
      <c r="A117" s="121"/>
      <c r="B117" s="121"/>
      <c r="C117" s="121"/>
      <c r="D117" s="121"/>
    </row>
    <row r="118" spans="1:4">
      <c r="A118" s="121"/>
      <c r="B118" s="121"/>
      <c r="C118" s="121"/>
      <c r="D118" s="121"/>
    </row>
    <row r="119" spans="1:4">
      <c r="A119" s="121"/>
      <c r="B119" s="121"/>
      <c r="C119" s="121"/>
      <c r="D119" s="121"/>
    </row>
    <row r="120" spans="1:4">
      <c r="A120" s="121"/>
      <c r="B120" s="121"/>
      <c r="C120" s="121"/>
      <c r="D120" s="121"/>
    </row>
    <row r="121" spans="1:4">
      <c r="A121" s="121"/>
      <c r="B121" s="121"/>
      <c r="C121" s="121"/>
      <c r="D121" s="121"/>
    </row>
    <row r="122" spans="1:4">
      <c r="A122" s="121"/>
      <c r="B122" s="121"/>
      <c r="C122" s="121"/>
      <c r="D122" s="121"/>
    </row>
    <row r="123" spans="1:4">
      <c r="A123" s="121"/>
      <c r="B123" s="121"/>
      <c r="C123" s="121"/>
      <c r="D123" s="121"/>
    </row>
    <row r="124" spans="1:4">
      <c r="A124" s="121"/>
      <c r="B124" s="121"/>
      <c r="C124" s="121"/>
      <c r="D124" s="121"/>
    </row>
    <row r="125" spans="1:4">
      <c r="A125" s="121"/>
      <c r="B125" s="121"/>
      <c r="C125" s="121"/>
      <c r="D125" s="121"/>
    </row>
    <row r="126" spans="1:4">
      <c r="A126" s="121"/>
      <c r="B126" s="121"/>
      <c r="C126" s="121"/>
      <c r="D126" s="121"/>
    </row>
    <row r="127" spans="1:4">
      <c r="A127" s="121"/>
      <c r="B127" s="121"/>
      <c r="C127" s="121"/>
      <c r="D127" s="121"/>
    </row>
    <row r="128" spans="1:4">
      <c r="A128" s="121"/>
      <c r="B128" s="121"/>
      <c r="C128" s="121"/>
      <c r="D128" s="121"/>
    </row>
    <row r="129" spans="1:4">
      <c r="A129" s="121"/>
      <c r="B129" s="121"/>
      <c r="C129" s="121"/>
      <c r="D129" s="121"/>
    </row>
    <row r="130" spans="1:4">
      <c r="A130" s="121"/>
      <c r="B130" s="121"/>
      <c r="C130" s="121"/>
      <c r="D130" s="121"/>
    </row>
    <row r="131" spans="1:4">
      <c r="A131" s="121"/>
      <c r="B131" s="121"/>
      <c r="C131" s="121"/>
      <c r="D131" s="121"/>
    </row>
    <row r="132" spans="1:4">
      <c r="A132" s="121"/>
      <c r="B132" s="121"/>
      <c r="C132" s="121"/>
      <c r="D132" s="121"/>
    </row>
    <row r="133" spans="1:4">
      <c r="A133" s="121"/>
      <c r="B133" s="121"/>
      <c r="C133" s="121"/>
      <c r="D133" s="121"/>
    </row>
  </sheetData>
  <mergeCells count="81">
    <mergeCell ref="A1:B1"/>
    <mergeCell ref="A2:B2"/>
    <mergeCell ref="A3:B3"/>
    <mergeCell ref="A4:B4"/>
    <mergeCell ref="F6:I6"/>
    <mergeCell ref="J6:K6"/>
    <mergeCell ref="B17:I17"/>
    <mergeCell ref="A18:J18"/>
    <mergeCell ref="C20:J20"/>
    <mergeCell ref="C22:J22"/>
    <mergeCell ref="C24:J24"/>
    <mergeCell ref="C26:J26"/>
    <mergeCell ref="C28:J28"/>
    <mergeCell ref="C30:J30"/>
    <mergeCell ref="C32:J32"/>
    <mergeCell ref="B33:I33"/>
    <mergeCell ref="B43:I43"/>
    <mergeCell ref="B56:I56"/>
    <mergeCell ref="B64:J64"/>
    <mergeCell ref="B72:I72"/>
    <mergeCell ref="B76:I76"/>
    <mergeCell ref="B81:I81"/>
    <mergeCell ref="A82:J82"/>
    <mergeCell ref="D109:J109"/>
    <mergeCell ref="A110:J110"/>
    <mergeCell ref="A111:J111"/>
    <mergeCell ref="A112:J112"/>
    <mergeCell ref="A113:J113"/>
    <mergeCell ref="A6:A7"/>
    <mergeCell ref="A8:A16"/>
    <mergeCell ref="A19:A33"/>
    <mergeCell ref="A34:A43"/>
    <mergeCell ref="A44:A56"/>
    <mergeCell ref="A57:A64"/>
    <mergeCell ref="A65:A72"/>
    <mergeCell ref="A73:A76"/>
    <mergeCell ref="A77:A81"/>
    <mergeCell ref="A83:A109"/>
    <mergeCell ref="B6:B7"/>
    <mergeCell ref="B8:B15"/>
    <mergeCell ref="B19:B24"/>
    <mergeCell ref="B25:B26"/>
    <mergeCell ref="B34:B36"/>
    <mergeCell ref="B39:B40"/>
    <mergeCell ref="B41:B42"/>
    <mergeCell ref="B44:B46"/>
    <mergeCell ref="B47:B48"/>
    <mergeCell ref="B49:B51"/>
    <mergeCell ref="B52:B53"/>
    <mergeCell ref="B54:B55"/>
    <mergeCell ref="B57:B63"/>
    <mergeCell ref="C6:C7"/>
    <mergeCell ref="C45:C46"/>
    <mergeCell ref="C57:C59"/>
    <mergeCell ref="C61:C62"/>
    <mergeCell ref="D6:D7"/>
    <mergeCell ref="E6:E7"/>
    <mergeCell ref="F8:F9"/>
    <mergeCell ref="F10:F11"/>
    <mergeCell ref="F12:F13"/>
    <mergeCell ref="G8:G9"/>
    <mergeCell ref="G10:G11"/>
    <mergeCell ref="G12:G13"/>
    <mergeCell ref="H8:H9"/>
    <mergeCell ref="H10:H11"/>
    <mergeCell ref="H12:H13"/>
    <mergeCell ref="I8:I9"/>
    <mergeCell ref="I10:I11"/>
    <mergeCell ref="I12:I13"/>
    <mergeCell ref="J8:J9"/>
    <mergeCell ref="J10:J11"/>
    <mergeCell ref="J12:J13"/>
    <mergeCell ref="K8:K9"/>
    <mergeCell ref="K10:K11"/>
    <mergeCell ref="K12:K13"/>
    <mergeCell ref="L6:L7"/>
    <mergeCell ref="L8:L9"/>
    <mergeCell ref="L10:L11"/>
    <mergeCell ref="L12:L13"/>
    <mergeCell ref="D1:L4"/>
    <mergeCell ref="A115:D13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核心投资人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Lynn</cp:lastModifiedBy>
  <dcterms:created xsi:type="dcterms:W3CDTF">2015-06-05T18:17:00Z</dcterms:created>
  <dcterms:modified xsi:type="dcterms:W3CDTF">2023-10-10T09:55:37Z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3E936D9E45AA480791712C98CB68DF6F_13</vt:lpwstr>
  </property>
  <property fmtid="{D5CDD505-2E9C-101B-9397-08002B2CF9AE}" pid="3" name="KSOProductBuildVer">
    <vt:lpwstr>2052-12.1.0.15712</vt:lpwstr>
  </property>
</Properties>
</file>