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<sst xmlns="http://schemas.openxmlformats.org/spreadsheetml/2006/main" count="87">
  <si>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</si>
  <si>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</si>
  <si>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</si>
  <si>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</si>
  <si>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</si>
  <si>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</si>
  <si>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</si>
  <si>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</si>
  <si>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</si>
  <si>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</si>
  <si>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</si>
  <si>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</si>
  <si>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</si>
  <si>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</si>
  <si>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</si>
  <si>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</si>
  <si>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</si>
  <si>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</si>
  <si>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</si>
  <si>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</si>
  <si>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</si>
  <si>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</si>
  <si>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</si>
  <si>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</si>
  <si>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</si>
  <si>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</si>
  <si>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</si>
  <si>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</si>
  <si>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</si>
  <si>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</si>
  <si>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</si>
  <si>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</si>
  <si>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</si>
  <si>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</si>
  <si>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</si>
  <si>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</si>
  <si>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</si>
  <si>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</si>
  <si>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</si>
  <si>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</si>
  <si>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</si>
  <si>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</si>
  <si>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</si>
  <si>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</si>
  <si>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</si>
  <si>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</si>
  <si>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</si>
  <si>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</si>
  <si>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</si>
  <si>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</si>
  <si>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</si>
  <si>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</si>
  <si>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</si>
  <si>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</si>
  <si>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</si>
  <si>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</si>
  <si>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</si>
  <si>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业务经理</t>
  </si>
  <si>
    <t>发生地:</t>
  </si>
  <si>
    <t>贵阳</t>
  </si>
  <si>
    <t>部门:</t>
  </si>
  <si>
    <t>上海事业部</t>
  </si>
  <si>
    <t>发生日期:</t>
  </si>
  <si>
    <t>2018年5月21-25日</t>
  </si>
  <si>
    <t>报销日期:</t>
  </si>
  <si>
    <t>团号:</t>
  </si>
  <si>
    <t>HMOA-180516-SXY618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</si>
  <si>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</si>
  <si>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</si>
  <si>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</si>
  <si>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</si>
  <si>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</si>
  <si>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</si>
  <si>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</si>
  <si>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</si>
  <si>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5月21日-5月25日</t>
  </si>
  <si>
    <t>住宿费</t>
  </si>
  <si>
    <t>当时当地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</si>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</sst>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28" fillId="20" borderId="20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J53" sqref="J53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/>
      <c r="G17" s="64">
        <v>0</v>
      </c>
      <c r="H17" s="64"/>
      <c r="I17" s="85"/>
      <c r="J17" s="90"/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22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23</v>
      </c>
      <c r="C22" s="64">
        <v>18000</v>
      </c>
      <c r="D22" s="65">
        <v>1</v>
      </c>
      <c r="E22" s="64">
        <f t="shared" si="2"/>
        <v>18000</v>
      </c>
      <c r="F22" s="64">
        <v>15468</v>
      </c>
      <c r="G22" s="64">
        <v>0</v>
      </c>
      <c r="H22" s="64">
        <v>15468</v>
      </c>
      <c r="I22" s="85"/>
      <c r="J22" s="90" t="s">
        <v>24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25</v>
      </c>
      <c r="C24" s="68">
        <f>SUM(C22)</f>
        <v>18000</v>
      </c>
      <c r="D24" s="68">
        <f t="shared" ref="D24:E24" si="6">SUM(D22)</f>
        <v>1</v>
      </c>
      <c r="E24" s="68">
        <f t="shared" si="6"/>
        <v>18000</v>
      </c>
      <c r="F24" s="68">
        <f>SUM(F22:F23)</f>
        <v>15468</v>
      </c>
      <c r="G24" s="68">
        <f t="shared" ref="G24:H24" si="7">SUM(G22:G23)</f>
        <v>0</v>
      </c>
      <c r="H24" s="68">
        <f t="shared" si="7"/>
        <v>15468</v>
      </c>
      <c r="I24" s="88"/>
      <c r="J24" s="92"/>
    </row>
    <row r="25" customHeight="1" spans="1:10">
      <c r="A25" s="69">
        <v>5</v>
      </c>
      <c r="B25" s="70" t="s">
        <v>26</v>
      </c>
      <c r="C25" s="71">
        <v>2000</v>
      </c>
      <c r="D25" s="69">
        <v>1</v>
      </c>
      <c r="E25" s="71">
        <f t="shared" si="2"/>
        <v>2000</v>
      </c>
      <c r="F25" s="64">
        <v>186</v>
      </c>
      <c r="G25" s="64">
        <v>0</v>
      </c>
      <c r="H25" s="64">
        <v>186</v>
      </c>
      <c r="I25" s="85"/>
      <c r="J25" s="86" t="s">
        <v>27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28</v>
      </c>
      <c r="C27" s="68">
        <f>SUM(C25)</f>
        <v>2000</v>
      </c>
      <c r="D27" s="68">
        <f t="shared" ref="D27:E27" si="9">SUM(D25)</f>
        <v>1</v>
      </c>
      <c r="E27" s="68">
        <f t="shared" si="9"/>
        <v>2000</v>
      </c>
      <c r="F27" s="68">
        <f>SUM(F25:F26)</f>
        <v>186</v>
      </c>
      <c r="G27" s="68">
        <f>SUM(G25:G26)</f>
        <v>0</v>
      </c>
      <c r="H27" s="68">
        <f t="shared" ref="H27" si="10">SUM(H25:H26)</f>
        <v>186</v>
      </c>
      <c r="I27" s="88"/>
      <c r="J27" s="89"/>
    </row>
    <row r="28" customHeight="1" spans="1:10">
      <c r="A28" s="62">
        <v>6</v>
      </c>
      <c r="B28" s="63" t="s">
        <v>29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30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31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32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33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34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35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36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37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38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39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40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41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42</v>
      </c>
      <c r="C53" s="68">
        <f>SUM(C52,C44,C40,C37,C32,C27,C24,C21,C16,C13)</f>
        <v>20000</v>
      </c>
      <c r="D53" s="68">
        <f t="shared" ref="D53:H53" si="22">SUM(D52,D44,D40,D37,D32,D27,D24,D21,D16,D13)</f>
        <v>2</v>
      </c>
      <c r="E53" s="68">
        <f t="shared" si="22"/>
        <v>20000</v>
      </c>
      <c r="F53" s="68">
        <f t="shared" si="22"/>
        <v>15654</v>
      </c>
      <c r="G53" s="68">
        <f t="shared" si="22"/>
        <v>0</v>
      </c>
      <c r="H53" s="68">
        <f t="shared" si="22"/>
        <v>15654</v>
      </c>
      <c r="I53" s="88"/>
      <c r="J53" s="96"/>
    </row>
    <row r="57" customHeight="1" spans="1:9">
      <c r="A57" s="76" t="s">
        <v>43</v>
      </c>
      <c r="B57" s="77"/>
      <c r="C57" s="78" t="s">
        <v>44</v>
      </c>
      <c r="D57" s="78"/>
      <c r="E57" s="78" t="s">
        <v>45</v>
      </c>
      <c r="F57" s="78"/>
      <c r="G57" s="78" t="s">
        <v>46</v>
      </c>
      <c r="H57" s="78"/>
      <c r="I57" s="97" t="s">
        <v>47</v>
      </c>
    </row>
    <row r="58" customHeight="1" spans="1:9">
      <c r="A58" s="79">
        <f>E53</f>
        <v>20000</v>
      </c>
      <c r="B58" s="80"/>
      <c r="C58" s="80">
        <f>H53</f>
        <v>15654</v>
      </c>
      <c r="D58" s="80"/>
      <c r="E58" s="80">
        <f>F53</f>
        <v>15654</v>
      </c>
      <c r="F58" s="80"/>
      <c r="G58" s="80">
        <f>G53</f>
        <v>0</v>
      </c>
      <c r="H58" s="80"/>
      <c r="I58" s="98">
        <f>A58-C58</f>
        <v>4346</v>
      </c>
    </row>
    <row r="60" customHeight="1" spans="1:9">
      <c r="A60" s="81" t="s">
        <v>48</v>
      </c>
      <c r="B60" s="82" t="s">
        <v>49</v>
      </c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0" workbookViewId="0">
      <selection activeCell="O13" sqref="O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43255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550</v>
      </c>
      <c r="H11" s="25">
        <v>550</v>
      </c>
      <c r="I11" s="41"/>
      <c r="J11" s="42"/>
      <c r="K11" s="43" t="s">
        <v>75</v>
      </c>
    </row>
    <row r="12" ht="20.1" customHeight="1" spans="2:11">
      <c r="B12" s="22">
        <v>3</v>
      </c>
      <c r="C12" s="23"/>
      <c r="D12" s="26"/>
      <c r="E12" s="22" t="s">
        <v>76</v>
      </c>
      <c r="F12" s="23"/>
      <c r="G12" s="25">
        <v>0</v>
      </c>
      <c r="H12" s="25"/>
      <c r="I12" s="41"/>
      <c r="J12" s="42"/>
      <c r="K12" s="43" t="s">
        <v>77</v>
      </c>
    </row>
    <row r="13" ht="20.1" customHeight="1" spans="2:11">
      <c r="B13" s="22">
        <v>4</v>
      </c>
      <c r="C13" s="23"/>
      <c r="D13" s="26"/>
      <c r="E13" s="22" t="s">
        <v>24</v>
      </c>
      <c r="F13" s="23"/>
      <c r="G13" s="25"/>
      <c r="H13" s="25"/>
      <c r="I13" s="41"/>
      <c r="J13" s="42"/>
      <c r="K13" s="43"/>
    </row>
    <row r="14" ht="20.1" customHeight="1" spans="2:11">
      <c r="B14" s="22">
        <v>5</v>
      </c>
      <c r="C14" s="23"/>
      <c r="D14" s="24" t="s">
        <v>40</v>
      </c>
      <c r="E14" s="27"/>
      <c r="F14" s="27"/>
      <c r="G14" s="25"/>
      <c r="H14" s="25"/>
      <c r="I14" s="41"/>
      <c r="J14" s="42"/>
      <c r="K14" s="43"/>
    </row>
    <row r="15" ht="20.1" customHeight="1" spans="2:11">
      <c r="B15" s="22">
        <v>6</v>
      </c>
      <c r="C15" s="23"/>
      <c r="D15" s="26"/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7</v>
      </c>
      <c r="C16" s="23"/>
      <c r="D16" s="28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19" t="s">
        <v>42</v>
      </c>
      <c r="C17" s="29"/>
      <c r="D17" s="29"/>
      <c r="E17" s="29"/>
      <c r="F17" s="20"/>
      <c r="G17" s="30">
        <f>SUM(G11:G16)</f>
        <v>550</v>
      </c>
      <c r="H17" s="30">
        <f>SUM(H12:H15)</f>
        <v>0</v>
      </c>
      <c r="I17" s="44">
        <f>SUM(I11:J16)</f>
        <v>0</v>
      </c>
      <c r="J17" s="45"/>
      <c r="K17" s="46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7"/>
      <c r="K18" s="16"/>
    </row>
    <row r="19" ht="20.1" customHeight="1" spans="2:11">
      <c r="B19" s="21" t="s">
        <v>70</v>
      </c>
      <c r="C19" s="21"/>
      <c r="D19" s="21"/>
      <c r="E19" s="21"/>
      <c r="F19" s="21"/>
      <c r="G19" s="21" t="s">
        <v>78</v>
      </c>
      <c r="H19" s="21"/>
      <c r="I19" s="21"/>
      <c r="J19" s="21"/>
      <c r="K19" s="21" t="s">
        <v>79</v>
      </c>
    </row>
    <row r="20" ht="20.1" customHeight="1" spans="2:11">
      <c r="B20" s="31">
        <v>550</v>
      </c>
      <c r="C20" s="31"/>
      <c r="D20" s="31"/>
      <c r="E20" s="31"/>
      <c r="F20" s="31"/>
      <c r="G20" s="31">
        <f>I17</f>
        <v>0</v>
      </c>
      <c r="H20" s="31"/>
      <c r="I20" s="31"/>
      <c r="J20" s="31"/>
      <c r="K20" s="48">
        <f>SUM(B20:J20)</f>
        <v>550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80</v>
      </c>
      <c r="C22" s="16"/>
      <c r="D22" s="16" t="s">
        <v>49</v>
      </c>
      <c r="E22" s="16"/>
      <c r="F22" s="16" t="s">
        <v>50</v>
      </c>
      <c r="G22" s="16" t="s">
        <v>81</v>
      </c>
      <c r="H22" s="16"/>
      <c r="I22" s="16"/>
      <c r="J22" s="16" t="s">
        <v>52</v>
      </c>
      <c r="K22" s="16"/>
    </row>
    <row r="25" ht="18.75" spans="1:11">
      <c r="A25" s="2" t="s">
        <v>82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54</v>
      </c>
      <c r="E27" s="6"/>
      <c r="F27" s="7" t="str">
        <f>F5</f>
        <v>岑余</v>
      </c>
      <c r="G27" s="7"/>
      <c r="H27" s="6" t="s">
        <v>56</v>
      </c>
      <c r="I27" s="5"/>
      <c r="J27" s="7" t="str">
        <f>J5</f>
        <v>业务经理</v>
      </c>
      <c r="K27" s="35"/>
    </row>
    <row r="28" ht="20.1" customHeight="1" spans="2:11">
      <c r="B28" s="8"/>
      <c r="C28" s="9"/>
      <c r="D28" s="10" t="s">
        <v>58</v>
      </c>
      <c r="E28" s="10"/>
      <c r="F28" s="11" t="str">
        <f>F6</f>
        <v>贵阳</v>
      </c>
      <c r="G28" s="11"/>
      <c r="H28" s="10" t="s">
        <v>60</v>
      </c>
      <c r="I28" s="9"/>
      <c r="J28" s="11" t="str">
        <f>J6</f>
        <v>上海事业部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F7</f>
        <v>2018年5月21-25日</v>
      </c>
      <c r="G29" s="11"/>
      <c r="H29" s="10" t="s">
        <v>64</v>
      </c>
      <c r="I29" s="37"/>
      <c r="J29" s="38">
        <v>43255</v>
      </c>
      <c r="K29" s="36"/>
    </row>
    <row r="30" ht="20.1" customHeight="1" spans="2:11">
      <c r="B30" s="12"/>
      <c r="C30" s="13"/>
      <c r="D30" s="14"/>
      <c r="E30" s="14"/>
      <c r="F30" s="15"/>
      <c r="G30" s="15"/>
      <c r="H30" s="14" t="s">
        <v>65</v>
      </c>
      <c r="I30" s="39"/>
      <c r="J30" s="15" t="str">
        <f>J8</f>
        <v>HMOA-180516-SXY618</v>
      </c>
      <c r="K30" s="40"/>
    </row>
    <row r="31" ht="20.1" customHeight="1"/>
    <row r="32" ht="20.1" customHeight="1" spans="2:11">
      <c r="B32" s="27"/>
      <c r="C32" s="27"/>
      <c r="D32" s="32" t="s">
        <v>83</v>
      </c>
      <c r="E32" s="27" t="s">
        <v>84</v>
      </c>
      <c r="F32" s="27"/>
      <c r="G32" s="25" t="s">
        <v>85</v>
      </c>
      <c r="H32" s="25" t="s">
        <v>86</v>
      </c>
      <c r="I32" s="25" t="s">
        <v>42</v>
      </c>
      <c r="J32" s="25"/>
      <c r="K32" s="49" t="s">
        <v>72</v>
      </c>
    </row>
    <row r="33" ht="20.1" customHeight="1" spans="2:11">
      <c r="B33" s="27">
        <v>1</v>
      </c>
      <c r="C33" s="27"/>
      <c r="D33" s="33"/>
      <c r="E33" s="27"/>
      <c r="F33" s="27"/>
      <c r="G33" s="25">
        <v>0</v>
      </c>
      <c r="H33" s="25">
        <v>0</v>
      </c>
      <c r="I33" s="41">
        <f>G33*H33</f>
        <v>0</v>
      </c>
      <c r="J33" s="42"/>
      <c r="K33" s="50"/>
    </row>
    <row r="34" ht="20.1" customHeight="1" spans="2:11">
      <c r="B34" s="27">
        <v>2</v>
      </c>
      <c r="C34" s="27"/>
      <c r="D34" s="33"/>
      <c r="E34" s="27"/>
      <c r="F34" s="27"/>
      <c r="G34" s="25">
        <v>0</v>
      </c>
      <c r="H34" s="25">
        <v>0</v>
      </c>
      <c r="I34" s="41">
        <f t="shared" ref="I34:I35" si="0">G34*H34</f>
        <v>0</v>
      </c>
      <c r="J34" s="42"/>
      <c r="K34" s="50"/>
    </row>
    <row r="35" ht="20.1" customHeight="1" spans="2:11">
      <c r="B35" s="27">
        <v>3</v>
      </c>
      <c r="C35" s="27"/>
      <c r="D35" s="33"/>
      <c r="E35" s="27"/>
      <c r="F35" s="27"/>
      <c r="G35" s="25">
        <v>0</v>
      </c>
      <c r="H35" s="25">
        <v>0</v>
      </c>
      <c r="I35" s="41">
        <f t="shared" si="0"/>
        <v>0</v>
      </c>
      <c r="J35" s="42"/>
      <c r="K35" s="50"/>
    </row>
    <row r="36" ht="20.1" customHeight="1" spans="2:11">
      <c r="B36" s="19" t="s">
        <v>42</v>
      </c>
      <c r="C36" s="29"/>
      <c r="D36" s="29"/>
      <c r="E36" s="29"/>
      <c r="F36" s="20"/>
      <c r="G36" s="30"/>
      <c r="H36" s="30">
        <f>SUM(H18:H35)</f>
        <v>0</v>
      </c>
      <c r="I36" s="44">
        <f>SUM(I33:J35)</f>
        <v>0</v>
      </c>
      <c r="J36" s="45"/>
      <c r="K36" s="46"/>
    </row>
    <row r="37" ht="20.1" customHeight="1" spans="2:11">
      <c r="B37" s="16" t="s">
        <v>80</v>
      </c>
      <c r="C37" s="16"/>
      <c r="D37" s="16" t="s">
        <v>49</v>
      </c>
      <c r="E37" s="16"/>
      <c r="F37" s="16" t="s">
        <v>50</v>
      </c>
      <c r="G37" s="16" t="s">
        <v>81</v>
      </c>
      <c r="H37" s="16"/>
      <c r="I37" s="16"/>
      <c r="J37" s="16" t="s">
        <v>52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313888888888889" right="0.235416666666667" top="0.313888888888889" bottom="0.313888888888889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2018-06-07T06:00:29Z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