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15360" windowHeight="7534" tabRatio="924"/>
  </bookViews>
  <sheets>
    <sheet name="会议需求表（通用）" sheetId="44" r:id="rId1"/>
  </sheets>
  <calcPr calcId="125725"/>
</workbook>
</file>

<file path=xl/calcChain.xml><?xml version="1.0" encoding="utf-8"?>
<calcChain xmlns="http://schemas.openxmlformats.org/spreadsheetml/2006/main">
  <c r="N42" i="44"/>
  <c r="N41"/>
  <c r="N101"/>
  <c r="N100"/>
  <c r="N99"/>
  <c r="N98"/>
  <c r="N94"/>
  <c r="N95" s="1"/>
  <c r="N85"/>
  <c r="N84"/>
  <c r="N83"/>
  <c r="N82"/>
  <c r="N78"/>
  <c r="N77"/>
  <c r="N76"/>
  <c r="N75"/>
  <c r="N74"/>
  <c r="N73"/>
  <c r="N72"/>
  <c r="N71"/>
  <c r="N70"/>
  <c r="N69"/>
  <c r="N68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0"/>
  <c r="N39"/>
  <c r="N38"/>
  <c r="N37"/>
  <c r="N36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44" l="1"/>
  <c r="N79"/>
  <c r="N86"/>
  <c r="N65"/>
  <c r="N33"/>
  <c r="N102"/>
  <c r="N103" s="1"/>
  <c r="N87" l="1"/>
  <c r="J90" s="1"/>
  <c r="N90" s="1"/>
  <c r="N91" s="1"/>
  <c r="J106" s="1"/>
  <c r="N106" s="1"/>
  <c r="N107" s="1"/>
</calcChain>
</file>

<file path=xl/sharedStrings.xml><?xml version="1.0" encoding="utf-8"?>
<sst xmlns="http://schemas.openxmlformats.org/spreadsheetml/2006/main" count="420" uniqueCount="191">
  <si>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</si>
  <si>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</si>
  <si>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</si>
  <si>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</si>
  <si>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</si>
  <si>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</si>
  <si>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</si>
  <si>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</si>
  <si>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</si>
  <si>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</si>
  <si>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</si>
  <si>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</si>
  <si>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</si>
  <si>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</si>
  <si>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</si>
  <si>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</si>
  <si>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</si>
  <si>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</si>
  <si>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</si>
  <si>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</si>
  <si>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</si>
  <si>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</si>
  <si>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</si>
  <si>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</si>
  <si>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</si>
  <si>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</si>
  <si>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</si>
  <si>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</si>
  <si>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</si>
  <si>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</si>
  <si>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</si>
  <si>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</si>
  <si>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</si>
  <si>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</si>
  <si>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</si>
  <si>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</si>
  <si>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</si>
  <si>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</si>
  <si>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</si>
  <si>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</si>
  <si>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</si>
  <si>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</si>
  <si>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</si>
  <si>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</si>
  <si>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</si>
  <si>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</si>
  <si>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</si>
  <si>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</si>
  <si>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</si>
  <si>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</si>
  <si>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</si>
  <si>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</si>
  <si>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</si>
  <si>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</si>
  <si>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</si>
  <si>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</si>
  <si>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</si>
  <si>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</si>
  <si>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</si>
  <si>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</si>
  <si>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</si>
  <si>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</si>
  <si>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</si>
  <si>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</si>
  <si>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</si>
  <si>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</si>
  <si>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</si>
  <si>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</si>
  <si>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</si>
  <si>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</si>
  <si>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</si>
  <si>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</si>
  <si>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</si>
  <si>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</si>
  <si>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</si>
  <si>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</si>
  <si>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</si>
  <si>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</si>
  <si>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</si>
  <si>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</si>
  <si>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</si>
  <si>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</si>
  <si>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</si>
  <si>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</si>
  <si>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</si>
  <si>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</si>
  <si>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</si>
  <si>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</si>
  <si>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</si>
  <si>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</si>
  <si>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</si>
  <si>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</si>
  <si>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</si>
  <si>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</si>
  <si>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</si>
  <si>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</si>
  <si>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</si>
  <si>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</si>
  <si>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</si>
  <si>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</si>
  <si>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</si>
  <si>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</si>
  <si>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</si>
  <si>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</si>
  <si>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</si>
  <si>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</si>
  <si>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</si>
  <si>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</si>
  <si>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</si>
  <si>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</si>
  <si>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</si>
  <si>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</si>
  <si>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</si>
  <si>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</si>
  <si>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</si>
  <si>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</si>
  <si>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</si>
  <si>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</si>
  <si>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</si>
  <si>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</si>
  <si>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</si>
  <si>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</si>
  <si>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</si>
  <si>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</si>
  <si>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</si>
  <si>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高铁或动车票</t>
  </si>
  <si>
    <t>座</t>
  </si>
  <si>
    <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</si>
  <si>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</si>
  <si>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</si>
  <si>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</si>
  <si>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</si>
  <si>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</si>
  <si>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</si>
  <si>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</si>
  <si>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</si>
  <si>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</si>
  <si>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</si>
  <si>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</si>
  <si>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</si>
  <si>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</si>
  <si>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</si>
  <si>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</si>
  <si>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</si>
  <si>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</si>
  <si>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</si>
  <si>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</si>
  <si>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</si>
  <si>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</si>
  <si>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</si>
  <si>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</si>
  <si>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</si>
  <si>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</si>
  <si>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</si>
  <si>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</si>
  <si>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</si>
  <si>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</si>
  <si>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</si>
  <si>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</si>
  <si>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</si>
  <si>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</si>
  <si>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</si>
  <si>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</si>
  <si>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</si>
  <si>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</si>
  <si>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</si>
  <si>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桌餐</t>
  </si>
  <si>
    <t>国内会议</t>
  </si>
  <si>
    <r>
      <t>长、宽、高分别是，</t>
    </r>
    <r>
      <rPr>
        <u/>
        <sz val="9"/>
        <color rgb="FFC00000"/>
        <rFont val="宋体"/>
        <charset val="134"/>
      </rPr>
      <t xml:space="preserve">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</si>
  <si>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</si>
  <si>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金额为预估，以实际情况结算</t>
  </si>
  <si>
    <t>酒店桌餐，含服务费不含酒水</t>
    <phoneticPr fontId="22" type="noConversion"/>
  </si>
  <si>
    <t>高级间，含服务费，单早</t>
    <phoneticPr fontId="22" type="noConversion"/>
  </si>
  <si>
    <t>高级间，含服务费，双早</t>
    <phoneticPr fontId="22" type="noConversion"/>
  </si>
  <si>
    <t>2017年11月2-5日</t>
    <phoneticPr fontId="22" type="noConversion"/>
  </si>
  <si>
    <t>合肥</t>
    <phoneticPr fontId="22" type="noConversion"/>
  </si>
  <si>
    <t>B-6</t>
  </si>
  <si>
    <t>B-7</t>
  </si>
  <si>
    <t>B-8</t>
  </si>
  <si>
    <t>日</t>
    <phoneticPr fontId="22" type="noConversion"/>
  </si>
  <si>
    <t>晚</t>
    <phoneticPr fontId="22" type="noConversion"/>
  </si>
  <si>
    <r>
      <t xml:space="preserve">从 </t>
    </r>
    <r>
      <rPr>
        <u/>
        <sz val="9"/>
        <color rgb="FFC00000"/>
        <rFont val="宋体"/>
        <charset val="134"/>
      </rPr>
      <t>各地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合肥</t>
    </r>
    <phoneticPr fontId="22" type="noConversion"/>
  </si>
  <si>
    <r>
      <t>各地 至</t>
    </r>
    <r>
      <rPr>
        <sz val="9"/>
        <rFont val="宋体"/>
        <charset val="134"/>
      </rPr>
      <t xml:space="preserve"> 合肥 往返</t>
    </r>
    <phoneticPr fontId="22" type="noConversion"/>
  </si>
  <si>
    <t>其他，45座空调车-每天酒店-会场往返</t>
    <phoneticPr fontId="22" type="noConversion"/>
  </si>
  <si>
    <t>北京市内交通往返</t>
  </si>
  <si>
    <t>2017 CUA</t>
  </si>
  <si>
    <t>中国康辉旅游集团有限公司</t>
    <phoneticPr fontId="22" type="noConversion"/>
  </si>
  <si>
    <t>靳晓峰13901093966</t>
    <phoneticPr fontId="22" type="noConversion"/>
  </si>
  <si>
    <t>会议地酒店：皇冠假日-房间紧张</t>
    <phoneticPr fontId="22" type="noConversion"/>
  </si>
  <si>
    <t>会议地酒店：贝斯特韦斯特精品酒店-房间紧张</t>
    <phoneticPr fontId="22" type="noConversion"/>
  </si>
  <si>
    <t>目前房间紧张单间只有100间，双间可以多20间代替，落实后再协调</t>
    <phoneticPr fontId="22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</si>
</sst>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family val="2"/>
      <scheme val="minor"/>
    </font>
    <font>
      <sz val="12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b/>
      <sz val="8"/>
      <color rgb="FFC00000"/>
      <name val="宋体"/>
      <charset val="134"/>
    </font>
    <font>
      <b/>
      <u/>
      <sz val="9"/>
      <name val="宋体"/>
      <charset val="134"/>
    </font>
    <font>
      <b/>
      <u/>
      <sz val="9"/>
      <color theme="1"/>
      <name val="宋体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8"/>
      <color theme="1"/>
      <name val="宋体"/>
      <charset val="134"/>
    </font>
    <font>
      <sz val="9"/>
      <name val="宋体"/>
      <family val="2"/>
      <scheme val="minor"/>
    </font>
    <font>
      <sz val="9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68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7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19" fillId="3" borderId="95" xfId="2" applyFont="1" applyFill="1" applyBorder="1" applyAlignment="1" applyProtection="1">
      <alignment horizontal="left" vertical="center"/>
      <protection locked="0"/>
    </xf>
    <xf numFmtId="14" fontId="20" fillId="3" borderId="95" xfId="2" applyNumberFormat="1" applyFont="1" applyFill="1" applyBorder="1" applyAlignment="1" applyProtection="1">
      <alignment horizontal="left" vertical="center"/>
      <protection locked="0"/>
    </xf>
    <xf numFmtId="0" fontId="9" fillId="0" borderId="0" xfId="4" applyFont="1" applyBorder="1" applyAlignment="1">
      <alignment horizontal="left" vertical="top"/>
    </xf>
    <xf numFmtId="0" fontId="10" fillId="0" borderId="96" xfId="4" applyFont="1" applyBorder="1">
      <alignment vertical="center"/>
    </xf>
    <xf numFmtId="0" fontId="10" fillId="2" borderId="83" xfId="4" applyFont="1" applyFill="1" applyBorder="1" applyAlignment="1">
      <alignment vertical="center" wrapText="1"/>
    </xf>
    <xf numFmtId="0" fontId="10" fillId="2" borderId="97" xfId="4" applyFont="1" applyFill="1" applyBorder="1" applyAlignment="1">
      <alignment vertical="center" wrapText="1"/>
    </xf>
    <xf numFmtId="0" fontId="21" fillId="2" borderId="75" xfId="4" applyFont="1" applyFill="1" applyBorder="1" applyAlignment="1">
      <alignment vertical="center" wrapText="1"/>
    </xf>
    <xf numFmtId="0" fontId="9" fillId="2" borderId="71" xfId="4" applyFont="1" applyFill="1" applyBorder="1" applyAlignment="1">
      <alignment vertical="center" wrapText="1"/>
    </xf>
    <xf numFmtId="0" fontId="9" fillId="3" borderId="43" xfId="4" applyFont="1" applyFill="1" applyBorder="1" applyAlignment="1">
      <alignment horizontal="center" vertical="center"/>
    </xf>
    <xf numFmtId="0" fontId="3" fillId="0" borderId="22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3" fontId="9" fillId="2" borderId="64" xfId="4" applyNumberFormat="1" applyFont="1" applyFill="1" applyBorder="1" applyAlignment="1">
      <alignment vertical="center"/>
    </xf>
    <xf numFmtId="0" fontId="9" fillId="3" borderId="22" xfId="4" applyFont="1" applyFill="1" applyBorder="1" applyAlignment="1">
      <alignment vertical="center"/>
    </xf>
    <xf numFmtId="0" fontId="9" fillId="6" borderId="22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39" xfId="4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9" fillId="3" borderId="1" xfId="4" applyFont="1" applyFill="1" applyBorder="1" applyAlignment="1">
      <alignment vertical="center"/>
    </xf>
    <xf numFmtId="0" fontId="9" fillId="6" borderId="1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177" fontId="9" fillId="2" borderId="1" xfId="5" applyNumberFormat="1" applyFont="1" applyFill="1" applyBorder="1" applyAlignment="1">
      <alignment vertical="center"/>
    </xf>
    <xf numFmtId="0" fontId="9" fillId="2" borderId="1" xfId="4" applyFont="1" applyFill="1" applyBorder="1" applyAlignment="1">
      <alignment vertical="center"/>
    </xf>
    <xf numFmtId="0" fontId="23" fillId="0" borderId="22" xfId="4" applyFont="1" applyFill="1" applyBorder="1" applyAlignment="1">
      <alignment horizontal="center" vertical="center"/>
    </xf>
    <xf numFmtId="0" fontId="23" fillId="6" borderId="1" xfId="4" applyFont="1" applyFill="1" applyBorder="1" applyAlignment="1">
      <alignment horizontal="center" vertical="center"/>
    </xf>
    <xf numFmtId="177" fontId="9" fillId="7" borderId="10" xfId="4" applyNumberFormat="1" applyFont="1" applyFill="1" applyBorder="1" applyAlignment="1">
      <alignment vertical="center"/>
    </xf>
    <xf numFmtId="177" fontId="9" fillId="7" borderId="9" xfId="4" applyNumberFormat="1" applyFont="1" applyFill="1" applyBorder="1" applyAlignment="1">
      <alignment vertical="center"/>
    </xf>
    <xf numFmtId="0" fontId="17" fillId="2" borderId="0" xfId="4" applyFont="1" applyFill="1" applyBorder="1" applyAlignment="1">
      <alignment horizontal="left" vertical="center"/>
    </xf>
    <xf numFmtId="14" fontId="17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8" fillId="3" borderId="9" xfId="2" applyFont="1" applyFill="1" applyBorder="1" applyAlignment="1" applyProtection="1">
      <alignment horizontal="left" vertical="top" wrapText="1"/>
      <protection locked="0"/>
    </xf>
    <xf numFmtId="0" fontId="9" fillId="0" borderId="55" xfId="4" applyFont="1" applyBorder="1" applyAlignment="1">
      <alignment horizontal="left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23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23" fillId="3" borderId="21" xfId="4" applyFont="1" applyFill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9" fillId="0" borderId="57" xfId="4" applyFont="1" applyFill="1" applyBorder="1" applyAlignment="1">
      <alignment horizontal="left" vertical="center"/>
    </xf>
    <xf numFmtId="0" fontId="9" fillId="0" borderId="58" xfId="4" applyFont="1" applyFill="1" applyBorder="1" applyAlignment="1">
      <alignment horizontal="left" vertical="center"/>
    </xf>
    <xf numFmtId="0" fontId="9" fillId="0" borderId="59" xfId="4" applyFont="1" applyFill="1" applyBorder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 wrapText="1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9" fillId="0" borderId="43" xfId="4" applyFont="1" applyBorder="1" applyAlignment="1">
      <alignment horizontal="left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1" name="图片 5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Q170"/>
  <sheetViews>
    <sheetView showGridLines="0" tabSelected="1" zoomScaleNormal="100" workbookViewId="0">
      <selection activeCell="I10" sqref="I10"/>
    </sheetView>
  </sheetViews>
  <sheetFormatPr defaultColWidth="9.15234375" defaultRowHeight="11.6"/>
  <cols>
    <col min="1" max="1" width="4.69140625" style="4" customWidth="1"/>
    <col min="2" max="2" width="15.69140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1" width="5.3046875" style="5" customWidth="1"/>
    <col min="12" max="12" width="5.69140625" style="5" customWidth="1"/>
    <col min="13" max="13" width="6.69140625" style="4" customWidth="1"/>
    <col min="14" max="14" width="10.69140625" style="4" customWidth="1"/>
    <col min="15" max="15" width="23.3828125" style="4" customWidth="1"/>
    <col min="16" max="16384" width="9.15234375" style="4"/>
  </cols>
  <sheetData>
    <row r="1" spans="1:17" s="1" customFormat="1" ht="42.75" customHeight="1">
      <c r="A1" s="182" t="s">
        <v>150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7" s="48" customFormat="1" ht="28.5" customHeight="1" thickBot="1">
      <c r="A2" s="187" t="s">
        <v>153</v>
      </c>
      <c r="B2" s="187"/>
      <c r="C2" s="188" t="s">
        <v>185</v>
      </c>
      <c r="D2" s="188"/>
      <c r="E2" s="188"/>
      <c r="F2" s="46" t="s">
        <v>149</v>
      </c>
      <c r="G2" s="49"/>
      <c r="H2" s="49"/>
      <c r="I2" s="183" t="s">
        <v>175</v>
      </c>
      <c r="J2" s="183"/>
      <c r="K2" s="47"/>
      <c r="L2" s="184" t="s">
        <v>1</v>
      </c>
      <c r="M2" s="184"/>
      <c r="N2" s="180" t="s">
        <v>186</v>
      </c>
      <c r="O2" s="180"/>
    </row>
    <row r="3" spans="1:17" s="48" customFormat="1" ht="15" customHeight="1" thickBot="1">
      <c r="A3" s="187" t="s">
        <v>2</v>
      </c>
      <c r="B3" s="187"/>
      <c r="C3" s="153" t="s">
        <v>167</v>
      </c>
      <c r="D3" s="153"/>
      <c r="E3" s="153"/>
      <c r="F3" s="46" t="s">
        <v>148</v>
      </c>
      <c r="G3" s="49"/>
      <c r="H3" s="49"/>
      <c r="I3" s="183">
        <v>540</v>
      </c>
      <c r="J3" s="183"/>
      <c r="K3" s="47"/>
      <c r="L3" s="184" t="s">
        <v>3</v>
      </c>
      <c r="M3" s="184"/>
      <c r="N3" s="180" t="s">
        <v>187</v>
      </c>
      <c r="O3" s="180"/>
      <c r="Q3" s="156"/>
    </row>
    <row r="4" spans="1:17" s="48" customFormat="1" ht="15" customHeight="1" thickBot="1">
      <c r="A4" s="187" t="s">
        <v>4</v>
      </c>
      <c r="B4" s="187"/>
      <c r="C4" s="154" t="s">
        <v>174</v>
      </c>
      <c r="D4" s="154"/>
      <c r="E4" s="154"/>
      <c r="F4" s="50"/>
      <c r="G4" s="49"/>
      <c r="H4" s="51"/>
      <c r="I4" s="51"/>
      <c r="J4" s="51"/>
      <c r="K4" s="51"/>
      <c r="L4" s="184" t="s">
        <v>5</v>
      </c>
      <c r="M4" s="184"/>
      <c r="N4" s="181">
        <v>43028</v>
      </c>
      <c r="O4" s="180"/>
    </row>
    <row r="5" spans="1:17" ht="10" customHeight="1" thickBot="1">
      <c r="A5" s="52"/>
      <c r="B5" s="52"/>
      <c r="C5" s="52"/>
      <c r="D5" s="52"/>
      <c r="E5" s="52"/>
      <c r="F5" s="52"/>
      <c r="G5" s="155"/>
      <c r="H5" s="52"/>
      <c r="I5" s="52"/>
      <c r="M5" s="52"/>
      <c r="N5" s="52"/>
      <c r="O5" s="52"/>
    </row>
    <row r="6" spans="1:17" ht="48" customHeight="1" thickTop="1" thickBot="1">
      <c r="A6" s="53" t="s">
        <v>6</v>
      </c>
      <c r="B6" s="185" t="s">
        <v>84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6"/>
    </row>
    <row r="7" spans="1:17" ht="16" customHeight="1">
      <c r="A7" s="256" t="s">
        <v>82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 t="s">
        <v>98</v>
      </c>
      <c r="N7" s="191"/>
      <c r="O7" s="257"/>
    </row>
    <row r="8" spans="1:17" ht="16" customHeight="1">
      <c r="A8" s="6" t="s">
        <v>154</v>
      </c>
      <c r="B8" s="98" t="s">
        <v>82</v>
      </c>
      <c r="C8" s="258" t="s">
        <v>79</v>
      </c>
      <c r="D8" s="259"/>
      <c r="E8" s="259"/>
      <c r="F8" s="259"/>
      <c r="G8" s="259"/>
      <c r="H8" s="259"/>
      <c r="I8" s="259"/>
      <c r="J8" s="98" t="s">
        <v>155</v>
      </c>
      <c r="K8" s="98" t="s">
        <v>156</v>
      </c>
      <c r="L8" s="98" t="s">
        <v>157</v>
      </c>
      <c r="M8" s="98" t="s">
        <v>99</v>
      </c>
      <c r="N8" s="98" t="s">
        <v>78</v>
      </c>
      <c r="O8" s="7" t="s">
        <v>0</v>
      </c>
    </row>
    <row r="9" spans="1:17" s="8" customFormat="1" ht="16" customHeight="1" thickBot="1">
      <c r="A9" s="54" t="s">
        <v>7</v>
      </c>
      <c r="B9" s="55" t="s">
        <v>100</v>
      </c>
      <c r="C9" s="56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7"/>
    </row>
    <row r="10" spans="1:17" ht="16" customHeight="1" thickTop="1" thickBot="1">
      <c r="A10" s="260" t="s">
        <v>8</v>
      </c>
      <c r="B10" s="262" t="s">
        <v>188</v>
      </c>
      <c r="C10" s="11" t="s">
        <v>101</v>
      </c>
      <c r="D10" s="10">
        <v>11</v>
      </c>
      <c r="E10" s="11" t="s">
        <v>102</v>
      </c>
      <c r="F10" s="10">
        <v>2</v>
      </c>
      <c r="G10" s="11" t="s">
        <v>103</v>
      </c>
      <c r="H10" s="10">
        <v>3</v>
      </c>
      <c r="I10" s="11" t="s">
        <v>104</v>
      </c>
      <c r="J10" s="12">
        <v>120</v>
      </c>
      <c r="K10" s="11">
        <v>2</v>
      </c>
      <c r="L10" s="99" t="s">
        <v>83</v>
      </c>
      <c r="M10" s="100">
        <v>580</v>
      </c>
      <c r="N10" s="101">
        <f>J10*K10*M10</f>
        <v>139200</v>
      </c>
      <c r="O10" s="102" t="s">
        <v>172</v>
      </c>
      <c r="P10" s="4" t="s">
        <v>190</v>
      </c>
    </row>
    <row r="11" spans="1:17" ht="16" customHeight="1" thickTop="1">
      <c r="A11" s="261"/>
      <c r="B11" s="263"/>
      <c r="C11" s="14" t="s">
        <v>105</v>
      </c>
      <c r="D11" s="10">
        <v>11</v>
      </c>
      <c r="E11" s="11" t="s">
        <v>102</v>
      </c>
      <c r="F11" s="10">
        <v>2</v>
      </c>
      <c r="G11" s="11" t="s">
        <v>103</v>
      </c>
      <c r="H11" s="10">
        <v>3</v>
      </c>
      <c r="I11" s="11" t="s">
        <v>104</v>
      </c>
      <c r="J11" s="12">
        <v>75</v>
      </c>
      <c r="K11" s="11">
        <v>2</v>
      </c>
      <c r="L11" s="103" t="s">
        <v>83</v>
      </c>
      <c r="M11" s="104">
        <v>580</v>
      </c>
      <c r="N11" s="59">
        <f t="shared" ref="N11:N14" si="0">J11*K11*M11</f>
        <v>87000</v>
      </c>
      <c r="O11" s="102" t="s">
        <v>173</v>
      </c>
    </row>
    <row r="12" spans="1:17" ht="16" customHeight="1">
      <c r="A12" s="261"/>
      <c r="B12" s="263"/>
      <c r="C12" s="14" t="s">
        <v>101</v>
      </c>
      <c r="D12" s="13"/>
      <c r="E12" s="14" t="s">
        <v>102</v>
      </c>
      <c r="F12" s="13"/>
      <c r="G12" s="14" t="s">
        <v>103</v>
      </c>
      <c r="H12" s="13"/>
      <c r="I12" s="14" t="s">
        <v>104</v>
      </c>
      <c r="J12" s="15"/>
      <c r="K12" s="14"/>
      <c r="L12" s="103" t="s">
        <v>83</v>
      </c>
      <c r="M12" s="104"/>
      <c r="N12" s="59">
        <f t="shared" si="0"/>
        <v>0</v>
      </c>
      <c r="O12" s="105"/>
    </row>
    <row r="13" spans="1:17" ht="16" customHeight="1">
      <c r="A13" s="261"/>
      <c r="B13" s="263"/>
      <c r="C13" s="14" t="s">
        <v>105</v>
      </c>
      <c r="D13" s="13"/>
      <c r="E13" s="14" t="s">
        <v>102</v>
      </c>
      <c r="F13" s="13"/>
      <c r="G13" s="14" t="s">
        <v>103</v>
      </c>
      <c r="H13" s="13"/>
      <c r="I13" s="14" t="s">
        <v>104</v>
      </c>
      <c r="J13" s="15"/>
      <c r="K13" s="14"/>
      <c r="L13" s="103" t="s">
        <v>83</v>
      </c>
      <c r="M13" s="104"/>
      <c r="N13" s="59">
        <f t="shared" si="0"/>
        <v>0</v>
      </c>
      <c r="O13" s="105"/>
    </row>
    <row r="14" spans="1:17" ht="16" customHeight="1">
      <c r="A14" s="261"/>
      <c r="B14" s="263"/>
      <c r="C14" s="14" t="s">
        <v>106</v>
      </c>
      <c r="D14" s="13"/>
      <c r="E14" s="14" t="s">
        <v>102</v>
      </c>
      <c r="F14" s="13"/>
      <c r="G14" s="14" t="s">
        <v>103</v>
      </c>
      <c r="H14" s="13"/>
      <c r="I14" s="14" t="s">
        <v>104</v>
      </c>
      <c r="J14" s="15"/>
      <c r="K14" s="14"/>
      <c r="L14" s="103" t="s">
        <v>83</v>
      </c>
      <c r="M14" s="104"/>
      <c r="N14" s="59">
        <f t="shared" si="0"/>
        <v>0</v>
      </c>
      <c r="O14" s="105"/>
    </row>
    <row r="15" spans="1:17" ht="25" customHeight="1">
      <c r="A15" s="261" t="s">
        <v>9</v>
      </c>
      <c r="B15" s="262" t="s">
        <v>189</v>
      </c>
      <c r="C15" s="14" t="s">
        <v>101</v>
      </c>
      <c r="D15" s="13">
        <v>11</v>
      </c>
      <c r="E15" s="14" t="s">
        <v>102</v>
      </c>
      <c r="F15" s="13">
        <v>2</v>
      </c>
      <c r="G15" s="14" t="s">
        <v>103</v>
      </c>
      <c r="H15" s="13">
        <v>3</v>
      </c>
      <c r="I15" s="14" t="s">
        <v>104</v>
      </c>
      <c r="J15" s="15">
        <v>120</v>
      </c>
      <c r="K15" s="14">
        <v>2</v>
      </c>
      <c r="L15" s="103" t="s">
        <v>83</v>
      </c>
      <c r="M15" s="104">
        <v>420</v>
      </c>
      <c r="N15" s="59">
        <f>J15*K15*M15</f>
        <v>100800</v>
      </c>
      <c r="O15" s="105"/>
    </row>
    <row r="16" spans="1:17" ht="25" customHeight="1">
      <c r="A16" s="261"/>
      <c r="B16" s="263"/>
      <c r="C16" s="14" t="s">
        <v>105</v>
      </c>
      <c r="D16" s="13">
        <v>11</v>
      </c>
      <c r="E16" s="14" t="s">
        <v>102</v>
      </c>
      <c r="F16" s="13">
        <v>2</v>
      </c>
      <c r="G16" s="14" t="s">
        <v>103</v>
      </c>
      <c r="H16" s="13">
        <v>3</v>
      </c>
      <c r="I16" s="14" t="s">
        <v>104</v>
      </c>
      <c r="J16" s="15">
        <v>75</v>
      </c>
      <c r="K16" s="14">
        <v>2</v>
      </c>
      <c r="L16" s="103" t="s">
        <v>83</v>
      </c>
      <c r="M16" s="104">
        <v>420</v>
      </c>
      <c r="N16" s="59">
        <f t="shared" ref="N16" si="1">J16*K16*M16</f>
        <v>63000</v>
      </c>
      <c r="O16" s="105"/>
    </row>
    <row r="17" spans="1:15" ht="16" customHeight="1">
      <c r="A17" s="261" t="s">
        <v>20</v>
      </c>
      <c r="B17" s="267" t="s">
        <v>107</v>
      </c>
      <c r="C17" s="14" t="s">
        <v>101</v>
      </c>
      <c r="D17" s="13"/>
      <c r="E17" s="14" t="s">
        <v>102</v>
      </c>
      <c r="F17" s="13"/>
      <c r="G17" s="14" t="s">
        <v>103</v>
      </c>
      <c r="H17" s="13"/>
      <c r="I17" s="14" t="s">
        <v>104</v>
      </c>
      <c r="J17" s="15"/>
      <c r="K17" s="14"/>
      <c r="L17" s="103" t="s">
        <v>83</v>
      </c>
      <c r="M17" s="104"/>
      <c r="N17" s="59">
        <f>J17*K17*M17</f>
        <v>0</v>
      </c>
      <c r="O17" s="105"/>
    </row>
    <row r="18" spans="1:15" ht="16" customHeight="1">
      <c r="A18" s="261"/>
      <c r="B18" s="267"/>
      <c r="C18" s="14" t="s">
        <v>105</v>
      </c>
      <c r="D18" s="13"/>
      <c r="E18" s="14" t="s">
        <v>102</v>
      </c>
      <c r="F18" s="13"/>
      <c r="G18" s="14" t="s">
        <v>103</v>
      </c>
      <c r="H18" s="13"/>
      <c r="I18" s="14" t="s">
        <v>104</v>
      </c>
      <c r="J18" s="15"/>
      <c r="K18" s="14"/>
      <c r="L18" s="103" t="s">
        <v>83</v>
      </c>
      <c r="M18" s="104"/>
      <c r="N18" s="59">
        <f t="shared" ref="N18" si="2">J18*K18*M18</f>
        <v>0</v>
      </c>
      <c r="O18" s="105"/>
    </row>
    <row r="19" spans="1:15" ht="16" customHeight="1">
      <c r="A19" s="261" t="s">
        <v>86</v>
      </c>
      <c r="B19" s="267" t="s">
        <v>108</v>
      </c>
      <c r="C19" s="14" t="s">
        <v>101</v>
      </c>
      <c r="D19" s="13"/>
      <c r="E19" s="14" t="s">
        <v>102</v>
      </c>
      <c r="F19" s="13"/>
      <c r="G19" s="14" t="s">
        <v>103</v>
      </c>
      <c r="H19" s="13"/>
      <c r="I19" s="14" t="s">
        <v>104</v>
      </c>
      <c r="J19" s="15"/>
      <c r="K19" s="14"/>
      <c r="L19" s="103" t="s">
        <v>83</v>
      </c>
      <c r="M19" s="104"/>
      <c r="N19" s="59">
        <f>J19*K19*M19</f>
        <v>0</v>
      </c>
      <c r="O19" s="105"/>
    </row>
    <row r="20" spans="1:15" ht="16" customHeight="1">
      <c r="A20" s="261"/>
      <c r="B20" s="267"/>
      <c r="C20" s="14" t="s">
        <v>105</v>
      </c>
      <c r="D20" s="13"/>
      <c r="E20" s="14" t="s">
        <v>102</v>
      </c>
      <c r="F20" s="13"/>
      <c r="G20" s="14" t="s">
        <v>103</v>
      </c>
      <c r="H20" s="13"/>
      <c r="I20" s="14" t="s">
        <v>104</v>
      </c>
      <c r="J20" s="15"/>
      <c r="K20" s="14"/>
      <c r="L20" s="103" t="s">
        <v>83</v>
      </c>
      <c r="M20" s="104"/>
      <c r="N20" s="59">
        <f t="shared" ref="N20:N32" si="3">J20*K20*M20</f>
        <v>0</v>
      </c>
      <c r="O20" s="105"/>
    </row>
    <row r="21" spans="1:15" ht="21" customHeight="1">
      <c r="A21" s="261" t="s">
        <v>90</v>
      </c>
      <c r="B21" s="16" t="s">
        <v>10</v>
      </c>
      <c r="C21" s="265"/>
      <c r="D21" s="265"/>
      <c r="E21" s="265"/>
      <c r="F21" s="265"/>
      <c r="G21" s="265"/>
      <c r="H21" s="265"/>
      <c r="I21" s="265"/>
      <c r="J21" s="13"/>
      <c r="K21" s="13"/>
      <c r="L21" s="106" t="s">
        <v>85</v>
      </c>
      <c r="M21" s="104"/>
      <c r="N21" s="59">
        <f t="shared" si="3"/>
        <v>0</v>
      </c>
      <c r="O21" s="107"/>
    </row>
    <row r="22" spans="1:15" ht="16" customHeight="1">
      <c r="A22" s="261"/>
      <c r="B22" s="16" t="s">
        <v>11</v>
      </c>
      <c r="C22" s="253"/>
      <c r="D22" s="253"/>
      <c r="E22" s="253"/>
      <c r="F22" s="253"/>
      <c r="G22" s="253"/>
      <c r="H22" s="253"/>
      <c r="I22" s="253"/>
      <c r="J22" s="13"/>
      <c r="K22" s="13"/>
      <c r="L22" s="106" t="s">
        <v>18</v>
      </c>
      <c r="M22" s="104"/>
      <c r="N22" s="59">
        <f t="shared" si="3"/>
        <v>0</v>
      </c>
      <c r="O22" s="107"/>
    </row>
    <row r="23" spans="1:15" ht="16" customHeight="1">
      <c r="A23" s="261"/>
      <c r="B23" s="16" t="s">
        <v>13</v>
      </c>
      <c r="C23" s="253"/>
      <c r="D23" s="253"/>
      <c r="E23" s="253"/>
      <c r="F23" s="253"/>
      <c r="G23" s="253"/>
      <c r="H23" s="253"/>
      <c r="I23" s="253"/>
      <c r="J23" s="13"/>
      <c r="K23" s="13"/>
      <c r="L23" s="106" t="s">
        <v>19</v>
      </c>
      <c r="M23" s="104"/>
      <c r="N23" s="59">
        <f t="shared" si="3"/>
        <v>0</v>
      </c>
      <c r="O23" s="107"/>
    </row>
    <row r="24" spans="1:15" ht="16" customHeight="1">
      <c r="A24" s="261"/>
      <c r="B24" s="16" t="s">
        <v>14</v>
      </c>
      <c r="C24" s="253" t="s">
        <v>110</v>
      </c>
      <c r="D24" s="253"/>
      <c r="E24" s="253"/>
      <c r="F24" s="253"/>
      <c r="G24" s="253"/>
      <c r="H24" s="253"/>
      <c r="I24" s="253"/>
      <c r="J24" s="13"/>
      <c r="K24" s="13"/>
      <c r="L24" s="106" t="s">
        <v>15</v>
      </c>
      <c r="M24" s="104"/>
      <c r="N24" s="59">
        <f t="shared" si="3"/>
        <v>0</v>
      </c>
      <c r="O24" s="107"/>
    </row>
    <row r="25" spans="1:15" ht="16" customHeight="1">
      <c r="A25" s="261"/>
      <c r="B25" s="17" t="s">
        <v>16</v>
      </c>
      <c r="C25" s="253" t="s">
        <v>17</v>
      </c>
      <c r="D25" s="253"/>
      <c r="E25" s="253"/>
      <c r="F25" s="253"/>
      <c r="G25" s="253"/>
      <c r="H25" s="253"/>
      <c r="I25" s="253"/>
      <c r="J25" s="13"/>
      <c r="K25" s="13"/>
      <c r="L25" s="106" t="s">
        <v>18</v>
      </c>
      <c r="M25" s="104"/>
      <c r="N25" s="59">
        <f t="shared" si="3"/>
        <v>0</v>
      </c>
      <c r="O25" s="107"/>
    </row>
    <row r="26" spans="1:15" ht="16" customHeight="1">
      <c r="A26" s="261"/>
      <c r="B26" s="17" t="s">
        <v>35</v>
      </c>
      <c r="C26" s="253" t="s">
        <v>111</v>
      </c>
      <c r="D26" s="253"/>
      <c r="E26" s="253"/>
      <c r="F26" s="253"/>
      <c r="G26" s="253"/>
      <c r="H26" s="253"/>
      <c r="I26" s="253"/>
      <c r="J26" s="13"/>
      <c r="K26" s="13"/>
      <c r="L26" s="106"/>
      <c r="M26" s="104"/>
      <c r="N26" s="59">
        <f t="shared" si="3"/>
        <v>0</v>
      </c>
      <c r="O26" s="107"/>
    </row>
    <row r="27" spans="1:15" ht="16" customHeight="1">
      <c r="A27" s="261" t="s">
        <v>91</v>
      </c>
      <c r="B27" s="16" t="s">
        <v>21</v>
      </c>
      <c r="C27" s="265" t="s">
        <v>109</v>
      </c>
      <c r="D27" s="265"/>
      <c r="E27" s="265"/>
      <c r="F27" s="265"/>
      <c r="G27" s="265"/>
      <c r="H27" s="265"/>
      <c r="I27" s="265"/>
      <c r="J27" s="13"/>
      <c r="K27" s="13"/>
      <c r="L27" s="106" t="s">
        <v>85</v>
      </c>
      <c r="M27" s="104"/>
      <c r="N27" s="59">
        <f t="shared" si="3"/>
        <v>0</v>
      </c>
      <c r="O27" s="107"/>
    </row>
    <row r="28" spans="1:15" ht="16" customHeight="1">
      <c r="A28" s="261"/>
      <c r="B28" s="16" t="s">
        <v>11</v>
      </c>
      <c r="C28" s="253" t="s">
        <v>12</v>
      </c>
      <c r="D28" s="253"/>
      <c r="E28" s="253"/>
      <c r="F28" s="253"/>
      <c r="G28" s="253"/>
      <c r="H28" s="253"/>
      <c r="I28" s="253"/>
      <c r="J28" s="13"/>
      <c r="K28" s="13"/>
      <c r="L28" s="106" t="s">
        <v>18</v>
      </c>
      <c r="M28" s="104"/>
      <c r="N28" s="59">
        <f t="shared" si="3"/>
        <v>0</v>
      </c>
      <c r="O28" s="107"/>
    </row>
    <row r="29" spans="1:15" ht="16" customHeight="1">
      <c r="A29" s="261"/>
      <c r="B29" s="16" t="s">
        <v>13</v>
      </c>
      <c r="C29" s="253"/>
      <c r="D29" s="253"/>
      <c r="E29" s="253"/>
      <c r="F29" s="253"/>
      <c r="G29" s="253"/>
      <c r="H29" s="253"/>
      <c r="I29" s="253"/>
      <c r="J29" s="13"/>
      <c r="K29" s="13"/>
      <c r="L29" s="106" t="s">
        <v>19</v>
      </c>
      <c r="M29" s="104"/>
      <c r="N29" s="59">
        <f t="shared" si="3"/>
        <v>0</v>
      </c>
      <c r="O29" s="107"/>
    </row>
    <row r="30" spans="1:15" ht="16" customHeight="1">
      <c r="A30" s="261"/>
      <c r="B30" s="16" t="s">
        <v>14</v>
      </c>
      <c r="C30" s="253" t="s">
        <v>112</v>
      </c>
      <c r="D30" s="253"/>
      <c r="E30" s="253"/>
      <c r="F30" s="253"/>
      <c r="G30" s="253"/>
      <c r="H30" s="253"/>
      <c r="I30" s="253"/>
      <c r="J30" s="13"/>
      <c r="K30" s="13"/>
      <c r="L30" s="106" t="s">
        <v>15</v>
      </c>
      <c r="M30" s="104"/>
      <c r="N30" s="59">
        <f t="shared" si="3"/>
        <v>0</v>
      </c>
      <c r="O30" s="107"/>
    </row>
    <row r="31" spans="1:15" ht="16" customHeight="1">
      <c r="A31" s="261"/>
      <c r="B31" s="17" t="s">
        <v>16</v>
      </c>
      <c r="C31" s="253" t="s">
        <v>17</v>
      </c>
      <c r="D31" s="253"/>
      <c r="E31" s="253"/>
      <c r="F31" s="253"/>
      <c r="G31" s="253"/>
      <c r="H31" s="253"/>
      <c r="I31" s="253"/>
      <c r="J31" s="13"/>
      <c r="K31" s="13"/>
      <c r="L31" s="106" t="s">
        <v>18</v>
      </c>
      <c r="M31" s="104"/>
      <c r="N31" s="59">
        <f t="shared" si="3"/>
        <v>0</v>
      </c>
      <c r="O31" s="107"/>
    </row>
    <row r="32" spans="1:15" ht="16" customHeight="1">
      <c r="A32" s="264"/>
      <c r="B32" s="18" t="s">
        <v>35</v>
      </c>
      <c r="C32" s="266" t="s">
        <v>111</v>
      </c>
      <c r="D32" s="266"/>
      <c r="E32" s="266"/>
      <c r="F32" s="266"/>
      <c r="G32" s="266"/>
      <c r="H32" s="266"/>
      <c r="I32" s="266"/>
      <c r="J32" s="19"/>
      <c r="K32" s="19"/>
      <c r="L32" s="108"/>
      <c r="M32" s="109"/>
      <c r="N32" s="60">
        <f t="shared" si="3"/>
        <v>0</v>
      </c>
      <c r="O32" s="110"/>
    </row>
    <row r="33" spans="1:15" ht="16" customHeight="1" thickBot="1">
      <c r="A33" s="61" t="s">
        <v>113</v>
      </c>
      <c r="B33" s="62"/>
      <c r="C33" s="62"/>
      <c r="D33" s="62"/>
      <c r="E33" s="62"/>
      <c r="F33" s="62"/>
      <c r="G33" s="62"/>
      <c r="H33" s="62"/>
      <c r="I33" s="62"/>
      <c r="J33" s="20"/>
      <c r="K33" s="20"/>
      <c r="L33" s="20"/>
      <c r="M33" s="111"/>
      <c r="N33" s="178">
        <f>SUM(N10:N32)</f>
        <v>390000</v>
      </c>
      <c r="O33" s="112"/>
    </row>
    <row r="34" spans="1:15" ht="16" customHeight="1">
      <c r="A34" s="21" t="s">
        <v>154</v>
      </c>
      <c r="B34" s="97" t="s">
        <v>82</v>
      </c>
      <c r="C34" s="254" t="s">
        <v>79</v>
      </c>
      <c r="D34" s="255"/>
      <c r="E34" s="255"/>
      <c r="F34" s="255"/>
      <c r="G34" s="255"/>
      <c r="H34" s="255"/>
      <c r="I34" s="255"/>
      <c r="J34" s="97" t="s">
        <v>61</v>
      </c>
      <c r="K34" s="97" t="s">
        <v>114</v>
      </c>
      <c r="L34" s="113" t="s">
        <v>157</v>
      </c>
      <c r="M34" s="114" t="s">
        <v>99</v>
      </c>
      <c r="N34" s="97" t="s">
        <v>22</v>
      </c>
      <c r="O34" s="115" t="s">
        <v>0</v>
      </c>
    </row>
    <row r="35" spans="1:15" ht="16" customHeight="1">
      <c r="A35" s="63" t="s">
        <v>24</v>
      </c>
      <c r="B35" s="64" t="s">
        <v>115</v>
      </c>
      <c r="C35" s="64"/>
      <c r="D35" s="64"/>
      <c r="E35" s="64"/>
      <c r="F35" s="64"/>
      <c r="G35" s="64"/>
      <c r="H35" s="64"/>
      <c r="I35" s="64"/>
      <c r="J35" s="22"/>
      <c r="K35" s="22"/>
      <c r="L35" s="22"/>
      <c r="M35" s="116"/>
      <c r="N35" s="64"/>
      <c r="O35" s="117"/>
    </row>
    <row r="36" spans="1:15" ht="16" customHeight="1">
      <c r="A36" s="3" t="s">
        <v>25</v>
      </c>
      <c r="B36" s="95" t="s">
        <v>116</v>
      </c>
      <c r="C36" s="65" t="s">
        <v>166</v>
      </c>
      <c r="D36" s="23"/>
      <c r="E36" s="24" t="s">
        <v>102</v>
      </c>
      <c r="F36" s="23"/>
      <c r="G36" s="24" t="s">
        <v>103</v>
      </c>
      <c r="H36" s="10" t="s">
        <v>104</v>
      </c>
      <c r="I36" s="24" t="s">
        <v>117</v>
      </c>
      <c r="J36" s="25"/>
      <c r="K36" s="25"/>
      <c r="L36" s="118" t="s">
        <v>28</v>
      </c>
      <c r="M36" s="119"/>
      <c r="N36" s="66">
        <f>J36*K36*M36</f>
        <v>0</v>
      </c>
      <c r="O36" s="120" t="s">
        <v>171</v>
      </c>
    </row>
    <row r="37" spans="1:15" ht="16" customHeight="1">
      <c r="A37" s="93" t="s">
        <v>26</v>
      </c>
      <c r="B37" s="26" t="s">
        <v>116</v>
      </c>
      <c r="C37" s="67" t="s">
        <v>166</v>
      </c>
      <c r="D37" s="13"/>
      <c r="E37" s="14" t="s">
        <v>102</v>
      </c>
      <c r="F37" s="13"/>
      <c r="G37" s="14" t="s">
        <v>103</v>
      </c>
      <c r="H37" s="10" t="s">
        <v>162</v>
      </c>
      <c r="I37" s="14" t="s">
        <v>117</v>
      </c>
      <c r="J37" s="90"/>
      <c r="K37" s="90"/>
      <c r="L37" s="103" t="s">
        <v>28</v>
      </c>
      <c r="M37" s="104"/>
      <c r="N37" s="59">
        <f t="shared" ref="N37:N42" si="4">J37*K37*M37</f>
        <v>0</v>
      </c>
      <c r="O37" s="120" t="s">
        <v>171</v>
      </c>
    </row>
    <row r="38" spans="1:15" ht="16" customHeight="1">
      <c r="A38" s="93" t="s">
        <v>27</v>
      </c>
      <c r="B38" s="26" t="s">
        <v>116</v>
      </c>
      <c r="C38" s="67" t="s">
        <v>166</v>
      </c>
      <c r="D38" s="13"/>
      <c r="E38" s="14" t="s">
        <v>102</v>
      </c>
      <c r="F38" s="13"/>
      <c r="G38" s="14" t="s">
        <v>103</v>
      </c>
      <c r="H38" s="10" t="s">
        <v>104</v>
      </c>
      <c r="I38" s="14" t="s">
        <v>117</v>
      </c>
      <c r="J38" s="90"/>
      <c r="K38" s="90"/>
      <c r="L38" s="103" t="s">
        <v>28</v>
      </c>
      <c r="M38" s="104"/>
      <c r="N38" s="59">
        <f t="shared" si="4"/>
        <v>0</v>
      </c>
      <c r="O38" s="120" t="s">
        <v>171</v>
      </c>
    </row>
    <row r="39" spans="1:15" ht="16" customHeight="1">
      <c r="A39" s="93" t="s">
        <v>29</v>
      </c>
      <c r="B39" s="26" t="s">
        <v>116</v>
      </c>
      <c r="C39" s="67" t="s">
        <v>166</v>
      </c>
      <c r="D39" s="13"/>
      <c r="E39" s="14" t="s">
        <v>102</v>
      </c>
      <c r="F39" s="13"/>
      <c r="G39" s="14" t="s">
        <v>103</v>
      </c>
      <c r="H39" s="10" t="s">
        <v>162</v>
      </c>
      <c r="I39" s="14" t="s">
        <v>117</v>
      </c>
      <c r="J39" s="90"/>
      <c r="K39" s="161"/>
      <c r="L39" s="103" t="s">
        <v>28</v>
      </c>
      <c r="M39" s="104"/>
      <c r="N39" s="59">
        <f t="shared" si="4"/>
        <v>0</v>
      </c>
      <c r="O39" s="120" t="s">
        <v>171</v>
      </c>
    </row>
    <row r="40" spans="1:15" ht="16" customHeight="1">
      <c r="A40" s="96" t="s">
        <v>30</v>
      </c>
      <c r="B40" s="162" t="s">
        <v>116</v>
      </c>
      <c r="C40" s="165" t="s">
        <v>166</v>
      </c>
      <c r="D40" s="166"/>
      <c r="E40" s="167" t="s">
        <v>102</v>
      </c>
      <c r="F40" s="19"/>
      <c r="G40" s="167" t="s">
        <v>103</v>
      </c>
      <c r="H40" s="10" t="s">
        <v>104</v>
      </c>
      <c r="I40" s="167" t="s">
        <v>117</v>
      </c>
      <c r="J40" s="32"/>
      <c r="K40" s="161"/>
      <c r="L40" s="168" t="s">
        <v>28</v>
      </c>
      <c r="M40" s="104"/>
      <c r="N40" s="74">
        <f t="shared" si="4"/>
        <v>0</v>
      </c>
      <c r="O40" s="120" t="s">
        <v>171</v>
      </c>
    </row>
    <row r="41" spans="1:15" ht="16" customHeight="1">
      <c r="A41" s="163" t="s">
        <v>176</v>
      </c>
      <c r="B41" s="169" t="s">
        <v>116</v>
      </c>
      <c r="C41" s="170" t="s">
        <v>166</v>
      </c>
      <c r="D41" s="171"/>
      <c r="E41" s="172" t="s">
        <v>102</v>
      </c>
      <c r="F41" s="171"/>
      <c r="G41" s="176" t="s">
        <v>179</v>
      </c>
      <c r="H41" s="10" t="s">
        <v>162</v>
      </c>
      <c r="I41" s="167" t="s">
        <v>117</v>
      </c>
      <c r="J41" s="43"/>
      <c r="K41" s="161"/>
      <c r="L41" s="168" t="s">
        <v>28</v>
      </c>
      <c r="M41" s="104"/>
      <c r="N41" s="84">
        <f t="shared" si="4"/>
        <v>0</v>
      </c>
      <c r="O41" s="120" t="s">
        <v>171</v>
      </c>
    </row>
    <row r="42" spans="1:15" ht="16" customHeight="1">
      <c r="A42" s="163" t="s">
        <v>177</v>
      </c>
      <c r="B42" s="169" t="s">
        <v>116</v>
      </c>
      <c r="C42" s="170" t="s">
        <v>166</v>
      </c>
      <c r="D42" s="171"/>
      <c r="E42" s="172" t="s">
        <v>102</v>
      </c>
      <c r="F42" s="171"/>
      <c r="G42" s="176" t="s">
        <v>179</v>
      </c>
      <c r="H42" s="177" t="s">
        <v>180</v>
      </c>
      <c r="I42" s="167" t="s">
        <v>117</v>
      </c>
      <c r="J42" s="43"/>
      <c r="K42" s="161"/>
      <c r="L42" s="168" t="s">
        <v>28</v>
      </c>
      <c r="M42" s="104"/>
      <c r="N42" s="84">
        <f t="shared" si="4"/>
        <v>0</v>
      </c>
      <c r="O42" s="120" t="s">
        <v>171</v>
      </c>
    </row>
    <row r="43" spans="1:15" ht="16" customHeight="1">
      <c r="A43" s="163" t="s">
        <v>178</v>
      </c>
      <c r="B43" s="169" t="s">
        <v>116</v>
      </c>
      <c r="C43" s="170"/>
      <c r="D43" s="171"/>
      <c r="E43" s="172"/>
      <c r="F43" s="171"/>
      <c r="G43" s="172"/>
      <c r="H43" s="171"/>
      <c r="I43" s="172"/>
      <c r="J43" s="43"/>
      <c r="K43" s="43"/>
      <c r="L43" s="173"/>
      <c r="M43" s="174"/>
      <c r="N43" s="84"/>
      <c r="O43" s="175"/>
    </row>
    <row r="44" spans="1:15" ht="16" customHeight="1" thickBot="1">
      <c r="A44" s="69" t="s">
        <v>113</v>
      </c>
      <c r="B44" s="70"/>
      <c r="C44" s="70"/>
      <c r="D44" s="70"/>
      <c r="E44" s="70"/>
      <c r="F44" s="70"/>
      <c r="G44" s="70"/>
      <c r="H44" s="70"/>
      <c r="I44" s="70"/>
      <c r="J44" s="28"/>
      <c r="K44" s="28"/>
      <c r="L44" s="28"/>
      <c r="M44" s="123"/>
      <c r="N44" s="71">
        <f>SUM(N36:N43)</f>
        <v>0</v>
      </c>
      <c r="O44" s="124"/>
    </row>
    <row r="45" spans="1:15" ht="16" customHeight="1">
      <c r="A45" s="29" t="s">
        <v>154</v>
      </c>
      <c r="B45" s="88" t="s">
        <v>82</v>
      </c>
      <c r="C45" s="190" t="s">
        <v>79</v>
      </c>
      <c r="D45" s="191"/>
      <c r="E45" s="191"/>
      <c r="F45" s="191"/>
      <c r="G45" s="191"/>
      <c r="H45" s="191"/>
      <c r="I45" s="191"/>
      <c r="J45" s="88" t="s">
        <v>61</v>
      </c>
      <c r="K45" s="88" t="s">
        <v>23</v>
      </c>
      <c r="L45" s="89" t="s">
        <v>157</v>
      </c>
      <c r="M45" s="125" t="s">
        <v>99</v>
      </c>
      <c r="N45" s="88" t="s">
        <v>22</v>
      </c>
      <c r="O45" s="126" t="s">
        <v>0</v>
      </c>
    </row>
    <row r="46" spans="1:15" ht="16" customHeight="1">
      <c r="A46" s="72" t="s">
        <v>31</v>
      </c>
      <c r="B46" s="73" t="s">
        <v>118</v>
      </c>
      <c r="C46" s="73"/>
      <c r="D46" s="73"/>
      <c r="E46" s="73"/>
      <c r="F46" s="73"/>
      <c r="G46" s="73"/>
      <c r="H46" s="73"/>
      <c r="I46" s="73"/>
      <c r="J46" s="30"/>
      <c r="K46" s="30"/>
      <c r="L46" s="30"/>
      <c r="M46" s="127"/>
      <c r="N46" s="73"/>
      <c r="O46" s="128"/>
    </row>
    <row r="47" spans="1:15" ht="16" customHeight="1">
      <c r="A47" s="236" t="s">
        <v>32</v>
      </c>
      <c r="B47" s="238" t="s">
        <v>119</v>
      </c>
      <c r="C47" s="240" t="s">
        <v>120</v>
      </c>
      <c r="D47" s="241"/>
      <c r="E47" s="241"/>
      <c r="F47" s="241"/>
      <c r="G47" s="241"/>
      <c r="H47" s="241"/>
      <c r="I47" s="242"/>
      <c r="J47" s="31">
        <v>100</v>
      </c>
      <c r="K47" s="32">
        <v>2</v>
      </c>
      <c r="L47" s="129" t="s">
        <v>158</v>
      </c>
      <c r="M47" s="130">
        <v>270</v>
      </c>
      <c r="N47" s="74">
        <f>J47*K47*M47</f>
        <v>54000</v>
      </c>
      <c r="O47" s="159"/>
    </row>
    <row r="48" spans="1:15" ht="16" customHeight="1">
      <c r="A48" s="236"/>
      <c r="B48" s="238"/>
      <c r="C48" s="243" t="s">
        <v>121</v>
      </c>
      <c r="D48" s="244"/>
      <c r="E48" s="244"/>
      <c r="F48" s="244"/>
      <c r="G48" s="244"/>
      <c r="H48" s="244"/>
      <c r="I48" s="245"/>
      <c r="J48" s="90">
        <v>100</v>
      </c>
      <c r="K48" s="90">
        <v>2</v>
      </c>
      <c r="L48" s="132" t="s">
        <v>158</v>
      </c>
      <c r="M48" s="104">
        <v>240</v>
      </c>
      <c r="N48" s="59">
        <f t="shared" ref="N48:N51" si="5">J48*K48*M48</f>
        <v>48000</v>
      </c>
      <c r="O48" s="157"/>
    </row>
    <row r="49" spans="1:15" ht="16" customHeight="1">
      <c r="A49" s="236"/>
      <c r="B49" s="238"/>
      <c r="C49" s="243" t="s">
        <v>33</v>
      </c>
      <c r="D49" s="244"/>
      <c r="E49" s="244"/>
      <c r="F49" s="244"/>
      <c r="G49" s="244"/>
      <c r="H49" s="244"/>
      <c r="I49" s="245"/>
      <c r="J49" s="90"/>
      <c r="K49" s="90"/>
      <c r="L49" s="132" t="s">
        <v>158</v>
      </c>
      <c r="M49" s="104"/>
      <c r="N49" s="59">
        <f t="shared" si="5"/>
        <v>0</v>
      </c>
      <c r="O49" s="157"/>
    </row>
    <row r="50" spans="1:15" ht="16" customHeight="1">
      <c r="A50" s="236"/>
      <c r="B50" s="238"/>
      <c r="C50" s="243" t="s">
        <v>34</v>
      </c>
      <c r="D50" s="244"/>
      <c r="E50" s="244"/>
      <c r="F50" s="244"/>
      <c r="G50" s="244"/>
      <c r="H50" s="244"/>
      <c r="I50" s="245"/>
      <c r="J50" s="90"/>
      <c r="K50" s="90"/>
      <c r="L50" s="132" t="s">
        <v>158</v>
      </c>
      <c r="M50" s="104"/>
      <c r="N50" s="59">
        <f t="shared" si="5"/>
        <v>0</v>
      </c>
      <c r="O50" s="158"/>
    </row>
    <row r="51" spans="1:15">
      <c r="A51" s="237"/>
      <c r="B51" s="239"/>
      <c r="C51" s="243" t="s">
        <v>121</v>
      </c>
      <c r="D51" s="244"/>
      <c r="E51" s="244"/>
      <c r="F51" s="244"/>
      <c r="G51" s="244"/>
      <c r="H51" s="244"/>
      <c r="I51" s="245"/>
      <c r="J51" s="33"/>
      <c r="K51" s="27"/>
      <c r="L51" s="133" t="s">
        <v>158</v>
      </c>
      <c r="M51" s="121"/>
      <c r="N51" s="68">
        <f t="shared" si="5"/>
        <v>0</v>
      </c>
      <c r="O51" s="160"/>
    </row>
    <row r="52" spans="1:15" ht="16" customHeight="1">
      <c r="A52" s="236" t="s">
        <v>36</v>
      </c>
      <c r="B52" s="238" t="s">
        <v>123</v>
      </c>
      <c r="C52" s="249" t="s">
        <v>120</v>
      </c>
      <c r="D52" s="250"/>
      <c r="E52" s="250"/>
      <c r="F52" s="250"/>
      <c r="G52" s="250"/>
      <c r="H52" s="250"/>
      <c r="I52" s="251"/>
      <c r="J52" s="31"/>
      <c r="K52" s="32"/>
      <c r="L52" s="134" t="s">
        <v>159</v>
      </c>
      <c r="M52" s="130"/>
      <c r="N52" s="74">
        <f>J52*K52*M52</f>
        <v>0</v>
      </c>
      <c r="O52" s="131"/>
    </row>
    <row r="53" spans="1:15" ht="16" customHeight="1">
      <c r="A53" s="236"/>
      <c r="B53" s="238"/>
      <c r="C53" s="243" t="s">
        <v>121</v>
      </c>
      <c r="D53" s="244"/>
      <c r="E53" s="244"/>
      <c r="F53" s="244"/>
      <c r="G53" s="244"/>
      <c r="H53" s="244"/>
      <c r="I53" s="245"/>
      <c r="J53" s="90"/>
      <c r="K53" s="90"/>
      <c r="L53" s="132" t="s">
        <v>159</v>
      </c>
      <c r="M53" s="104"/>
      <c r="N53" s="59">
        <f t="shared" ref="N53:N56" si="6">J53*K53*M53</f>
        <v>0</v>
      </c>
      <c r="O53" s="107"/>
    </row>
    <row r="54" spans="1:15" ht="16" customHeight="1">
      <c r="A54" s="236"/>
      <c r="B54" s="238"/>
      <c r="C54" s="243" t="s">
        <v>33</v>
      </c>
      <c r="D54" s="244"/>
      <c r="E54" s="244"/>
      <c r="F54" s="244"/>
      <c r="G54" s="244"/>
      <c r="H54" s="244"/>
      <c r="I54" s="245"/>
      <c r="J54" s="90"/>
      <c r="K54" s="90"/>
      <c r="L54" s="132" t="s">
        <v>159</v>
      </c>
      <c r="M54" s="104"/>
      <c r="N54" s="59">
        <f t="shared" si="6"/>
        <v>0</v>
      </c>
      <c r="O54" s="164"/>
    </row>
    <row r="55" spans="1:15" ht="16" customHeight="1">
      <c r="A55" s="236"/>
      <c r="B55" s="238"/>
      <c r="C55" s="243" t="s">
        <v>34</v>
      </c>
      <c r="D55" s="244"/>
      <c r="E55" s="244"/>
      <c r="F55" s="244"/>
      <c r="G55" s="244"/>
      <c r="H55" s="244"/>
      <c r="I55" s="245"/>
      <c r="J55" s="90"/>
      <c r="K55" s="90"/>
      <c r="L55" s="132" t="s">
        <v>159</v>
      </c>
      <c r="M55" s="104"/>
      <c r="N55" s="59">
        <f t="shared" si="6"/>
        <v>0</v>
      </c>
      <c r="O55" s="107"/>
    </row>
    <row r="56" spans="1:15" ht="16" customHeight="1">
      <c r="A56" s="237"/>
      <c r="B56" s="239"/>
      <c r="C56" s="252" t="s">
        <v>183</v>
      </c>
      <c r="D56" s="247"/>
      <c r="E56" s="247"/>
      <c r="F56" s="247"/>
      <c r="G56" s="247"/>
      <c r="H56" s="247"/>
      <c r="I56" s="248"/>
      <c r="J56" s="33">
        <v>10</v>
      </c>
      <c r="K56" s="27">
        <v>3</v>
      </c>
      <c r="L56" s="135" t="s">
        <v>159</v>
      </c>
      <c r="M56" s="121">
        <v>1300</v>
      </c>
      <c r="N56" s="68">
        <f t="shared" si="6"/>
        <v>39000</v>
      </c>
      <c r="O56" s="122"/>
    </row>
    <row r="57" spans="1:15" ht="16" customHeight="1">
      <c r="A57" s="236" t="s">
        <v>37</v>
      </c>
      <c r="B57" s="238" t="s">
        <v>124</v>
      </c>
      <c r="C57" s="240" t="s">
        <v>120</v>
      </c>
      <c r="D57" s="241"/>
      <c r="E57" s="241"/>
      <c r="F57" s="241"/>
      <c r="G57" s="241"/>
      <c r="H57" s="241"/>
      <c r="I57" s="242"/>
      <c r="J57" s="31">
        <v>100</v>
      </c>
      <c r="K57" s="32">
        <v>2</v>
      </c>
      <c r="L57" s="129" t="s">
        <v>158</v>
      </c>
      <c r="M57" s="130">
        <v>360</v>
      </c>
      <c r="N57" s="74">
        <f>J57*K57*M57</f>
        <v>72000</v>
      </c>
      <c r="O57" s="131" t="s">
        <v>184</v>
      </c>
    </row>
    <row r="58" spans="1:15" ht="16" customHeight="1">
      <c r="A58" s="236"/>
      <c r="B58" s="238"/>
      <c r="C58" s="243" t="s">
        <v>121</v>
      </c>
      <c r="D58" s="244"/>
      <c r="E58" s="244"/>
      <c r="F58" s="244"/>
      <c r="G58" s="244"/>
      <c r="H58" s="244"/>
      <c r="I58" s="245"/>
      <c r="J58" s="90"/>
      <c r="K58" s="90"/>
      <c r="L58" s="132" t="s">
        <v>158</v>
      </c>
      <c r="M58" s="104"/>
      <c r="N58" s="59">
        <f t="shared" ref="N58:N64" si="7">J58*K58*M58</f>
        <v>0</v>
      </c>
      <c r="O58" s="107"/>
    </row>
    <row r="59" spans="1:15" ht="16" customHeight="1">
      <c r="A59" s="236"/>
      <c r="B59" s="238"/>
      <c r="C59" s="243" t="s">
        <v>33</v>
      </c>
      <c r="D59" s="244"/>
      <c r="E59" s="244"/>
      <c r="F59" s="244"/>
      <c r="G59" s="244"/>
      <c r="H59" s="244"/>
      <c r="I59" s="245"/>
      <c r="J59" s="90"/>
      <c r="K59" s="90"/>
      <c r="L59" s="132" t="s">
        <v>158</v>
      </c>
      <c r="M59" s="104"/>
      <c r="N59" s="59">
        <f t="shared" si="7"/>
        <v>0</v>
      </c>
      <c r="O59" s="107"/>
    </row>
    <row r="60" spans="1:15" ht="16" customHeight="1">
      <c r="A60" s="236"/>
      <c r="B60" s="238"/>
      <c r="C60" s="243" t="s">
        <v>34</v>
      </c>
      <c r="D60" s="244"/>
      <c r="E60" s="244"/>
      <c r="F60" s="244"/>
      <c r="G60" s="244"/>
      <c r="H60" s="244"/>
      <c r="I60" s="245"/>
      <c r="J60" s="90"/>
      <c r="K60" s="90"/>
      <c r="L60" s="132" t="s">
        <v>158</v>
      </c>
      <c r="M60" s="104"/>
      <c r="N60" s="59">
        <f t="shared" si="7"/>
        <v>0</v>
      </c>
      <c r="O60" s="107"/>
    </row>
    <row r="61" spans="1:15" ht="16" customHeight="1">
      <c r="A61" s="237"/>
      <c r="B61" s="239"/>
      <c r="C61" s="246" t="s">
        <v>122</v>
      </c>
      <c r="D61" s="247"/>
      <c r="E61" s="247"/>
      <c r="F61" s="247"/>
      <c r="G61" s="247"/>
      <c r="H61" s="247"/>
      <c r="I61" s="248"/>
      <c r="J61" s="33"/>
      <c r="K61" s="27"/>
      <c r="L61" s="133" t="s">
        <v>158</v>
      </c>
      <c r="M61" s="121"/>
      <c r="N61" s="68">
        <f t="shared" si="7"/>
        <v>0</v>
      </c>
      <c r="O61" s="122"/>
    </row>
    <row r="62" spans="1:15" ht="16" customHeight="1">
      <c r="A62" s="227" t="s">
        <v>38</v>
      </c>
      <c r="B62" s="230" t="s">
        <v>125</v>
      </c>
      <c r="C62" s="233" t="s">
        <v>181</v>
      </c>
      <c r="D62" s="234"/>
      <c r="E62" s="234"/>
      <c r="F62" s="234"/>
      <c r="G62" s="234"/>
      <c r="H62" s="75" t="s">
        <v>163</v>
      </c>
      <c r="I62" s="11" t="s">
        <v>126</v>
      </c>
      <c r="J62" s="91">
        <v>200</v>
      </c>
      <c r="K62" s="91">
        <v>2</v>
      </c>
      <c r="L62" s="129" t="s">
        <v>160</v>
      </c>
      <c r="M62" s="136">
        <v>300</v>
      </c>
      <c r="N62" s="58">
        <f t="shared" si="7"/>
        <v>120000</v>
      </c>
      <c r="O62" s="137"/>
    </row>
    <row r="63" spans="1:15" ht="16" customHeight="1">
      <c r="A63" s="228"/>
      <c r="B63" s="231"/>
      <c r="C63" s="216" t="s">
        <v>169</v>
      </c>
      <c r="D63" s="216"/>
      <c r="E63" s="216"/>
      <c r="F63" s="216"/>
      <c r="G63" s="216"/>
      <c r="H63" s="75" t="s">
        <v>163</v>
      </c>
      <c r="I63" s="14" t="s">
        <v>126</v>
      </c>
      <c r="J63" s="90"/>
      <c r="K63" s="90"/>
      <c r="L63" s="132" t="s">
        <v>160</v>
      </c>
      <c r="M63" s="104"/>
      <c r="N63" s="59">
        <f t="shared" si="7"/>
        <v>0</v>
      </c>
      <c r="O63" s="107"/>
    </row>
    <row r="64" spans="1:15" ht="16" customHeight="1">
      <c r="A64" s="229"/>
      <c r="B64" s="232"/>
      <c r="C64" s="235" t="s">
        <v>169</v>
      </c>
      <c r="D64" s="235"/>
      <c r="E64" s="235"/>
      <c r="F64" s="235"/>
      <c r="G64" s="235"/>
      <c r="H64" s="75" t="s">
        <v>163</v>
      </c>
      <c r="I64" s="34" t="s">
        <v>126</v>
      </c>
      <c r="J64" s="33"/>
      <c r="K64" s="33"/>
      <c r="L64" s="133" t="s">
        <v>160</v>
      </c>
      <c r="M64" s="138"/>
      <c r="N64" s="76">
        <f t="shared" si="7"/>
        <v>0</v>
      </c>
      <c r="O64" s="139"/>
    </row>
    <row r="65" spans="1:15" ht="16" customHeight="1" thickBot="1">
      <c r="A65" s="69" t="s">
        <v>113</v>
      </c>
      <c r="B65" s="70"/>
      <c r="C65" s="70"/>
      <c r="D65" s="70"/>
      <c r="E65" s="70"/>
      <c r="F65" s="70"/>
      <c r="G65" s="70"/>
      <c r="H65" s="70"/>
      <c r="I65" s="70"/>
      <c r="J65" s="28"/>
      <c r="K65" s="28"/>
      <c r="L65" s="28"/>
      <c r="M65" s="123"/>
      <c r="N65" s="179">
        <f>SUM(N47:N64)</f>
        <v>333000</v>
      </c>
      <c r="O65" s="124"/>
    </row>
    <row r="66" spans="1:15" ht="16" customHeight="1">
      <c r="A66" s="29" t="s">
        <v>154</v>
      </c>
      <c r="B66" s="88" t="s">
        <v>82</v>
      </c>
      <c r="C66" s="190" t="s">
        <v>79</v>
      </c>
      <c r="D66" s="191"/>
      <c r="E66" s="191"/>
      <c r="F66" s="191"/>
      <c r="G66" s="191"/>
      <c r="H66" s="191"/>
      <c r="I66" s="191"/>
      <c r="J66" s="192" t="s">
        <v>80</v>
      </c>
      <c r="K66" s="190"/>
      <c r="L66" s="89" t="s">
        <v>157</v>
      </c>
      <c r="M66" s="125" t="s">
        <v>99</v>
      </c>
      <c r="N66" s="88" t="s">
        <v>22</v>
      </c>
      <c r="O66" s="126" t="s">
        <v>0</v>
      </c>
    </row>
    <row r="67" spans="1:15" ht="16" customHeight="1">
      <c r="A67" s="72" t="s">
        <v>39</v>
      </c>
      <c r="B67" s="73" t="s">
        <v>93</v>
      </c>
      <c r="C67" s="73"/>
      <c r="D67" s="73"/>
      <c r="E67" s="73"/>
      <c r="F67" s="73"/>
      <c r="G67" s="73"/>
      <c r="H67" s="73"/>
      <c r="I67" s="73"/>
      <c r="J67" s="30"/>
      <c r="K67" s="30"/>
      <c r="L67" s="30"/>
      <c r="M67" s="127"/>
      <c r="N67" s="73"/>
      <c r="O67" s="128"/>
    </row>
    <row r="68" spans="1:15" ht="16" customHeight="1">
      <c r="A68" s="77" t="s">
        <v>40</v>
      </c>
      <c r="B68" s="95" t="s">
        <v>92</v>
      </c>
      <c r="C68" s="222" t="s">
        <v>127</v>
      </c>
      <c r="D68" s="223"/>
      <c r="E68" s="223"/>
      <c r="F68" s="223"/>
      <c r="G68" s="223"/>
      <c r="H68" s="223"/>
      <c r="I68" s="224"/>
      <c r="J68" s="225"/>
      <c r="K68" s="226"/>
      <c r="L68" s="134" t="s">
        <v>161</v>
      </c>
      <c r="M68" s="119"/>
      <c r="N68" s="66">
        <f>J68*M68</f>
        <v>0</v>
      </c>
      <c r="O68" s="137"/>
    </row>
    <row r="69" spans="1:15" ht="16" customHeight="1">
      <c r="A69" s="78" t="s">
        <v>41</v>
      </c>
      <c r="B69" s="26" t="s">
        <v>75</v>
      </c>
      <c r="C69" s="204" t="s">
        <v>128</v>
      </c>
      <c r="D69" s="205"/>
      <c r="E69" s="205"/>
      <c r="F69" s="205"/>
      <c r="G69" s="205"/>
      <c r="H69" s="205"/>
      <c r="I69" s="206"/>
      <c r="J69" s="193"/>
      <c r="K69" s="195"/>
      <c r="L69" s="132" t="s">
        <v>28</v>
      </c>
      <c r="M69" s="104"/>
      <c r="N69" s="66">
        <f t="shared" ref="N69:N78" si="8">J69*M69</f>
        <v>0</v>
      </c>
      <c r="O69" s="107"/>
    </row>
    <row r="70" spans="1:15" ht="16" customHeight="1">
      <c r="A70" s="78" t="s">
        <v>43</v>
      </c>
      <c r="B70" s="26" t="s">
        <v>42</v>
      </c>
      <c r="C70" s="204" t="s">
        <v>87</v>
      </c>
      <c r="D70" s="205"/>
      <c r="E70" s="205"/>
      <c r="F70" s="205"/>
      <c r="G70" s="205"/>
      <c r="H70" s="205"/>
      <c r="I70" s="206"/>
      <c r="J70" s="193">
        <v>400</v>
      </c>
      <c r="K70" s="195"/>
      <c r="L70" s="132" t="s">
        <v>28</v>
      </c>
      <c r="M70" s="104">
        <v>800</v>
      </c>
      <c r="N70" s="66">
        <f t="shared" si="8"/>
        <v>320000</v>
      </c>
      <c r="O70" s="107"/>
    </row>
    <row r="71" spans="1:15" ht="16" customHeight="1">
      <c r="A71" s="78" t="s">
        <v>46</v>
      </c>
      <c r="B71" s="26" t="s">
        <v>49</v>
      </c>
      <c r="C71" s="204" t="s">
        <v>168</v>
      </c>
      <c r="D71" s="205"/>
      <c r="E71" s="205"/>
      <c r="F71" s="205"/>
      <c r="G71" s="205"/>
      <c r="H71" s="205"/>
      <c r="I71" s="206"/>
      <c r="J71" s="193"/>
      <c r="K71" s="195"/>
      <c r="L71" s="132" t="s">
        <v>50</v>
      </c>
      <c r="M71" s="104"/>
      <c r="N71" s="66">
        <f t="shared" si="8"/>
        <v>0</v>
      </c>
      <c r="O71" s="107"/>
    </row>
    <row r="72" spans="1:15" ht="16" customHeight="1">
      <c r="A72" s="78" t="s">
        <v>48</v>
      </c>
      <c r="B72" s="26" t="s">
        <v>47</v>
      </c>
      <c r="C72" s="204"/>
      <c r="D72" s="205"/>
      <c r="E72" s="205"/>
      <c r="F72" s="205"/>
      <c r="G72" s="205"/>
      <c r="H72" s="205"/>
      <c r="I72" s="206"/>
      <c r="J72" s="193"/>
      <c r="K72" s="195"/>
      <c r="L72" s="132" t="s">
        <v>23</v>
      </c>
      <c r="M72" s="104"/>
      <c r="N72" s="66">
        <f t="shared" si="8"/>
        <v>0</v>
      </c>
      <c r="O72" s="107"/>
    </row>
    <row r="73" spans="1:15" ht="16" customHeight="1">
      <c r="A73" s="78" t="s">
        <v>51</v>
      </c>
      <c r="B73" s="26" t="s">
        <v>59</v>
      </c>
      <c r="C73" s="204"/>
      <c r="D73" s="205"/>
      <c r="E73" s="205"/>
      <c r="F73" s="205"/>
      <c r="G73" s="205"/>
      <c r="H73" s="205"/>
      <c r="I73" s="206"/>
      <c r="J73" s="193"/>
      <c r="K73" s="195"/>
      <c r="L73" s="132" t="s">
        <v>45</v>
      </c>
      <c r="M73" s="104"/>
      <c r="N73" s="66">
        <f t="shared" si="8"/>
        <v>0</v>
      </c>
      <c r="O73" s="107"/>
    </row>
    <row r="74" spans="1:15" ht="16" customHeight="1">
      <c r="A74" s="78" t="s">
        <v>53</v>
      </c>
      <c r="B74" s="26" t="s">
        <v>52</v>
      </c>
      <c r="C74" s="204"/>
      <c r="D74" s="205"/>
      <c r="E74" s="205"/>
      <c r="F74" s="205"/>
      <c r="G74" s="205"/>
      <c r="H74" s="205"/>
      <c r="I74" s="206"/>
      <c r="J74" s="193"/>
      <c r="K74" s="195"/>
      <c r="L74" s="132" t="s">
        <v>45</v>
      </c>
      <c r="M74" s="104"/>
      <c r="N74" s="66">
        <f t="shared" si="8"/>
        <v>0</v>
      </c>
      <c r="O74" s="107"/>
    </row>
    <row r="75" spans="1:15" ht="16" customHeight="1">
      <c r="A75" s="78" t="s">
        <v>56</v>
      </c>
      <c r="B75" s="26" t="s">
        <v>54</v>
      </c>
      <c r="C75" s="204"/>
      <c r="D75" s="205"/>
      <c r="E75" s="205"/>
      <c r="F75" s="205"/>
      <c r="G75" s="205"/>
      <c r="H75" s="205"/>
      <c r="I75" s="206"/>
      <c r="J75" s="193"/>
      <c r="K75" s="195"/>
      <c r="L75" s="132" t="s">
        <v>55</v>
      </c>
      <c r="M75" s="104"/>
      <c r="N75" s="66">
        <f t="shared" si="8"/>
        <v>0</v>
      </c>
      <c r="O75" s="107"/>
    </row>
    <row r="76" spans="1:15" ht="16" customHeight="1">
      <c r="A76" s="78" t="s">
        <v>58</v>
      </c>
      <c r="B76" s="26" t="s">
        <v>57</v>
      </c>
      <c r="C76" s="204"/>
      <c r="D76" s="205"/>
      <c r="E76" s="205"/>
      <c r="F76" s="205"/>
      <c r="G76" s="205"/>
      <c r="H76" s="205"/>
      <c r="I76" s="206"/>
      <c r="J76" s="193"/>
      <c r="K76" s="195"/>
      <c r="L76" s="132" t="s">
        <v>55</v>
      </c>
      <c r="M76" s="104"/>
      <c r="N76" s="66">
        <f t="shared" si="8"/>
        <v>0</v>
      </c>
      <c r="O76" s="107"/>
    </row>
    <row r="77" spans="1:15" ht="16" customHeight="1">
      <c r="A77" s="78" t="s">
        <v>60</v>
      </c>
      <c r="B77" s="26" t="s">
        <v>44</v>
      </c>
      <c r="C77" s="204"/>
      <c r="D77" s="205"/>
      <c r="E77" s="205"/>
      <c r="F77" s="205"/>
      <c r="G77" s="205"/>
      <c r="H77" s="205"/>
      <c r="I77" s="206"/>
      <c r="J77" s="193"/>
      <c r="K77" s="195"/>
      <c r="L77" s="132" t="s">
        <v>45</v>
      </c>
      <c r="M77" s="104"/>
      <c r="N77" s="66">
        <f t="shared" si="8"/>
        <v>0</v>
      </c>
      <c r="O77" s="107"/>
    </row>
    <row r="78" spans="1:15" ht="16" customHeight="1">
      <c r="A78" s="79" t="s">
        <v>94</v>
      </c>
      <c r="B78" s="35" t="s">
        <v>76</v>
      </c>
      <c r="C78" s="207"/>
      <c r="D78" s="208"/>
      <c r="E78" s="208"/>
      <c r="F78" s="208"/>
      <c r="G78" s="208"/>
      <c r="H78" s="208"/>
      <c r="I78" s="209"/>
      <c r="J78" s="196"/>
      <c r="K78" s="198"/>
      <c r="L78" s="133" t="s">
        <v>88</v>
      </c>
      <c r="M78" s="138"/>
      <c r="N78" s="84">
        <f t="shared" si="8"/>
        <v>0</v>
      </c>
      <c r="O78" s="139"/>
    </row>
    <row r="79" spans="1:15" ht="16" customHeight="1" thickBot="1">
      <c r="A79" s="69" t="s">
        <v>113</v>
      </c>
      <c r="B79" s="70"/>
      <c r="C79" s="70"/>
      <c r="D79" s="70"/>
      <c r="E79" s="70"/>
      <c r="F79" s="70"/>
      <c r="G79" s="70"/>
      <c r="H79" s="70"/>
      <c r="I79" s="70"/>
      <c r="J79" s="28"/>
      <c r="K79" s="28"/>
      <c r="L79" s="28"/>
      <c r="M79" s="123"/>
      <c r="N79" s="71">
        <f>SUM(N68:N78)</f>
        <v>320000</v>
      </c>
      <c r="O79" s="124"/>
    </row>
    <row r="80" spans="1:15" ht="16" customHeight="1">
      <c r="A80" s="29" t="s">
        <v>154</v>
      </c>
      <c r="B80" s="88" t="s">
        <v>82</v>
      </c>
      <c r="C80" s="190" t="s">
        <v>79</v>
      </c>
      <c r="D80" s="191"/>
      <c r="E80" s="191"/>
      <c r="F80" s="191"/>
      <c r="G80" s="191"/>
      <c r="H80" s="191"/>
      <c r="I80" s="191"/>
      <c r="J80" s="88" t="s">
        <v>61</v>
      </c>
      <c r="K80" s="88" t="s">
        <v>62</v>
      </c>
      <c r="L80" s="89" t="s">
        <v>157</v>
      </c>
      <c r="M80" s="125" t="s">
        <v>99</v>
      </c>
      <c r="N80" s="88" t="s">
        <v>22</v>
      </c>
      <c r="O80" s="126" t="s">
        <v>0</v>
      </c>
    </row>
    <row r="81" spans="1:15" ht="16" customHeight="1">
      <c r="A81" s="63" t="s">
        <v>129</v>
      </c>
      <c r="B81" s="64" t="s">
        <v>152</v>
      </c>
      <c r="C81" s="64"/>
      <c r="D81" s="64"/>
      <c r="E81" s="64"/>
      <c r="F81" s="64"/>
      <c r="G81" s="64"/>
      <c r="H81" s="64"/>
      <c r="I81" s="64"/>
      <c r="J81" s="22"/>
      <c r="K81" s="22"/>
      <c r="L81" s="22"/>
      <c r="M81" s="116"/>
      <c r="N81" s="64"/>
      <c r="O81" s="117"/>
    </row>
    <row r="82" spans="1:15" ht="16" customHeight="1">
      <c r="A82" s="3" t="s">
        <v>63</v>
      </c>
      <c r="B82" s="36" t="s">
        <v>130</v>
      </c>
      <c r="C82" s="210"/>
      <c r="D82" s="211"/>
      <c r="E82" s="211"/>
      <c r="F82" s="211"/>
      <c r="G82" s="211"/>
      <c r="H82" s="211"/>
      <c r="I82" s="212"/>
      <c r="J82" s="25">
        <v>8</v>
      </c>
      <c r="K82" s="25">
        <v>1</v>
      </c>
      <c r="L82" s="118" t="s">
        <v>19</v>
      </c>
      <c r="M82" s="119">
        <v>450</v>
      </c>
      <c r="N82" s="66">
        <f>J82*K82*M82</f>
        <v>3600</v>
      </c>
      <c r="O82" s="120"/>
    </row>
    <row r="83" spans="1:15" ht="16" customHeight="1">
      <c r="A83" s="93" t="s">
        <v>64</v>
      </c>
      <c r="B83" s="37" t="s">
        <v>97</v>
      </c>
      <c r="C83" s="193"/>
      <c r="D83" s="194"/>
      <c r="E83" s="194"/>
      <c r="F83" s="194"/>
      <c r="G83" s="194"/>
      <c r="H83" s="194"/>
      <c r="I83" s="195"/>
      <c r="J83" s="90"/>
      <c r="K83" s="90"/>
      <c r="L83" s="103" t="s">
        <v>19</v>
      </c>
      <c r="M83" s="104"/>
      <c r="N83" s="59">
        <f t="shared" ref="N83:N85" si="9">J83*K83*M83</f>
        <v>0</v>
      </c>
      <c r="O83" s="107"/>
    </row>
    <row r="84" spans="1:15" ht="16" customHeight="1">
      <c r="A84" s="93" t="s">
        <v>89</v>
      </c>
      <c r="B84" s="37" t="s">
        <v>95</v>
      </c>
      <c r="C84" s="193"/>
      <c r="D84" s="194"/>
      <c r="E84" s="194"/>
      <c r="F84" s="194"/>
      <c r="G84" s="194"/>
      <c r="H84" s="194"/>
      <c r="I84" s="195"/>
      <c r="J84" s="90"/>
      <c r="K84" s="90"/>
      <c r="L84" s="103" t="s">
        <v>19</v>
      </c>
      <c r="M84" s="104"/>
      <c r="N84" s="59">
        <f t="shared" si="9"/>
        <v>0</v>
      </c>
      <c r="O84" s="107"/>
    </row>
    <row r="85" spans="1:15" ht="16" customHeight="1">
      <c r="A85" s="94" t="s">
        <v>96</v>
      </c>
      <c r="B85" s="38" t="s">
        <v>77</v>
      </c>
      <c r="C85" s="196"/>
      <c r="D85" s="197"/>
      <c r="E85" s="197"/>
      <c r="F85" s="197"/>
      <c r="G85" s="197"/>
      <c r="H85" s="197"/>
      <c r="I85" s="198"/>
      <c r="J85" s="33">
        <v>6</v>
      </c>
      <c r="K85" s="33">
        <v>3</v>
      </c>
      <c r="L85" s="140" t="s">
        <v>19</v>
      </c>
      <c r="M85" s="138">
        <v>500</v>
      </c>
      <c r="N85" s="76">
        <f t="shared" si="9"/>
        <v>9000</v>
      </c>
      <c r="O85" s="139"/>
    </row>
    <row r="86" spans="1:15" ht="16" customHeight="1">
      <c r="A86" s="72" t="s">
        <v>113</v>
      </c>
      <c r="B86" s="73"/>
      <c r="C86" s="73"/>
      <c r="D86" s="73"/>
      <c r="E86" s="73"/>
      <c r="F86" s="73"/>
      <c r="G86" s="73"/>
      <c r="H86" s="73"/>
      <c r="I86" s="73"/>
      <c r="J86" s="30"/>
      <c r="K86" s="30"/>
      <c r="L86" s="30"/>
      <c r="M86" s="127"/>
      <c r="N86" s="80">
        <f>SUM(N82:N85)</f>
        <v>12600</v>
      </c>
      <c r="O86" s="128"/>
    </row>
    <row r="87" spans="1:15" ht="16" customHeight="1" thickBot="1">
      <c r="A87" s="81" t="s">
        <v>131</v>
      </c>
      <c r="B87" s="82"/>
      <c r="C87" s="82"/>
      <c r="D87" s="82"/>
      <c r="E87" s="82"/>
      <c r="F87" s="82"/>
      <c r="G87" s="82"/>
      <c r="H87" s="82"/>
      <c r="I87" s="82"/>
      <c r="J87" s="39"/>
      <c r="K87" s="39"/>
      <c r="L87" s="39"/>
      <c r="M87" s="141"/>
      <c r="N87" s="83">
        <f>SUM(N33,N44,N65,N79,N86)</f>
        <v>1055600</v>
      </c>
      <c r="O87" s="142"/>
    </row>
    <row r="88" spans="1:15" ht="16" customHeight="1">
      <c r="A88" s="29" t="s">
        <v>154</v>
      </c>
      <c r="B88" s="88" t="s">
        <v>82</v>
      </c>
      <c r="C88" s="190" t="s">
        <v>79</v>
      </c>
      <c r="D88" s="191"/>
      <c r="E88" s="191"/>
      <c r="F88" s="191"/>
      <c r="G88" s="191"/>
      <c r="H88" s="191"/>
      <c r="I88" s="191"/>
      <c r="J88" s="192" t="s">
        <v>80</v>
      </c>
      <c r="K88" s="190"/>
      <c r="L88" s="89" t="s">
        <v>157</v>
      </c>
      <c r="M88" s="125" t="s">
        <v>99</v>
      </c>
      <c r="N88" s="88" t="s">
        <v>22</v>
      </c>
      <c r="O88" s="126" t="s">
        <v>0</v>
      </c>
    </row>
    <row r="89" spans="1:15" ht="16" customHeight="1">
      <c r="A89" s="40" t="s">
        <v>132</v>
      </c>
      <c r="B89" s="64" t="s">
        <v>65</v>
      </c>
      <c r="C89" s="64"/>
      <c r="D89" s="64"/>
      <c r="E89" s="64"/>
      <c r="F89" s="64"/>
      <c r="G89" s="64"/>
      <c r="H89" s="64"/>
      <c r="I89" s="64"/>
      <c r="J89" s="22"/>
      <c r="K89" s="22"/>
      <c r="L89" s="22"/>
      <c r="M89" s="116"/>
      <c r="N89" s="64"/>
      <c r="O89" s="117"/>
    </row>
    <row r="90" spans="1:15" ht="16" customHeight="1">
      <c r="A90" s="2" t="s">
        <v>66</v>
      </c>
      <c r="B90" s="41" t="s">
        <v>65</v>
      </c>
      <c r="C90" s="199" t="s">
        <v>133</v>
      </c>
      <c r="D90" s="200"/>
      <c r="E90" s="200"/>
      <c r="F90" s="200"/>
      <c r="G90" s="200"/>
      <c r="H90" s="200"/>
      <c r="I90" s="201"/>
      <c r="J90" s="202">
        <f>N87</f>
        <v>1055600</v>
      </c>
      <c r="K90" s="203"/>
      <c r="L90" s="143"/>
      <c r="M90" s="144">
        <v>0.08</v>
      </c>
      <c r="N90" s="84">
        <f>J90*M90</f>
        <v>84448</v>
      </c>
      <c r="O90" s="145"/>
    </row>
    <row r="91" spans="1:15" ht="16" customHeight="1" thickBot="1">
      <c r="A91" s="85" t="s">
        <v>113</v>
      </c>
      <c r="B91" s="86"/>
      <c r="C91" s="86"/>
      <c r="D91" s="86"/>
      <c r="E91" s="86"/>
      <c r="F91" s="86"/>
      <c r="G91" s="86"/>
      <c r="H91" s="86"/>
      <c r="I91" s="86"/>
      <c r="J91" s="42"/>
      <c r="K91" s="42"/>
      <c r="L91" s="42"/>
      <c r="M91" s="146"/>
      <c r="N91" s="87">
        <f>SUM(N90:N90)</f>
        <v>84448</v>
      </c>
      <c r="O91" s="147"/>
    </row>
    <row r="92" spans="1:15" ht="16" customHeight="1">
      <c r="A92" s="29" t="s">
        <v>154</v>
      </c>
      <c r="B92" s="88" t="s">
        <v>82</v>
      </c>
      <c r="C92" s="190" t="s">
        <v>79</v>
      </c>
      <c r="D92" s="191"/>
      <c r="E92" s="191"/>
      <c r="F92" s="191"/>
      <c r="G92" s="191"/>
      <c r="H92" s="191"/>
      <c r="I92" s="191"/>
      <c r="J92" s="88" t="s">
        <v>61</v>
      </c>
      <c r="K92" s="88" t="s">
        <v>62</v>
      </c>
      <c r="L92" s="89" t="s">
        <v>157</v>
      </c>
      <c r="M92" s="125" t="s">
        <v>99</v>
      </c>
      <c r="N92" s="88" t="s">
        <v>22</v>
      </c>
      <c r="O92" s="126" t="s">
        <v>0</v>
      </c>
    </row>
    <row r="93" spans="1:15" ht="16" customHeight="1">
      <c r="A93" s="40" t="s">
        <v>134</v>
      </c>
      <c r="B93" s="64" t="s">
        <v>135</v>
      </c>
      <c r="C93" s="64"/>
      <c r="D93" s="64"/>
      <c r="E93" s="64"/>
      <c r="F93" s="64"/>
      <c r="G93" s="64"/>
      <c r="H93" s="64"/>
      <c r="I93" s="64"/>
      <c r="J93" s="22"/>
      <c r="K93" s="22"/>
      <c r="L93" s="22"/>
      <c r="M93" s="116"/>
      <c r="N93" s="64"/>
      <c r="O93" s="117"/>
    </row>
    <row r="94" spans="1:15" ht="16" customHeight="1">
      <c r="A94" s="2" t="s">
        <v>67</v>
      </c>
      <c r="B94" s="41" t="s">
        <v>136</v>
      </c>
      <c r="C94" s="199" t="s">
        <v>68</v>
      </c>
      <c r="D94" s="200"/>
      <c r="E94" s="200"/>
      <c r="F94" s="200"/>
      <c r="G94" s="200"/>
      <c r="H94" s="200"/>
      <c r="I94" s="201"/>
      <c r="J94" s="43">
        <v>4</v>
      </c>
      <c r="K94" s="43">
        <v>4</v>
      </c>
      <c r="L94" s="143" t="s">
        <v>19</v>
      </c>
      <c r="M94" s="148">
        <v>1400</v>
      </c>
      <c r="N94" s="84">
        <f>J94*K94*M94</f>
        <v>22400</v>
      </c>
      <c r="O94" s="145"/>
    </row>
    <row r="95" spans="1:15" ht="16" customHeight="1" thickBot="1">
      <c r="A95" s="85" t="s">
        <v>113</v>
      </c>
      <c r="B95" s="86"/>
      <c r="C95" s="86"/>
      <c r="D95" s="86"/>
      <c r="E95" s="86"/>
      <c r="F95" s="86"/>
      <c r="G95" s="86"/>
      <c r="H95" s="86"/>
      <c r="I95" s="86"/>
      <c r="J95" s="42"/>
      <c r="K95" s="42"/>
      <c r="L95" s="42"/>
      <c r="M95" s="146"/>
      <c r="N95" s="87">
        <f>SUM(N94:N94)</f>
        <v>22400</v>
      </c>
      <c r="O95" s="147"/>
    </row>
    <row r="96" spans="1:15" ht="16" customHeight="1">
      <c r="A96" s="29" t="s">
        <v>154</v>
      </c>
      <c r="B96" s="88" t="s">
        <v>82</v>
      </c>
      <c r="C96" s="192" t="s">
        <v>79</v>
      </c>
      <c r="D96" s="218"/>
      <c r="E96" s="218"/>
      <c r="F96" s="218"/>
      <c r="G96" s="190"/>
      <c r="H96" s="88" t="s">
        <v>137</v>
      </c>
      <c r="I96" s="88" t="s">
        <v>138</v>
      </c>
      <c r="J96" s="192" t="s">
        <v>61</v>
      </c>
      <c r="K96" s="190"/>
      <c r="L96" s="89" t="s">
        <v>157</v>
      </c>
      <c r="M96" s="125" t="s">
        <v>99</v>
      </c>
      <c r="N96" s="88" t="s">
        <v>22</v>
      </c>
      <c r="O96" s="126" t="s">
        <v>0</v>
      </c>
    </row>
    <row r="97" spans="1:15" ht="16" customHeight="1">
      <c r="A97" s="63" t="s">
        <v>69</v>
      </c>
      <c r="B97" s="64" t="s">
        <v>70</v>
      </c>
      <c r="C97" s="64"/>
      <c r="D97" s="64"/>
      <c r="E97" s="64"/>
      <c r="F97" s="64"/>
      <c r="G97" s="64"/>
      <c r="H97" s="64"/>
      <c r="I97" s="64"/>
      <c r="J97" s="22"/>
      <c r="K97" s="22"/>
      <c r="L97" s="22"/>
      <c r="M97" s="116"/>
      <c r="N97" s="64"/>
      <c r="O97" s="117"/>
    </row>
    <row r="98" spans="1:15" ht="16" customHeight="1">
      <c r="A98" s="92" t="s">
        <v>71</v>
      </c>
      <c r="B98" s="44" t="s">
        <v>139</v>
      </c>
      <c r="C98" s="219" t="s">
        <v>182</v>
      </c>
      <c r="D98" s="220"/>
      <c r="E98" s="220"/>
      <c r="F98" s="220"/>
      <c r="G98" s="220"/>
      <c r="H98" s="75" t="s">
        <v>164</v>
      </c>
      <c r="I98" s="75" t="s">
        <v>165</v>
      </c>
      <c r="J98" s="221">
        <v>250</v>
      </c>
      <c r="K98" s="221"/>
      <c r="L98" s="99" t="s">
        <v>81</v>
      </c>
      <c r="M98" s="136">
        <v>2500</v>
      </c>
      <c r="N98" s="58">
        <f>J98*M98</f>
        <v>625000</v>
      </c>
      <c r="O98" s="137" t="s">
        <v>170</v>
      </c>
    </row>
    <row r="99" spans="1:15" ht="16" customHeight="1">
      <c r="A99" s="93" t="s">
        <v>141</v>
      </c>
      <c r="B99" s="37" t="s">
        <v>142</v>
      </c>
      <c r="C99" s="216" t="s">
        <v>140</v>
      </c>
      <c r="D99" s="216"/>
      <c r="E99" s="216"/>
      <c r="F99" s="216"/>
      <c r="G99" s="216"/>
      <c r="H99" s="67"/>
      <c r="I99" s="67"/>
      <c r="J99" s="217"/>
      <c r="K99" s="217"/>
      <c r="L99" s="103" t="s">
        <v>81</v>
      </c>
      <c r="M99" s="104"/>
      <c r="N99" s="59">
        <f t="shared" ref="N99:N101" si="10">J99*M99</f>
        <v>0</v>
      </c>
      <c r="O99" s="107"/>
    </row>
    <row r="100" spans="1:15" ht="16" customHeight="1">
      <c r="A100" s="93" t="s">
        <v>143</v>
      </c>
      <c r="B100" s="37" t="s">
        <v>144</v>
      </c>
      <c r="C100" s="216" t="s">
        <v>140</v>
      </c>
      <c r="D100" s="216"/>
      <c r="E100" s="216"/>
      <c r="F100" s="216"/>
      <c r="G100" s="216"/>
      <c r="H100" s="67"/>
      <c r="I100" s="67"/>
      <c r="J100" s="217"/>
      <c r="K100" s="217"/>
      <c r="L100" s="103" t="s">
        <v>81</v>
      </c>
      <c r="M100" s="104"/>
      <c r="N100" s="59">
        <f t="shared" si="10"/>
        <v>0</v>
      </c>
      <c r="O100" s="107"/>
    </row>
    <row r="101" spans="1:15" ht="16" customHeight="1">
      <c r="A101" s="93" t="s">
        <v>145</v>
      </c>
      <c r="B101" s="37" t="s">
        <v>146</v>
      </c>
      <c r="C101" s="216" t="s">
        <v>140</v>
      </c>
      <c r="D101" s="216"/>
      <c r="E101" s="216"/>
      <c r="F101" s="216"/>
      <c r="G101" s="216"/>
      <c r="H101" s="67"/>
      <c r="I101" s="67"/>
      <c r="J101" s="217"/>
      <c r="K101" s="217"/>
      <c r="L101" s="103" t="s">
        <v>81</v>
      </c>
      <c r="M101" s="104"/>
      <c r="N101" s="59">
        <f t="shared" si="10"/>
        <v>0</v>
      </c>
      <c r="O101" s="107"/>
    </row>
    <row r="102" spans="1:15" ht="16" customHeight="1">
      <c r="A102" s="96"/>
      <c r="B102" s="45" t="s">
        <v>65</v>
      </c>
      <c r="C102" s="189" t="s">
        <v>147</v>
      </c>
      <c r="D102" s="189"/>
      <c r="E102" s="189"/>
      <c r="F102" s="189"/>
      <c r="G102" s="189"/>
      <c r="H102" s="189"/>
      <c r="I102" s="189"/>
      <c r="J102" s="189"/>
      <c r="K102" s="189"/>
      <c r="L102" s="189"/>
      <c r="M102" s="149">
        <v>0.03</v>
      </c>
      <c r="N102" s="68">
        <f>SUM(N98,N101)*M102</f>
        <v>18750</v>
      </c>
      <c r="O102" s="122"/>
    </row>
    <row r="103" spans="1:15" ht="16" customHeight="1" thickBot="1">
      <c r="A103" s="85" t="s">
        <v>113</v>
      </c>
      <c r="B103" s="86"/>
      <c r="C103" s="86"/>
      <c r="D103" s="86"/>
      <c r="E103" s="86"/>
      <c r="F103" s="86"/>
      <c r="G103" s="86"/>
      <c r="H103" s="86"/>
      <c r="I103" s="86"/>
      <c r="J103" s="42"/>
      <c r="K103" s="42"/>
      <c r="L103" s="42"/>
      <c r="M103" s="146"/>
      <c r="N103" s="87">
        <f>SUM(N98:N102)</f>
        <v>643750</v>
      </c>
      <c r="O103" s="147"/>
    </row>
    <row r="104" spans="1:15" ht="16" customHeight="1">
      <c r="A104" s="29" t="s">
        <v>154</v>
      </c>
      <c r="B104" s="88" t="s">
        <v>82</v>
      </c>
      <c r="C104" s="190" t="s">
        <v>79</v>
      </c>
      <c r="D104" s="191"/>
      <c r="E104" s="191"/>
      <c r="F104" s="191"/>
      <c r="G104" s="191"/>
      <c r="H104" s="191"/>
      <c r="I104" s="191"/>
      <c r="J104" s="192" t="s">
        <v>80</v>
      </c>
      <c r="K104" s="190"/>
      <c r="L104" s="89" t="s">
        <v>157</v>
      </c>
      <c r="M104" s="125" t="s">
        <v>99</v>
      </c>
      <c r="N104" s="88" t="s">
        <v>22</v>
      </c>
      <c r="O104" s="126" t="s">
        <v>0</v>
      </c>
    </row>
    <row r="105" spans="1:15" ht="16" customHeight="1">
      <c r="A105" s="40" t="s">
        <v>72</v>
      </c>
      <c r="B105" s="64" t="s">
        <v>73</v>
      </c>
      <c r="C105" s="64"/>
      <c r="D105" s="64"/>
      <c r="E105" s="64"/>
      <c r="F105" s="64"/>
      <c r="G105" s="64"/>
      <c r="H105" s="64"/>
      <c r="I105" s="64"/>
      <c r="J105" s="22"/>
      <c r="K105" s="22"/>
      <c r="L105" s="22"/>
      <c r="M105" s="116"/>
      <c r="N105" s="64"/>
      <c r="O105" s="117"/>
    </row>
    <row r="106" spans="1:15" ht="16" customHeight="1">
      <c r="A106" s="2" t="s">
        <v>74</v>
      </c>
      <c r="B106" s="41" t="s">
        <v>73</v>
      </c>
      <c r="C106" s="213"/>
      <c r="D106" s="214"/>
      <c r="E106" s="214"/>
      <c r="F106" s="214"/>
      <c r="G106" s="214"/>
      <c r="H106" s="214"/>
      <c r="I106" s="215"/>
      <c r="J106" s="202">
        <f>SUM(N87,N91,N95,N103)</f>
        <v>1806198</v>
      </c>
      <c r="K106" s="203"/>
      <c r="L106" s="143"/>
      <c r="M106" s="144">
        <v>0.06</v>
      </c>
      <c r="N106" s="84">
        <f>J106*M106</f>
        <v>108371.87999999999</v>
      </c>
      <c r="O106" s="145"/>
    </row>
    <row r="107" spans="1:15" ht="16" customHeight="1">
      <c r="A107" s="81" t="s">
        <v>113</v>
      </c>
      <c r="B107" s="82"/>
      <c r="C107" s="82"/>
      <c r="D107" s="82"/>
      <c r="E107" s="82"/>
      <c r="F107" s="82"/>
      <c r="G107" s="82"/>
      <c r="H107" s="82"/>
      <c r="I107" s="82"/>
      <c r="J107" s="39"/>
      <c r="K107" s="39"/>
      <c r="L107" s="39"/>
      <c r="M107" s="141"/>
      <c r="N107" s="83">
        <f>SUM(N106,J106)</f>
        <v>1914569.88</v>
      </c>
      <c r="O107" s="142"/>
    </row>
    <row r="108" spans="1:15" ht="16" customHeight="1" thickBot="1">
      <c r="A108" s="61"/>
      <c r="B108" s="62" t="s">
        <v>151</v>
      </c>
      <c r="C108" s="62"/>
      <c r="D108" s="62"/>
      <c r="E108" s="62"/>
      <c r="F108" s="62"/>
      <c r="G108" s="62"/>
      <c r="H108" s="62"/>
      <c r="I108" s="62"/>
      <c r="J108" s="20"/>
      <c r="K108" s="20"/>
      <c r="L108" s="20"/>
      <c r="M108" s="150"/>
      <c r="N108" s="151"/>
      <c r="O108" s="152"/>
    </row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</sheetData>
  <dataConsolidate/>
  <mergeCells count="117"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  <mergeCell ref="C25:I25"/>
    <mergeCell ref="C34:I34"/>
    <mergeCell ref="C45:I45"/>
    <mergeCell ref="A47:A51"/>
    <mergeCell ref="B47:B51"/>
    <mergeCell ref="C47:I47"/>
    <mergeCell ref="C48:I48"/>
    <mergeCell ref="C49:I49"/>
    <mergeCell ref="C50:I50"/>
    <mergeCell ref="C51:I51"/>
    <mergeCell ref="A57:A61"/>
    <mergeCell ref="B57:B61"/>
    <mergeCell ref="C57:I57"/>
    <mergeCell ref="C58:I58"/>
    <mergeCell ref="C59:I59"/>
    <mergeCell ref="C60:I60"/>
    <mergeCell ref="C61:I61"/>
    <mergeCell ref="A52:A56"/>
    <mergeCell ref="B52:B56"/>
    <mergeCell ref="C52:I52"/>
    <mergeCell ref="C53:I53"/>
    <mergeCell ref="C54:I54"/>
    <mergeCell ref="C55:I55"/>
    <mergeCell ref="C56:I56"/>
    <mergeCell ref="J66:K66"/>
    <mergeCell ref="C68:I68"/>
    <mergeCell ref="J68:K68"/>
    <mergeCell ref="C69:I69"/>
    <mergeCell ref="J69:K69"/>
    <mergeCell ref="C70:I70"/>
    <mergeCell ref="J70:K70"/>
    <mergeCell ref="A62:A64"/>
    <mergeCell ref="B62:B64"/>
    <mergeCell ref="C62:G62"/>
    <mergeCell ref="C63:G63"/>
    <mergeCell ref="C64:G64"/>
    <mergeCell ref="C66:I66"/>
    <mergeCell ref="J75:K75"/>
    <mergeCell ref="C76:I76"/>
    <mergeCell ref="J76:K76"/>
    <mergeCell ref="C71:I71"/>
    <mergeCell ref="J71:K71"/>
    <mergeCell ref="C72:I72"/>
    <mergeCell ref="J72:K72"/>
    <mergeCell ref="C73:I73"/>
    <mergeCell ref="J73:K73"/>
    <mergeCell ref="C106:I106"/>
    <mergeCell ref="J106:K106"/>
    <mergeCell ref="C99:G99"/>
    <mergeCell ref="J99:K99"/>
    <mergeCell ref="C100:G100"/>
    <mergeCell ref="J100:K100"/>
    <mergeCell ref="C101:G101"/>
    <mergeCell ref="J101:K101"/>
    <mergeCell ref="C92:I92"/>
    <mergeCell ref="C94:I94"/>
    <mergeCell ref="C96:G96"/>
    <mergeCell ref="J96:K96"/>
    <mergeCell ref="C98:G98"/>
    <mergeCell ref="J98:K98"/>
    <mergeCell ref="B6:O6"/>
    <mergeCell ref="A2:B2"/>
    <mergeCell ref="A3:B3"/>
    <mergeCell ref="A4:B4"/>
    <mergeCell ref="C2:E2"/>
    <mergeCell ref="C102:L102"/>
    <mergeCell ref="C104:I104"/>
    <mergeCell ref="J104:K104"/>
    <mergeCell ref="C83:I83"/>
    <mergeCell ref="C84:I84"/>
    <mergeCell ref="C85:I85"/>
    <mergeCell ref="C88:I88"/>
    <mergeCell ref="J88:K88"/>
    <mergeCell ref="C90:I90"/>
    <mergeCell ref="J90:K90"/>
    <mergeCell ref="C77:I77"/>
    <mergeCell ref="J77:K77"/>
    <mergeCell ref="C78:I78"/>
    <mergeCell ref="J78:K78"/>
    <mergeCell ref="C80:I80"/>
    <mergeCell ref="C82:I82"/>
    <mergeCell ref="C74:I74"/>
    <mergeCell ref="J74:K74"/>
    <mergeCell ref="C75:I75"/>
    <mergeCell ref="N3:O3"/>
    <mergeCell ref="N4:O4"/>
    <mergeCell ref="A1:O1"/>
    <mergeCell ref="I2:J2"/>
    <mergeCell ref="I3:J3"/>
    <mergeCell ref="L2:M2"/>
    <mergeCell ref="L3:M3"/>
    <mergeCell ref="L4:M4"/>
    <mergeCell ref="N2:O2"/>
  </mergeCells>
  <phoneticPr fontId="22" type="noConversion"/>
  <dataValidations count="8">
    <dataValidation type="list" allowBlank="1" showInputMessage="1" showErrorMessage="1" sqref="C36:C43">
      <formula1>#REF!</formula1>
    </dataValidation>
    <dataValidation type="list" allowBlank="1" showInputMessage="1" showErrorMessage="1" sqref="I98:I101">
      <formula1>#REF!</formula1>
    </dataValidation>
    <dataValidation type="list" allowBlank="1" showInputMessage="1" showErrorMessage="1" sqref="H98:H101">
      <formula1>#REF!</formula1>
    </dataValidation>
    <dataValidation type="list" allowBlank="1" showInputMessage="1" showErrorMessage="1" sqref="D36:D43 D10:D20">
      <formula1>#REF!</formula1>
    </dataValidation>
    <dataValidation type="list" allowBlank="1" showInputMessage="1" showErrorMessage="1" sqref="F36:F43 F10:F20">
      <formula1>#REF!</formula1>
    </dataValidation>
    <dataValidation type="list" allowBlank="1" showInputMessage="1" showErrorMessage="1" sqref="H36:H43">
      <formula1>#REF!</formula1>
    </dataValidation>
    <dataValidation type="list" allowBlank="1" showInputMessage="1" showErrorMessage="1" sqref="H62:H64">
      <formula1>#REF!</formula1>
    </dataValidation>
    <dataValidation type="list" allowBlank="1" showInputMessage="1" showErrorMessage="1" sqref="C3:E3">
      <formula1>"国内会议,国际会议"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2017-10-17T00:51:41Z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5" name="_NewReviewCycle">
    <vt:lpwstr/>
  </property>
  <property fmtid="{D5CDD505-2E9C-101B-9397-08002B2CF9AE}" pid="6" name="_AdHocReviewCycleID">
    <vt:i4>-1021537869</vt:i4>
  </property>
</Properties>
</file>