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1540" yWindow="1060" windowWidth="25600" windowHeight="14200" tabRatio="372"/>
  </bookViews>
  <sheets>
    <sheet name="0225" sheetId="3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31" l="1"/>
  <c r="G4" i="31"/>
  <c r="G5" i="31"/>
  <c r="G6" i="31"/>
  <c r="G7" i="31"/>
  <c r="D8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90" i="31"/>
  <c r="G91" i="31"/>
  <c r="G92" i="31"/>
  <c r="G95" i="31"/>
  <c r="G96" i="31"/>
  <c r="G97" i="31"/>
  <c r="G98" i="31"/>
  <c r="G99" i="31"/>
  <c r="G100" i="31"/>
  <c r="G101" i="31"/>
  <c r="G102" i="31"/>
  <c r="G103" i="31"/>
  <c r="G104" i="31"/>
  <c r="G105" i="31"/>
  <c r="G106" i="31"/>
  <c r="G107" i="31"/>
  <c r="G108" i="31"/>
  <c r="G109" i="31"/>
  <c r="G110" i="31"/>
  <c r="G111" i="31"/>
  <c r="G112" i="31"/>
  <c r="G113" i="31"/>
  <c r="G114" i="31"/>
  <c r="G115" i="31"/>
  <c r="G116" i="31"/>
  <c r="G117" i="31"/>
  <c r="G118" i="31"/>
  <c r="G119" i="31"/>
  <c r="G120" i="31"/>
  <c r="G121" i="31"/>
  <c r="G122" i="31"/>
  <c r="G123" i="31"/>
  <c r="G124" i="31"/>
  <c r="G125" i="31"/>
  <c r="G127" i="31"/>
  <c r="G128" i="31"/>
  <c r="H128" i="31"/>
  <c r="G126" i="31"/>
</calcChain>
</file>

<file path=xl/sharedStrings.xml><?xml version="1.0" encoding="utf-8"?>
<sst xmlns="http://schemas.openxmlformats.org/spreadsheetml/2006/main" count="324" uniqueCount="213">
  <si>
    <t>个</t>
    <rPh sb="0" eb="1">
      <t>ge</t>
    </rPh>
    <phoneticPr fontId="1" type="noConversion"/>
  </si>
  <si>
    <t>人</t>
    <rPh sb="0" eb="1">
      <t>ren</t>
    </rPh>
    <phoneticPr fontId="1" type="noConversion"/>
  </si>
  <si>
    <t>摄影</t>
    <rPh sb="0" eb="1">
      <t>she'ying</t>
    </rPh>
    <phoneticPr fontId="1" type="noConversion"/>
  </si>
  <si>
    <t>摄像</t>
    <rPh sb="0" eb="1">
      <t>she'xiang</t>
    </rPh>
    <phoneticPr fontId="1" type="noConversion"/>
  </si>
  <si>
    <t>机位</t>
    <rPh sb="0" eb="1">
      <t>ji'wei</t>
    </rPh>
    <phoneticPr fontId="1" type="noConversion"/>
  </si>
  <si>
    <t>图片直播</t>
    <rPh sb="0" eb="1">
      <t>tu'pian'zhi'bo</t>
    </rPh>
    <phoneticPr fontId="1" type="noConversion"/>
  </si>
  <si>
    <t>修图师</t>
    <rPh sb="0" eb="1">
      <t>xiu'tu'shi</t>
    </rPh>
    <phoneticPr fontId="1" type="noConversion"/>
  </si>
  <si>
    <t>人</t>
    <rPh sb="0" eb="1">
      <t>reb</t>
    </rPh>
    <phoneticPr fontId="1" type="noConversion"/>
  </si>
  <si>
    <t>礼仪</t>
    <rPh sb="0" eb="1">
      <t>li'yi</t>
    </rPh>
    <phoneticPr fontId="1" type="noConversion"/>
  </si>
  <si>
    <t>大巴车</t>
    <rPh sb="0" eb="1">
      <t>da'ba'ce</t>
    </rPh>
    <rPh sb="2" eb="3">
      <t>che</t>
    </rPh>
    <phoneticPr fontId="1" type="noConversion"/>
  </si>
  <si>
    <t>趟</t>
    <rPh sb="0" eb="1">
      <t>tang</t>
    </rPh>
    <phoneticPr fontId="1" type="noConversion"/>
  </si>
  <si>
    <t>摇臂</t>
    <rPh sb="0" eb="1">
      <t>yao'bi</t>
    </rPh>
    <phoneticPr fontId="1" type="noConversion"/>
  </si>
  <si>
    <t>嘉宾道具</t>
    <rPh sb="0" eb="1">
      <t>jia'b</t>
    </rPh>
    <rPh sb="2" eb="3">
      <t>dao'j</t>
    </rPh>
    <phoneticPr fontId="1" type="noConversion"/>
  </si>
  <si>
    <t>电柜</t>
    <phoneticPr fontId="1" type="noConversion"/>
  </si>
  <si>
    <t xml:space="preserve">线阵列中高频音箱 </t>
    <phoneticPr fontId="1" type="noConversion"/>
  </si>
  <si>
    <t>线阵列超低频音箱</t>
    <phoneticPr fontId="1" type="noConversion"/>
  </si>
  <si>
    <t xml:space="preserve">返送音箱 </t>
    <phoneticPr fontId="1" type="noConversion"/>
  </si>
  <si>
    <t xml:space="preserve">数字功放 </t>
    <phoneticPr fontId="1" type="noConversion"/>
  </si>
  <si>
    <t xml:space="preserve">数字调音台 </t>
    <phoneticPr fontId="1" type="noConversion"/>
  </si>
  <si>
    <t>无线手持麦克风</t>
    <phoneticPr fontId="1" type="noConversion"/>
  </si>
  <si>
    <t>无线肉色头戴麦克风</t>
    <phoneticPr fontId="1" type="noConversion"/>
  </si>
  <si>
    <t xml:space="preserve">天线放大器 </t>
    <phoneticPr fontId="1" type="noConversion"/>
  </si>
  <si>
    <t>音频电脑</t>
    <phoneticPr fontId="1" type="noConversion"/>
  </si>
  <si>
    <t>DI-BOX</t>
    <phoneticPr fontId="1" type="noConversion"/>
  </si>
  <si>
    <t>16路音频缆车</t>
    <phoneticPr fontId="1" type="noConversion"/>
  </si>
  <si>
    <t>无线对讲主机</t>
    <phoneticPr fontId="1" type="noConversion"/>
  </si>
  <si>
    <t>无线接收机及耳机</t>
    <phoneticPr fontId="1" type="noConversion"/>
  </si>
  <si>
    <t>有线对讲主机</t>
    <phoneticPr fontId="1" type="noConversion"/>
  </si>
  <si>
    <t>有线对讲接收机</t>
    <phoneticPr fontId="1" type="noConversion"/>
  </si>
  <si>
    <t>切割电脑灯</t>
    <phoneticPr fontId="1" type="noConversion"/>
  </si>
  <si>
    <t>三合一光束电脑灯</t>
    <phoneticPr fontId="1" type="noConversion"/>
  </si>
  <si>
    <t>LED摇头灯</t>
    <phoneticPr fontId="1" type="noConversion"/>
  </si>
  <si>
    <t>LED PAR</t>
    <phoneticPr fontId="1" type="noConversion"/>
  </si>
  <si>
    <t>电脑灯调光台</t>
    <phoneticPr fontId="1" type="noConversion"/>
  </si>
  <si>
    <t>调光台扩展</t>
    <phoneticPr fontId="1" type="noConversion"/>
  </si>
  <si>
    <t>信号放大器</t>
    <phoneticPr fontId="1" type="noConversion"/>
  </si>
  <si>
    <t>TRUSS(Black)</t>
    <phoneticPr fontId="1" type="noConversion"/>
  </si>
  <si>
    <t>电动葫芦</t>
    <phoneticPr fontId="1" type="noConversion"/>
  </si>
  <si>
    <t>雾机</t>
    <phoneticPr fontId="1" type="noConversion"/>
  </si>
  <si>
    <t>视频操控师</t>
    <phoneticPr fontId="1" type="noConversion"/>
  </si>
  <si>
    <t>音响师</t>
    <phoneticPr fontId="1" type="noConversion"/>
  </si>
  <si>
    <t>灯光师</t>
    <phoneticPr fontId="1" type="noConversion"/>
  </si>
  <si>
    <t>技术人员</t>
    <phoneticPr fontId="1" type="noConversion"/>
  </si>
  <si>
    <t>市内运费</t>
    <phoneticPr fontId="1" type="noConversion"/>
  </si>
  <si>
    <t>平米</t>
    <rPh sb="0" eb="1">
      <t>ping'm</t>
    </rPh>
    <phoneticPr fontId="1" type="noConversion"/>
  </si>
  <si>
    <t>次</t>
    <rPh sb="0" eb="1">
      <t>ci</t>
    </rPh>
    <phoneticPr fontId="1" type="noConversion"/>
  </si>
  <si>
    <t>平米</t>
    <rPh sb="0" eb="1">
      <t>ping'mi</t>
    </rPh>
    <phoneticPr fontId="1" type="noConversion"/>
  </si>
  <si>
    <t>欢迎背板</t>
    <rPh sb="0" eb="1">
      <t>huan'ying</t>
    </rPh>
    <rPh sb="2" eb="3">
      <t>bei'ban</t>
    </rPh>
    <phoneticPr fontId="1" type="noConversion"/>
  </si>
  <si>
    <t>米</t>
    <rPh sb="0" eb="1">
      <t>mi</t>
    </rPh>
    <phoneticPr fontId="1" type="noConversion"/>
  </si>
  <si>
    <t>安检</t>
    <rPh sb="0" eb="1">
      <t>an'jian</t>
    </rPh>
    <phoneticPr fontId="1" type="noConversion"/>
  </si>
  <si>
    <t>保安（制服）</t>
    <rPh sb="0" eb="1">
      <t>bao'an</t>
    </rPh>
    <rPh sb="3" eb="4">
      <t>zhi'fu</t>
    </rPh>
    <phoneticPr fontId="1" type="noConversion"/>
  </si>
  <si>
    <t>保安（防爆）</t>
    <rPh sb="0" eb="1">
      <t>bao'an</t>
    </rPh>
    <rPh sb="3" eb="4">
      <t>fang'bao</t>
    </rPh>
    <phoneticPr fontId="1" type="noConversion"/>
  </si>
  <si>
    <t>X光机</t>
    <rPh sb="1" eb="2">
      <t>guagn'ji</t>
    </rPh>
    <phoneticPr fontId="1" type="noConversion"/>
  </si>
  <si>
    <t>台</t>
    <rPh sb="0" eb="1">
      <t>tai</t>
    </rPh>
    <phoneticPr fontId="1" type="noConversion"/>
  </si>
  <si>
    <t>安检门</t>
    <rPh sb="0" eb="1">
      <t>an'jian'men</t>
    </rPh>
    <phoneticPr fontId="1" type="noConversion"/>
  </si>
  <si>
    <t>暖场节目—乐队</t>
    <rPh sb="0" eb="1">
      <t>nuan'c</t>
    </rPh>
    <phoneticPr fontId="1" type="noConversion"/>
  </si>
  <si>
    <t>人工</t>
    <rPh sb="0" eb="1">
      <t>ren'gong</t>
    </rPh>
    <phoneticPr fontId="1" type="noConversion"/>
  </si>
  <si>
    <t>运输</t>
    <rPh sb="0" eb="1">
      <t>yun's</t>
    </rPh>
    <phoneticPr fontId="1" type="noConversion"/>
  </si>
  <si>
    <t>车</t>
    <rPh sb="0" eb="1">
      <t>che</t>
    </rPh>
    <phoneticPr fontId="1" type="noConversion"/>
  </si>
  <si>
    <t>进撤场人工</t>
    <rPh sb="0" eb="1">
      <t>jin</t>
    </rPh>
    <rPh sb="1" eb="2">
      <t>che'chang</t>
    </rPh>
    <rPh sb="3" eb="4">
      <t>ren'gong</t>
    </rPh>
    <phoneticPr fontId="1" type="noConversion"/>
  </si>
  <si>
    <t>液晶监视器</t>
  </si>
  <si>
    <t>LED屏幕（主）</t>
  </si>
  <si>
    <t>LED处理器</t>
  </si>
  <si>
    <t>巴可E2 4k屏幕管理系统</t>
  </si>
  <si>
    <t>巴可E2控制器 EC-200</t>
  </si>
  <si>
    <t>拼接融合工作站</t>
  </si>
  <si>
    <t>拼接融合控制软件</t>
  </si>
  <si>
    <t>苹果电脑</t>
  </si>
  <si>
    <t>电柜</t>
  </si>
  <si>
    <t>MIG-560D</t>
  </si>
  <si>
    <t>DELL  LCD 24"  （16 : 10）</t>
  </si>
  <si>
    <t xml:space="preserve">Barco /E2 Screen management system </t>
  </si>
  <si>
    <t>Barco /Event Master EC-200</t>
  </si>
  <si>
    <t>WORKSTATION MAIN CONTROLLER</t>
  </si>
  <si>
    <t>WATCHOUT 6.0</t>
  </si>
  <si>
    <t>MarBook Pro15"</t>
  </si>
  <si>
    <t xml:space="preserve">Optical Fiber Syestem  </t>
  </si>
  <si>
    <t xml:space="preserve">TL 34L </t>
  </si>
  <si>
    <t>导播设备</t>
    <rPh sb="0" eb="1">
      <t>dao'bo</t>
    </rPh>
    <rPh sb="2" eb="3">
      <t>she'b</t>
    </rPh>
    <phoneticPr fontId="1" type="noConversion"/>
  </si>
  <si>
    <t>光纤系统</t>
    <phoneticPr fontId="1" type="noConversion"/>
  </si>
  <si>
    <t>入口</t>
  </si>
  <si>
    <t>签到</t>
  </si>
  <si>
    <t>Subtotal</t>
  </si>
  <si>
    <t>大屏</t>
  </si>
  <si>
    <t>音响</t>
  </si>
  <si>
    <t>灯光</t>
  </si>
  <si>
    <t>拍摄</t>
  </si>
  <si>
    <t>其他费用</t>
  </si>
  <si>
    <t>门头</t>
  </si>
  <si>
    <t>个</t>
  </si>
  <si>
    <t>AV人员及运费</t>
    <phoneticPr fontId="1" type="noConversion"/>
  </si>
  <si>
    <t>服务费</t>
    <rPh sb="0" eb="1">
      <t>fu'wu'f</t>
    </rPh>
    <phoneticPr fontId="1" type="noConversion"/>
  </si>
  <si>
    <t>税金</t>
    <rPh sb="0" eb="1">
      <t>shui'jin</t>
    </rPh>
    <phoneticPr fontId="1" type="noConversion"/>
  </si>
  <si>
    <t>总计</t>
    <rPh sb="0" eb="1">
      <t>zong'ji</t>
    </rPh>
    <phoneticPr fontId="1" type="noConversion"/>
  </si>
  <si>
    <t>合计</t>
    <rPh sb="0" eb="1">
      <t>he</t>
    </rPh>
    <phoneticPr fontId="1" type="noConversion"/>
  </si>
  <si>
    <t>第三方收取</t>
    <rPh sb="0" eb="1">
      <t>is'an'f</t>
    </rPh>
    <rPh sb="3" eb="4">
      <t>shou'qu</t>
    </rPh>
    <phoneticPr fontId="1" type="noConversion"/>
  </si>
  <si>
    <t xml:space="preserve">               MOMO2019年会盛典报价</t>
  </si>
  <si>
    <t>外场布置</t>
  </si>
  <si>
    <t>总价</t>
    <rPh sb="0" eb="1">
      <t>zong'jia</t>
    </rPh>
    <phoneticPr fontId="1" type="noConversion"/>
  </si>
  <si>
    <t>备注</t>
    <rPh sb="0" eb="1">
      <t>bei'zh</t>
    </rPh>
    <phoneticPr fontId="1" type="noConversion"/>
  </si>
  <si>
    <t>最终优惠金额</t>
    <rPh sb="0" eb="1">
      <t>zui'z</t>
    </rPh>
    <rPh sb="2" eb="3">
      <t>you'hui</t>
    </rPh>
    <rPh sb="4" eb="5">
      <t>jin'e</t>
    </rPh>
    <phoneticPr fontId="1" type="noConversion"/>
  </si>
  <si>
    <t>串场视频剪辑，不含配音（非特效制作）</t>
    <rPh sb="0" eb="1">
      <t>chuan chang</t>
    </rPh>
    <rPh sb="2" eb="3">
      <t>shi pin</t>
    </rPh>
    <rPh sb="4" eb="5">
      <t>jian ji</t>
    </rPh>
    <rPh sb="7" eb="8">
      <t>bu han</t>
    </rPh>
    <rPh sb="9" eb="10">
      <t>pei yin</t>
    </rPh>
    <rPh sb="12" eb="13">
      <t>fei te xiao</t>
    </rPh>
    <rPh sb="15" eb="16">
      <t>zhi zuo</t>
    </rPh>
    <phoneticPr fontId="1" type="noConversion"/>
  </si>
  <si>
    <t>活动总结视频剪辑</t>
    <rPh sb="0" eb="1">
      <t>huo dong</t>
    </rPh>
    <rPh sb="2" eb="3">
      <t>zong jie</t>
    </rPh>
    <rPh sb="4" eb="5">
      <t>shi pin</t>
    </rPh>
    <rPh sb="6" eb="7">
      <t>jian ji</t>
    </rPh>
    <phoneticPr fontId="1" type="noConversion"/>
  </si>
  <si>
    <t>发光立体字</t>
    <rPh sb="0" eb="1">
      <t>fa'guang</t>
    </rPh>
    <rPh sb="2" eb="3">
      <t>li'ti'zi</t>
    </rPh>
    <phoneticPr fontId="1" type="noConversion"/>
  </si>
  <si>
    <t>铁架龙骨，外包木板，亚光防水涂料，</t>
  </si>
  <si>
    <t>亚克力发光灯箱字，背面铁架支撑与门头结构链接</t>
  </si>
  <si>
    <t>通道</t>
    <rPh sb="0" eb="1">
      <t>tong'dao</t>
    </rPh>
    <phoneticPr fontId="1" type="noConversion"/>
  </si>
  <si>
    <t>发光通道</t>
    <rPh sb="0" eb="1">
      <t>fa'guagn</t>
    </rPh>
    <rPh sb="2" eb="3">
      <t>ton'dao</t>
    </rPh>
    <phoneticPr fontId="1" type="noConversion"/>
  </si>
  <si>
    <t>主形象区域</t>
    <rPh sb="0" eb="1">
      <t>zhu'xing'x</t>
    </rPh>
    <rPh sb="3" eb="4">
      <t>qu'yu</t>
    </rPh>
    <phoneticPr fontId="1" type="noConversion"/>
  </si>
  <si>
    <t>平米</t>
  </si>
  <si>
    <t>背板（正常）</t>
    <rPh sb="0" eb="1">
      <t>bei'ban</t>
    </rPh>
    <rPh sb="3" eb="4">
      <t>zheng'c</t>
    </rPh>
    <phoneticPr fontId="1" type="noConversion"/>
  </si>
  <si>
    <t>背板（异形）</t>
    <rPh sb="0" eb="1">
      <t>bei'ban</t>
    </rPh>
    <rPh sb="3" eb="4">
      <t>yi'xing</t>
    </rPh>
    <phoneticPr fontId="1" type="noConversion"/>
  </si>
  <si>
    <t>L(40m+20m) *H2.5m 10根立腿</t>
  </si>
  <si>
    <t>米</t>
  </si>
  <si>
    <t>拍照区</t>
    <rPh sb="0" eb="1">
      <t>pai'zhao'q</t>
    </rPh>
    <phoneticPr fontId="1" type="noConversion"/>
  </si>
  <si>
    <t>彩虹区域</t>
    <rPh sb="0" eb="1">
      <t>cai'hong'qu</t>
    </rPh>
    <rPh sb="2" eb="3">
      <t>qu'uy</t>
    </rPh>
    <phoneticPr fontId="1" type="noConversion"/>
  </si>
  <si>
    <t>异形背板区域</t>
  </si>
  <si>
    <t>LED发光造型</t>
    <rPh sb="3" eb="4">
      <t>fa'guang</t>
    </rPh>
    <rPh sb="5" eb="6">
      <t>zao'xing</t>
    </rPh>
    <phoneticPr fontId="1" type="noConversion"/>
  </si>
  <si>
    <t>火烈鸟+仙人掌区</t>
    <rPh sb="0" eb="1">
      <t>huo'lie'niao</t>
    </rPh>
    <rPh sb="4" eb="5">
      <t>x'r'z</t>
    </rPh>
    <rPh sb="7" eb="8">
      <t>qu</t>
    </rPh>
    <phoneticPr fontId="1" type="noConversion"/>
  </si>
  <si>
    <t>异形背板区域LED发光造型</t>
    <phoneticPr fontId="1" type="noConversion"/>
  </si>
  <si>
    <t>吧桌</t>
  </si>
  <si>
    <t>吧台</t>
    <rPh sb="0" eb="1">
      <t>ba'zhuo</t>
    </rPh>
    <rPh sb="1" eb="2">
      <t>tai</t>
    </rPh>
    <phoneticPr fontId="1" type="noConversion"/>
  </si>
  <si>
    <t>酒柜两侧铁网结构</t>
  </si>
  <si>
    <t>酒柜及灯箱</t>
    <rPh sb="2" eb="3">
      <t>ji'deng'xiagn</t>
    </rPh>
    <phoneticPr fontId="1" type="noConversion"/>
  </si>
  <si>
    <t>LED屏幕底座</t>
  </si>
  <si>
    <t>主舞台</t>
  </si>
  <si>
    <t>舞台地毯</t>
  </si>
  <si>
    <t>舞台背景结构</t>
  </si>
  <si>
    <t>腰幕结构</t>
  </si>
  <si>
    <t>项</t>
  </si>
  <si>
    <t>包含接送机</t>
    <rPh sb="0" eb="1">
      <t>bao'han</t>
    </rPh>
    <rPh sb="2" eb="3">
      <t>jie'song'ji</t>
    </rPh>
    <phoneticPr fontId="1" type="noConversion"/>
  </si>
  <si>
    <t>灯光及设备租赁</t>
    <rPh sb="0" eb="1">
      <t>deng'guagn</t>
    </rPh>
    <rPh sb="2" eb="3">
      <t>ji'she'b</t>
    </rPh>
    <rPh sb="5" eb="6">
      <t>zu'lin</t>
    </rPh>
    <phoneticPr fontId="1" type="noConversion"/>
  </si>
  <si>
    <t>天</t>
    <rPh sb="0" eb="1">
      <t>tian</t>
    </rPh>
    <phoneticPr fontId="1" type="noConversion"/>
  </si>
  <si>
    <t>含设备架设1人</t>
    <rPh sb="0" eb="1">
      <t>han</t>
    </rPh>
    <rPh sb="1" eb="2">
      <t>she'b</t>
    </rPh>
    <rPh sb="3" eb="4">
      <t>jia'she</t>
    </rPh>
    <rPh sb="6" eb="7">
      <t>ren</t>
    </rPh>
    <phoneticPr fontId="1" type="noConversion"/>
  </si>
  <si>
    <t>开场视频</t>
    <rPh sb="0" eb="1">
      <t>kai'c</t>
    </rPh>
    <rPh sb="2" eb="3">
      <t>shi'p</t>
    </rPh>
    <phoneticPr fontId="1" type="noConversion"/>
  </si>
  <si>
    <t>动态KV制作</t>
    <rPh sb="0" eb="1">
      <t>dong'tai</t>
    </rPh>
    <rPh sb="4" eb="5">
      <t>zhi'z</t>
    </rPh>
    <phoneticPr fontId="1" type="noConversion"/>
  </si>
  <si>
    <t>LED屏幕（腰）</t>
  </si>
  <si>
    <t>LED屏幕（彩幕）</t>
  </si>
  <si>
    <t>P3.9: 500mm x 500mm, Pixel: 4096 x 1152,  Size: 16000mm x 4500mm    (32 x 9piece)</t>
  </si>
  <si>
    <t>P3.9: 500mm x 500mm, Pixel: 2048 x 640,  Size: 8000mm x 2500mm    (10 x 6piece) 2set</t>
  </si>
  <si>
    <t xml:space="preserve">P3.9: 500mm x 500mm, Pixel: 0000 x 0000,  Size: 0000mm x 0000mm    (0 x 0piece) </t>
  </si>
  <si>
    <t>线阵列中低频音箱</t>
  </si>
  <si>
    <t>10m*3.6m</t>
    <phoneticPr fontId="1" type="noConversion"/>
  </si>
  <si>
    <t>20m*3.6m</t>
    <phoneticPr fontId="1" type="noConversion"/>
  </si>
  <si>
    <t>MOMO圆形可触灯</t>
    <rPh sb="4" eb="5">
      <t>yuan'xing</t>
    </rPh>
    <rPh sb="6" eb="7">
      <t>ke'chu'mo</t>
    </rPh>
    <rPh sb="8" eb="9">
      <t>deng</t>
    </rPh>
    <phoneticPr fontId="1" type="noConversion"/>
  </si>
  <si>
    <t>工时</t>
    <rPh sb="0" eb="1">
      <t>gong'shi</t>
    </rPh>
    <phoneticPr fontId="1" type="noConversion"/>
  </si>
  <si>
    <t>其他物料</t>
    <rPh sb="0" eb="1">
      <t>qi'ta</t>
    </rPh>
    <rPh sb="2" eb="3">
      <t>wu'liao</t>
    </rPh>
    <phoneticPr fontId="1" type="noConversion"/>
  </si>
  <si>
    <t>桁架宝丽布</t>
    <rPh sb="0" eb="1">
      <t>heng'jia</t>
    </rPh>
    <rPh sb="2" eb="3">
      <t>bao'li'bu</t>
    </rPh>
    <phoneticPr fontId="1" type="noConversion"/>
  </si>
  <si>
    <t>TRUSS架结构</t>
    <phoneticPr fontId="1" type="noConversion"/>
  </si>
  <si>
    <t>本次赠送</t>
    <rPh sb="0" eb="1">
      <t>ben'ci</t>
    </rPh>
    <rPh sb="2" eb="3">
      <t>zeng'song</t>
    </rPh>
    <phoneticPr fontId="1" type="noConversion"/>
  </si>
  <si>
    <t>TRUSS架吊装造型</t>
    <rPh sb="6" eb="7">
      <t>diao'zhuang</t>
    </rPh>
    <rPh sb="8" eb="9">
      <t>zao'xing</t>
    </rPh>
    <phoneticPr fontId="1" type="noConversion"/>
  </si>
  <si>
    <t>28平米+2个造型</t>
    <rPh sb="2" eb="3">
      <t>ping'mi</t>
    </rPh>
    <rPh sb="6" eb="7">
      <t>ge</t>
    </rPh>
    <rPh sb="7" eb="8">
      <t>zoa'xing</t>
    </rPh>
    <phoneticPr fontId="1" type="noConversion"/>
  </si>
  <si>
    <t>库房</t>
    <rPh sb="0" eb="1">
      <t>ku'fang</t>
    </rPh>
    <phoneticPr fontId="1" type="noConversion"/>
  </si>
  <si>
    <t>运输车辆</t>
    <rPh sb="0" eb="1">
      <t>yun'shu</t>
    </rPh>
    <rPh sb="2" eb="3">
      <t>che'l</t>
    </rPh>
    <phoneticPr fontId="1" type="noConversion"/>
  </si>
  <si>
    <t>八棱柱展具</t>
  </si>
  <si>
    <t>保安（24日夜保）</t>
    <rPh sb="0" eb="1">
      <t>bao'an</t>
    </rPh>
    <rPh sb="5" eb="6">
      <t>ri</t>
    </rPh>
    <rPh sb="6" eb="7">
      <t>ye</t>
    </rPh>
    <rPh sb="7" eb="8">
      <t>bao</t>
    </rPh>
    <phoneticPr fontId="1" type="noConversion"/>
  </si>
  <si>
    <t>前期绿幕摄像师</t>
    <rPh sb="0" eb="1">
      <t>qian'qi</t>
    </rPh>
    <rPh sb="2" eb="3">
      <t>lv'mu</t>
    </rPh>
    <rPh sb="4" eb="5">
      <t>she'xiang'shi</t>
    </rPh>
    <phoneticPr fontId="1" type="noConversion"/>
  </si>
  <si>
    <t>18m*4m</t>
    <phoneticPr fontId="1" type="noConversion"/>
  </si>
  <si>
    <t>24日夜晚看守库房</t>
    <rPh sb="2" eb="3">
      <t>ri</t>
    </rPh>
    <rPh sb="3" eb="4">
      <t>ye'wan</t>
    </rPh>
    <rPh sb="5" eb="6">
      <t>kan'shou</t>
    </rPh>
    <rPh sb="7" eb="8">
      <t>ku'fang</t>
    </rPh>
    <phoneticPr fontId="1" type="noConversion"/>
  </si>
  <si>
    <t>尺寸详见方案</t>
    <rPh sb="0" eb="1">
      <t>chi'cun</t>
    </rPh>
    <rPh sb="2" eb="3">
      <t>xiang'jian</t>
    </rPh>
    <rPh sb="4" eb="5">
      <t>fang'an</t>
    </rPh>
    <phoneticPr fontId="1" type="noConversion"/>
  </si>
  <si>
    <t>尺寸详见方案</t>
    <phoneticPr fontId="1" type="noConversion"/>
  </si>
  <si>
    <t>背板10m*2.8m加异形造型</t>
    <rPh sb="0" eb="1">
      <t>bei'ban</t>
    </rPh>
    <rPh sb="10" eb="11">
      <t>jia</t>
    </rPh>
    <rPh sb="11" eb="12">
      <t>yi'xing</t>
    </rPh>
    <rPh sb="13" eb="14">
      <t>zao'xing</t>
    </rPh>
    <phoneticPr fontId="1" type="noConversion"/>
  </si>
  <si>
    <t>9m*2m*2m</t>
    <phoneticPr fontId="1" type="noConversion"/>
  </si>
  <si>
    <t>16m*2.4m*2.5m</t>
    <phoneticPr fontId="1" type="noConversion"/>
  </si>
  <si>
    <t>搭建及调试灯光及屏幕</t>
    <rPh sb="0" eb="1">
      <t>da'jian</t>
    </rPh>
    <rPh sb="2" eb="3">
      <t>ji</t>
    </rPh>
    <rPh sb="3" eb="4">
      <t>tiao'shi</t>
    </rPh>
    <rPh sb="5" eb="6">
      <t>deng'guang</t>
    </rPh>
    <rPh sb="7" eb="8">
      <t>ji</t>
    </rPh>
    <rPh sb="8" eb="9">
      <t>ping'mu</t>
    </rPh>
    <phoneticPr fontId="1" type="noConversion"/>
  </si>
  <si>
    <t>舞台两侧Logo</t>
    <rPh sb="2" eb="3">
      <t>liang'ce</t>
    </rPh>
    <phoneticPr fontId="1" type="noConversion"/>
  </si>
  <si>
    <t>实际24个</t>
    <rPh sb="0" eb="1">
      <t>shi'ji</t>
    </rPh>
    <rPh sb="4" eb="5">
      <t>ge</t>
    </rPh>
    <phoneticPr fontId="1" type="noConversion"/>
  </si>
  <si>
    <t>实际80个</t>
    <rPh sb="0" eb="1">
      <t>shi'ji</t>
    </rPh>
    <rPh sb="4" eb="5">
      <t>ge</t>
    </rPh>
    <phoneticPr fontId="1" type="noConversion"/>
  </si>
  <si>
    <t>实际40个</t>
    <rPh sb="0" eb="1">
      <t>shi'ji</t>
    </rPh>
    <rPh sb="4" eb="5">
      <t>ge</t>
    </rPh>
    <phoneticPr fontId="1" type="noConversion"/>
  </si>
  <si>
    <t>实际90个</t>
    <rPh sb="0" eb="1">
      <t>shi'ji</t>
    </rPh>
    <rPh sb="4" eb="5">
      <t>ge</t>
    </rPh>
    <phoneticPr fontId="1" type="noConversion"/>
  </si>
  <si>
    <t>支架音响</t>
    <rPh sb="0" eb="1">
      <t>zhi'jia</t>
    </rPh>
    <rPh sb="2" eb="3">
      <t>yin'xiang</t>
    </rPh>
    <phoneticPr fontId="1" type="noConversion"/>
  </si>
  <si>
    <t>外场区域增加</t>
    <rPh sb="0" eb="1">
      <t>wai'c</t>
    </rPh>
    <rPh sb="2" eb="3">
      <t>qu'yu</t>
    </rPh>
    <rPh sb="4" eb="5">
      <t>zegn'jia</t>
    </rPh>
    <phoneticPr fontId="1" type="noConversion"/>
  </si>
  <si>
    <t>去往国会：11趟；返回陌陌：2趟</t>
    <rPh sb="0" eb="1">
      <t>qu'wang</t>
    </rPh>
    <rPh sb="2" eb="3">
      <t>guo'hui</t>
    </rPh>
    <rPh sb="7" eb="8">
      <t>tang</t>
    </rPh>
    <rPh sb="9" eb="10">
      <t>fan'hui</t>
    </rPh>
    <rPh sb="11" eb="12">
      <t>mo'mo</t>
    </rPh>
    <rPh sb="15" eb="16">
      <t>tang</t>
    </rPh>
    <phoneticPr fontId="1" type="noConversion"/>
  </si>
  <si>
    <t>邀请函</t>
    <rPh sb="0" eb="1">
      <t>yao'q'h</t>
    </rPh>
    <phoneticPr fontId="1" type="noConversion"/>
  </si>
  <si>
    <t>本</t>
    <rPh sb="0" eb="1">
      <t>ben</t>
    </rPh>
    <phoneticPr fontId="1" type="noConversion"/>
  </si>
  <si>
    <t>胸卡</t>
    <rPh sb="0" eb="1">
      <t>xiong'ka</t>
    </rPh>
    <phoneticPr fontId="1" type="noConversion"/>
  </si>
  <si>
    <t>二等奖颁奖道具：考拉</t>
    <rPh sb="0" eb="1">
      <t>er'deng'jiang</t>
    </rPh>
    <rPh sb="3" eb="4">
      <t>ban'jiang</t>
    </rPh>
    <rPh sb="5" eb="6">
      <t>dao'ju</t>
    </rPh>
    <rPh sb="8" eb="9">
      <t>kao'la</t>
    </rPh>
    <phoneticPr fontId="1" type="noConversion"/>
  </si>
  <si>
    <t>特等奖颁奖道具：北极熊</t>
    <rPh sb="0" eb="1">
      <t>te'deng'jiang</t>
    </rPh>
    <rPh sb="3" eb="4">
      <t>ban'jiang'dao'j</t>
    </rPh>
    <rPh sb="8" eb="9">
      <t>bei'ji'xiong</t>
    </rPh>
    <phoneticPr fontId="1" type="noConversion"/>
  </si>
  <si>
    <t>一等奖颁奖道具：耶伦撒冷拼图</t>
    <rPh sb="0" eb="1">
      <t>yi'degn'jiang</t>
    </rPh>
    <rPh sb="3" eb="4">
      <t>ban'jiang'dao'ju</t>
    </rPh>
    <rPh sb="8" eb="9">
      <t>ye'lun'sa'leng</t>
    </rPh>
    <rPh sb="12" eb="13">
      <t>pin'tu</t>
    </rPh>
    <phoneticPr fontId="1" type="noConversion"/>
  </si>
  <si>
    <t>三等奖颁奖道具：挂画</t>
    <rPh sb="0" eb="1">
      <t>san'deng'jia</t>
    </rPh>
    <rPh sb="2" eb="3">
      <t>jiang'p</t>
    </rPh>
    <rPh sb="3" eb="4">
      <t>ban'jiagn</t>
    </rPh>
    <rPh sb="5" eb="6">
      <t>dao'ju</t>
    </rPh>
    <rPh sb="8" eb="9">
      <t>gua'hua</t>
    </rPh>
    <phoneticPr fontId="1" type="noConversion"/>
  </si>
  <si>
    <t>颁奖视频制作（含配音）</t>
    <rPh sb="0" eb="1">
      <t>ban'jiang</t>
    </rPh>
    <rPh sb="2" eb="3">
      <t>shi'p</t>
    </rPh>
    <rPh sb="4" eb="5">
      <t>zhi'zuo</t>
    </rPh>
    <rPh sb="7" eb="8">
      <t>han</t>
    </rPh>
    <rPh sb="8" eb="9">
      <t>pei'yin</t>
    </rPh>
    <phoneticPr fontId="1" type="noConversion"/>
  </si>
  <si>
    <t>抽奖视频</t>
    <rPh sb="0" eb="1">
      <t>chou'jiang'shi'p</t>
    </rPh>
    <phoneticPr fontId="1" type="noConversion"/>
  </si>
  <si>
    <t>"年度创新团队"年度杰出贡献团队"最佳协作团队"杰出新星奖"杰出管理奖"杰出贡献奖"CEO年度特别奖</t>
    <phoneticPr fontId="1" type="noConversion"/>
  </si>
  <si>
    <t>易拉宝指引牌</t>
    <rPh sb="0" eb="1">
      <t>yi'la'bao</t>
    </rPh>
    <rPh sb="3" eb="4">
      <t>zhi'yin'pai</t>
    </rPh>
    <phoneticPr fontId="1" type="noConversion"/>
  </si>
  <si>
    <t>手举指引牌（10提前出示二维码、6奖项）</t>
    <rPh sb="0" eb="1">
      <t>shou'ju</t>
    </rPh>
    <rPh sb="2" eb="3">
      <t>zhi'yin'pai</t>
    </rPh>
    <rPh sb="8" eb="9">
      <t>ti'qian</t>
    </rPh>
    <rPh sb="10" eb="11">
      <t>chu'shi</t>
    </rPh>
    <rPh sb="12" eb="13">
      <t>er'wei'ma</t>
    </rPh>
    <rPh sb="17" eb="18">
      <t>jiang'xiang</t>
    </rPh>
    <phoneticPr fontId="1" type="noConversion"/>
  </si>
  <si>
    <t>消防检查报告：5000；
电检报告：1500*3厅=4500</t>
    <rPh sb="0" eb="1">
      <t>xiao'fang</t>
    </rPh>
    <rPh sb="2" eb="3">
      <t>jian'cha</t>
    </rPh>
    <rPh sb="4" eb="5">
      <t>bao'gao</t>
    </rPh>
    <rPh sb="13" eb="14">
      <t>dian</t>
    </rPh>
    <rPh sb="14" eb="15">
      <t>jian'c</t>
    </rPh>
    <rPh sb="15" eb="16">
      <t>bao'gao</t>
    </rPh>
    <rPh sb="24" eb="25">
      <t>ting</t>
    </rPh>
    <phoneticPr fontId="1" type="noConversion"/>
  </si>
  <si>
    <t>接机牌</t>
    <rPh sb="0" eb="1">
      <t>jie'ji'p</t>
    </rPh>
    <phoneticPr fontId="1" type="noConversion"/>
  </si>
  <si>
    <t>增加1搭建逐格摄像机位</t>
    <rPh sb="0" eb="1">
      <t>zeng'jia</t>
    </rPh>
    <rPh sb="3" eb="4">
      <t>da'jian</t>
    </rPh>
    <rPh sb="5" eb="6">
      <t>zhu'ge</t>
    </rPh>
    <rPh sb="7" eb="8">
      <t>she'xiang</t>
    </rPh>
    <rPh sb="9" eb="10">
      <t>ji'wei</t>
    </rPh>
    <phoneticPr fontId="1" type="noConversion"/>
  </si>
  <si>
    <t>前期MOMO绿幕摄影-幕布</t>
    <rPh sb="0" eb="1">
      <t>qian'qi</t>
    </rPh>
    <rPh sb="6" eb="7">
      <t>lv'mu'she'y</t>
    </rPh>
    <rPh sb="11" eb="12">
      <t>mu'bu</t>
    </rPh>
    <phoneticPr fontId="1" type="noConversion"/>
  </si>
  <si>
    <t>灭火器租赁</t>
    <rPh sb="0" eb="1">
      <t>mie'huo'qi</t>
    </rPh>
    <rPh sb="3" eb="4">
      <t>zu'lin</t>
    </rPh>
    <phoneticPr fontId="1" type="noConversion"/>
  </si>
  <si>
    <t>国家会议中心收取</t>
    <rPh sb="0" eb="1">
      <t>guo'jia</t>
    </rPh>
    <rPh sb="2" eb="3">
      <t>hui'yi</t>
    </rPh>
    <rPh sb="4" eb="5">
      <t>zhong'ixn</t>
    </rPh>
    <rPh sb="6" eb="7">
      <t>shou'qu</t>
    </rPh>
    <phoneticPr fontId="1" type="noConversion"/>
  </si>
  <si>
    <t>电费</t>
    <rPh sb="0" eb="1">
      <t>diaf'nei</t>
    </rPh>
    <phoneticPr fontId="1" type="noConversion"/>
  </si>
  <si>
    <t>特装搭建费用</t>
    <rPh sb="0" eb="1">
      <t>te'zhuang</t>
    </rPh>
    <rPh sb="2" eb="3">
      <t>da'jian</t>
    </rPh>
    <rPh sb="4" eb="5">
      <t>fei'y</t>
    </rPh>
    <phoneticPr fontId="1" type="noConversion"/>
  </si>
  <si>
    <t>兼职</t>
    <rPh sb="0" eb="1">
      <t>jian'zhi</t>
    </rPh>
    <phoneticPr fontId="1" type="noConversion"/>
  </si>
  <si>
    <t>人数减少</t>
    <rPh sb="0" eb="1">
      <t>ren'shu</t>
    </rPh>
    <rPh sb="2" eb="3">
      <t>jian'shao</t>
    </rPh>
    <phoneticPr fontId="1" type="noConversion"/>
  </si>
  <si>
    <t>扫描枪租赁</t>
    <rPh sb="0" eb="1">
      <t>sao'miao'qiang</t>
    </rPh>
    <rPh sb="3" eb="4">
      <t>zu'lin</t>
    </rPh>
    <phoneticPr fontId="1" type="noConversion"/>
  </si>
  <si>
    <t>PVC胸卡及挂绳</t>
    <rPh sb="3" eb="4">
      <t>xiogn'ka</t>
    </rPh>
    <rPh sb="5" eb="6">
      <t>ji'gua's</t>
    </rPh>
    <phoneticPr fontId="1" type="noConversion"/>
  </si>
  <si>
    <t>桌号牌</t>
    <rPh sb="0" eb="1">
      <t>zhuo'hao'pai</t>
    </rPh>
    <phoneticPr fontId="1" type="noConversion"/>
  </si>
  <si>
    <t>制作及其他</t>
    <rPh sb="0" eb="1">
      <t>zhi'zuo</t>
    </rPh>
    <rPh sb="2" eb="3">
      <t>ji</t>
    </rPh>
    <rPh sb="3" eb="4">
      <t>qi'ta</t>
    </rPh>
    <phoneticPr fontId="1" type="noConversion"/>
  </si>
  <si>
    <t>护栏租赁</t>
    <rPh sb="0" eb="1">
      <t>hu'lan</t>
    </rPh>
    <rPh sb="2" eb="3">
      <t>zu'lin</t>
    </rPh>
    <phoneticPr fontId="1" type="noConversion"/>
  </si>
  <si>
    <t>根</t>
    <rPh sb="0" eb="1">
      <t>gen</t>
    </rPh>
    <phoneticPr fontId="1" type="noConversion"/>
  </si>
  <si>
    <t>接机接站5；陌陌至国会33；智选假日往返国会10；送机送站4</t>
    <rPh sb="0" eb="1">
      <t>jie'ji</t>
    </rPh>
    <rPh sb="2" eb="3">
      <t>jie'zhan</t>
    </rPh>
    <rPh sb="6" eb="7">
      <t>mo'mo</t>
    </rPh>
    <rPh sb="8" eb="9">
      <t>zhi</t>
    </rPh>
    <rPh sb="9" eb="10">
      <t>guo'jia</t>
    </rPh>
    <rPh sb="10" eb="11">
      <t>hui'yi</t>
    </rPh>
    <rPh sb="14" eb="15">
      <t>zhi'xuan'jia'ri</t>
    </rPh>
    <rPh sb="18" eb="19">
      <t>wang'fan</t>
    </rPh>
    <rPh sb="20" eb="21">
      <t>guo'hui</t>
    </rPh>
    <rPh sb="25" eb="26">
      <t>song'ji'song'zhan</t>
    </rPh>
    <phoneticPr fontId="1" type="noConversion"/>
  </si>
  <si>
    <t>大巴车及VIP车头牌</t>
    <rPh sb="0" eb="1">
      <t>da'ba'c</t>
    </rPh>
    <rPh sb="3" eb="4">
      <t>ji</t>
    </rPh>
    <rPh sb="7" eb="8">
      <t>che'tou'pai</t>
    </rPh>
    <phoneticPr fontId="1" type="noConversion"/>
  </si>
  <si>
    <t>风险评估（消电检报告）</t>
    <rPh sb="2" eb="3">
      <t>ping'gu</t>
    </rPh>
    <rPh sb="5" eb="6">
      <t>xiao'dian'jian</t>
    </rPh>
    <rPh sb="8" eb="9">
      <t>bao'gao</t>
    </rPh>
    <phoneticPr fontId="1" type="noConversion"/>
  </si>
  <si>
    <t>由上方1个logo增加为左右2个logo</t>
    <rPh sb="0" eb="1">
      <t>you</t>
    </rPh>
    <rPh sb="1" eb="2">
      <t>shang'fagn</t>
    </rPh>
    <rPh sb="4" eb="5">
      <t>ge</t>
    </rPh>
    <rPh sb="9" eb="10">
      <t>zeng'jia'wei</t>
    </rPh>
    <rPh sb="12" eb="13">
      <t>zuo'you</t>
    </rPh>
    <rPh sb="15" eb="16">
      <t>ge</t>
    </rPh>
    <phoneticPr fontId="1" type="noConversion"/>
  </si>
  <si>
    <t>18m*6m</t>
    <phoneticPr fontId="1" type="noConversion"/>
  </si>
  <si>
    <t>原合同：4000</t>
    <rPh sb="0" eb="1">
      <t>yuan</t>
    </rPh>
    <rPh sb="1" eb="2">
      <t>he'tong</t>
    </rPh>
    <phoneticPr fontId="1" type="noConversion"/>
  </si>
  <si>
    <t>原合同：40000</t>
    <rPh sb="0" eb="1">
      <t>yuan</t>
    </rPh>
    <rPh sb="1" eb="2">
      <t>he'tong</t>
    </rPh>
    <phoneticPr fontId="1" type="noConversion"/>
  </si>
  <si>
    <t>原合同：0</t>
    <rPh sb="0" eb="1">
      <t>yuan</t>
    </rPh>
    <rPh sb="1" eb="2">
      <t>he'tong</t>
    </rPh>
    <phoneticPr fontId="1" type="noConversion"/>
  </si>
  <si>
    <t>原合同：5600</t>
    <rPh sb="0" eb="1">
      <t>yuan'he't</t>
    </rPh>
    <phoneticPr fontId="1" type="noConversion"/>
  </si>
  <si>
    <t>原合同：24000</t>
    <rPh sb="0" eb="1">
      <t>yuan'he't</t>
    </rPh>
    <phoneticPr fontId="1" type="noConversion"/>
  </si>
  <si>
    <t>更改材质，价格降低 原合同 44000</t>
    <rPh sb="0" eb="1">
      <t>geng'gai</t>
    </rPh>
    <rPh sb="2" eb="3">
      <t>cai'zhi</t>
    </rPh>
    <rPh sb="5" eb="6">
      <t>jia'ge</t>
    </rPh>
    <rPh sb="7" eb="8">
      <t>jiang'di</t>
    </rPh>
    <rPh sb="10" eb="11">
      <t>yuan'he't</t>
    </rPh>
    <phoneticPr fontId="1" type="noConversion"/>
  </si>
  <si>
    <t>之前已标注包含8条不含配音的视频，本次按没有配音的视频收取 实际数量增加了3条</t>
    <rPh sb="2" eb="3">
      <t>yi</t>
    </rPh>
    <rPh sb="3" eb="4">
      <t>biao'zhu</t>
    </rPh>
    <rPh sb="17" eb="18">
      <t>ben'ci</t>
    </rPh>
    <rPh sb="19" eb="20">
      <t>an</t>
    </rPh>
    <rPh sb="20" eb="21">
      <t>mei'you</t>
    </rPh>
    <rPh sb="22" eb="23">
      <t>pei'yin</t>
    </rPh>
    <rPh sb="24" eb="25">
      <t>d</t>
    </rPh>
    <rPh sb="25" eb="26">
      <t>shi'p</t>
    </rPh>
    <rPh sb="27" eb="28">
      <t>shou'qu</t>
    </rPh>
    <rPh sb="30" eb="31">
      <t>shi'ji</t>
    </rPh>
    <rPh sb="32" eb="33">
      <t>shu'l</t>
    </rPh>
    <rPh sb="34" eb="35">
      <t>zeng'jia</t>
    </rPh>
    <rPh sb="36" eb="37">
      <t>le</t>
    </rPh>
    <rPh sb="38" eb="39">
      <t>tiao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</si>
</sst>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&quot;¥&quot;* #,##0.00_ ;_ &quot;¥&quot;* \-#,##0.00_ ;_ &quot;¥&quot;* &quot;-&quot;??_ ;_ @_ "/>
    <numFmt numFmtId="177" formatCode="&quot;￥&quot;#,##0.00;&quot;￥&quot;\-#,##0.00"/>
    <numFmt numFmtId="178" formatCode="&quot;￥&quot;#,##0.00_);[Red]\(&quot;￥&quot;#,##0.00\)"/>
    <numFmt numFmtId="179" formatCode="0_);[Red]\(0\)"/>
    <numFmt numFmtId="180" formatCode="&quot;￥&quot;#,##0.00;[Red]&quot;￥&quot;#,##0.00"/>
    <numFmt numFmtId="181" formatCode="&quot;￥&quot;#,##0_);[Red]\(&quot;￥&quot;#,##0\)"/>
    <numFmt numFmtId="182" formatCode="#,##0.0_);[Red]\(#,##0.0\)"/>
  </numFmts>
  <fonts count="12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3"/>
      <charset val="134"/>
    </font>
    <font>
      <sz val="11"/>
      <name val="DengXian"/>
      <family val="2"/>
      <scheme val="minor"/>
    </font>
    <font>
      <i/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3" fillId="0" borderId="0">
      <alignment horizontal="justify" vertical="justify" textRotation="127" wrapText="1"/>
      <protection hidden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 applyProtection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8" fillId="0" borderId="1" xfId="24" applyNumberFormat="1" applyFont="1" applyFill="1" applyBorder="1" applyAlignment="1">
      <alignment horizontal="center" vertical="center" wrapText="1"/>
    </xf>
    <xf numFmtId="0" fontId="8" fillId="0" borderId="1" xfId="24" applyFont="1" applyFill="1" applyBorder="1" applyAlignment="1">
      <alignment horizontal="left" vertical="center" wrapText="1"/>
    </xf>
    <xf numFmtId="0" fontId="8" fillId="0" borderId="1" xfId="24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8" fillId="0" borderId="1" xfId="24" applyNumberFormat="1" applyFont="1" applyFill="1" applyBorder="1" applyAlignment="1">
      <alignment horizontal="center" vertical="center" wrapText="1"/>
    </xf>
    <xf numFmtId="0" fontId="11" fillId="0" borderId="2" xfId="24" applyNumberFormat="1" applyFont="1" applyFill="1" applyBorder="1" applyAlignment="1">
      <alignment horizontal="center" vertical="center" wrapText="1"/>
    </xf>
    <xf numFmtId="0" fontId="11" fillId="0" borderId="1" xfId="24" applyNumberFormat="1" applyFont="1" applyFill="1" applyBorder="1" applyAlignment="1">
      <alignment horizontal="center" vertical="center" wrapText="1"/>
    </xf>
    <xf numFmtId="177" fontId="11" fillId="0" borderId="1" xfId="24" applyNumberFormat="1" applyFont="1" applyFill="1" applyBorder="1" applyAlignment="1">
      <alignment horizontal="center" vertical="center" wrapText="1"/>
    </xf>
    <xf numFmtId="38" fontId="11" fillId="0" borderId="1" xfId="24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0" fontId="9" fillId="0" borderId="1" xfId="35" applyFont="1" applyFill="1" applyBorder="1" applyAlignment="1">
      <alignment horizontal="left" vertical="center"/>
    </xf>
    <xf numFmtId="18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2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82" fontId="9" fillId="0" borderId="1" xfId="0" applyNumberFormat="1" applyFont="1" applyFill="1" applyBorder="1" applyAlignment="1">
      <alignment vertical="center" wrapText="1"/>
    </xf>
    <xf numFmtId="0" fontId="8" fillId="0" borderId="2" xfId="24" applyNumberFormat="1" applyFont="1" applyFill="1" applyBorder="1" applyAlignment="1">
      <alignment horizontal="center" vertical="center" wrapText="1"/>
    </xf>
    <xf numFmtId="178" fontId="8" fillId="0" borderId="1" xfId="24" applyNumberFormat="1" applyFont="1" applyFill="1" applyBorder="1" applyAlignment="1">
      <alignment horizontal="center" vertical="center" wrapText="1"/>
    </xf>
    <xf numFmtId="38" fontId="8" fillId="0" borderId="1" xfId="24" applyNumberFormat="1" applyFont="1" applyFill="1" applyBorder="1" applyAlignment="1">
      <alignment horizontal="center" vertical="center" wrapText="1"/>
    </xf>
    <xf numFmtId="178" fontId="8" fillId="0" borderId="1" xfId="24" applyNumberFormat="1" applyFont="1" applyFill="1" applyBorder="1" applyAlignment="1">
      <alignment horizontal="left" vertical="center" wrapText="1"/>
    </xf>
    <xf numFmtId="9" fontId="8" fillId="0" borderId="1" xfId="2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38" fontId="8" fillId="0" borderId="1" xfId="23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vertical="center" wrapText="1"/>
    </xf>
    <xf numFmtId="178" fontId="8" fillId="0" borderId="1" xfId="24" applyNumberFormat="1" applyFont="1" applyFill="1" applyBorder="1" applyAlignment="1">
      <alignment horizontal="right" vertical="center" wrapText="1"/>
    </xf>
  </cellXfs>
  <cellStyles count="38">
    <cellStyle name="0,0_x000a__x000a_NA_x000a__x000a_" xfId="25"/>
    <cellStyle name="0,0_x000d__x000d_NA_x000d__x000d_" xfId="22"/>
    <cellStyle name="0,0_x000d__x000d_NA_x000d__x000d_ 3" xfId="32"/>
    <cellStyle name="0,0_x005f_x000d__x005f_x000a_NA_x005f_x000d__x005f_x000a_" xfId="24"/>
    <cellStyle name="Normal_Sheet1" xfId="3"/>
    <cellStyle name="百分比" xfId="23" builtinId="5"/>
    <cellStyle name="常规" xfId="0" builtinId="0"/>
    <cellStyle name="常规 2" xfId="4"/>
    <cellStyle name="常规 3" xfId="1"/>
    <cellStyle name="常规 4" xfId="2"/>
    <cellStyle name="常规_Sheet1" xfId="35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6" builtinId="8" hidden="1"/>
    <cellStyle name="超链接" xfId="28" builtinId="8" hidden="1"/>
    <cellStyle name="超链接" xfId="30" builtinId="8" hidden="1"/>
    <cellStyle name="超链接" xfId="33" builtinId="8" hidden="1"/>
    <cellStyle name="超链接" xfId="36" builtinId="8" hidden="1"/>
    <cellStyle name="货币 2" xfId="2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4" builtinId="9" hidden="1"/>
    <cellStyle name="已访问的超链接" xfId="3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topLeftCell="A111" workbookViewId="0">
      <selection activeCell="E140" sqref="E140"/>
    </sheetView>
  </sheetViews>
  <sheetFormatPr baseColWidth="10" defaultColWidth="20.83203125" defaultRowHeight="15" x14ac:dyDescent="0.2"/>
  <cols>
    <col min="1" max="1" width="12.1640625" style="8" bestFit="1" customWidth="1"/>
    <col min="2" max="2" width="21.33203125" style="8" customWidth="1"/>
    <col min="3" max="3" width="6" style="8" customWidth="1"/>
    <col min="4" max="4" width="5.6640625" style="8" bestFit="1" customWidth="1"/>
    <col min="5" max="5" width="5.1640625" style="8" bestFit="1" customWidth="1"/>
    <col min="6" max="6" width="8.5" style="8" bestFit="1" customWidth="1"/>
    <col min="7" max="7" width="17.1640625" style="8" customWidth="1"/>
    <col min="8" max="8" width="37.6640625" style="8" customWidth="1"/>
    <col min="9" max="9" width="26.1640625" style="8" customWidth="1"/>
    <col min="10" max="16384" width="20.83203125" style="8"/>
  </cols>
  <sheetData>
    <row r="1" spans="1:9" ht="16" x14ac:dyDescent="0.2">
      <c r="A1" s="7" t="s">
        <v>96</v>
      </c>
      <c r="B1" s="7"/>
      <c r="C1" s="7"/>
      <c r="D1" s="7"/>
      <c r="E1" s="7"/>
      <c r="F1" s="7"/>
      <c r="G1" s="7"/>
      <c r="H1" s="7"/>
      <c r="I1" s="7"/>
    </row>
    <row r="2" spans="1:9" ht="16" x14ac:dyDescent="0.2">
      <c r="A2" s="9" t="s">
        <v>97</v>
      </c>
      <c r="B2" s="7"/>
      <c r="C2" s="7"/>
      <c r="D2" s="7"/>
      <c r="E2" s="10"/>
      <c r="F2" s="7"/>
      <c r="G2" s="11" t="s">
        <v>98</v>
      </c>
      <c r="H2" s="12" t="s">
        <v>99</v>
      </c>
      <c r="I2" s="13"/>
    </row>
    <row r="3" spans="1:9" ht="32" x14ac:dyDescent="0.2">
      <c r="A3" s="1" t="s">
        <v>80</v>
      </c>
      <c r="B3" s="5" t="s">
        <v>88</v>
      </c>
      <c r="C3" s="14" t="s">
        <v>89</v>
      </c>
      <c r="D3" s="14">
        <v>1</v>
      </c>
      <c r="E3" s="14">
        <v>1</v>
      </c>
      <c r="F3" s="4">
        <v>30000</v>
      </c>
      <c r="G3" s="5">
        <f>D3*E3*F3</f>
        <v>30000</v>
      </c>
      <c r="H3" s="5" t="s">
        <v>159</v>
      </c>
      <c r="I3" s="5" t="s">
        <v>104</v>
      </c>
    </row>
    <row r="4" spans="1:9" ht="33" customHeight="1" x14ac:dyDescent="0.2">
      <c r="A4" s="6"/>
      <c r="B4" s="5" t="s">
        <v>103</v>
      </c>
      <c r="C4" s="14" t="s">
        <v>89</v>
      </c>
      <c r="D4" s="14">
        <v>1</v>
      </c>
      <c r="E4" s="14">
        <v>1</v>
      </c>
      <c r="F4" s="4">
        <v>6000</v>
      </c>
      <c r="G4" s="5">
        <f t="shared" ref="G4:G20" si="0">D4*E4*F4</f>
        <v>6000</v>
      </c>
      <c r="H4" s="5" t="s">
        <v>159</v>
      </c>
      <c r="I4" s="5" t="s">
        <v>105</v>
      </c>
    </row>
    <row r="5" spans="1:9" ht="16" x14ac:dyDescent="0.2">
      <c r="A5" s="1" t="s">
        <v>81</v>
      </c>
      <c r="B5" s="2" t="s">
        <v>47</v>
      </c>
      <c r="C5" s="3" t="s">
        <v>0</v>
      </c>
      <c r="D5" s="3">
        <v>72</v>
      </c>
      <c r="E5" s="3">
        <v>1</v>
      </c>
      <c r="F5" s="4">
        <v>120</v>
      </c>
      <c r="G5" s="5">
        <f t="shared" si="0"/>
        <v>8640</v>
      </c>
      <c r="H5" s="5" t="s">
        <v>157</v>
      </c>
      <c r="I5" s="5" t="s">
        <v>147</v>
      </c>
    </row>
    <row r="6" spans="1:9" ht="16" x14ac:dyDescent="0.2">
      <c r="A6" s="6"/>
      <c r="B6" s="2" t="s">
        <v>152</v>
      </c>
      <c r="C6" s="3" t="s">
        <v>48</v>
      </c>
      <c r="D6" s="3">
        <v>48</v>
      </c>
      <c r="E6" s="3">
        <v>1</v>
      </c>
      <c r="F6" s="4">
        <v>150</v>
      </c>
      <c r="G6" s="5">
        <f t="shared" si="0"/>
        <v>7200</v>
      </c>
      <c r="H6" s="5" t="s">
        <v>205</v>
      </c>
      <c r="I6" s="5" t="s">
        <v>154</v>
      </c>
    </row>
    <row r="7" spans="1:9" ht="16" x14ac:dyDescent="0.2">
      <c r="A7" s="15" t="s">
        <v>106</v>
      </c>
      <c r="B7" s="2" t="s">
        <v>107</v>
      </c>
      <c r="C7" s="3" t="s">
        <v>0</v>
      </c>
      <c r="D7" s="3">
        <v>4</v>
      </c>
      <c r="E7" s="3">
        <v>1</v>
      </c>
      <c r="F7" s="4">
        <v>6000</v>
      </c>
      <c r="G7" s="5">
        <f t="shared" si="0"/>
        <v>24000</v>
      </c>
      <c r="H7" s="5" t="s">
        <v>160</v>
      </c>
      <c r="I7" s="5"/>
    </row>
    <row r="8" spans="1:9" ht="16" x14ac:dyDescent="0.2">
      <c r="A8" s="1" t="s">
        <v>108</v>
      </c>
      <c r="B8" s="2" t="s">
        <v>110</v>
      </c>
      <c r="C8" s="14" t="s">
        <v>46</v>
      </c>
      <c r="D8" s="14">
        <f>20*3.6</f>
        <v>72</v>
      </c>
      <c r="E8" s="14">
        <v>1</v>
      </c>
      <c r="F8" s="4">
        <v>300</v>
      </c>
      <c r="G8" s="5">
        <f t="shared" si="0"/>
        <v>21600</v>
      </c>
      <c r="H8" s="5" t="s">
        <v>143</v>
      </c>
      <c r="I8" s="5"/>
    </row>
    <row r="9" spans="1:9" ht="16" x14ac:dyDescent="0.2">
      <c r="A9" s="16"/>
      <c r="B9" s="2" t="s">
        <v>111</v>
      </c>
      <c r="C9" s="14" t="s">
        <v>46</v>
      </c>
      <c r="D9" s="14">
        <v>36</v>
      </c>
      <c r="E9" s="14">
        <v>1</v>
      </c>
      <c r="F9" s="4">
        <v>500</v>
      </c>
      <c r="G9" s="5">
        <f t="shared" si="0"/>
        <v>18000</v>
      </c>
      <c r="H9" s="5" t="s">
        <v>142</v>
      </c>
      <c r="I9" s="5"/>
    </row>
    <row r="10" spans="1:9" ht="16" x14ac:dyDescent="0.2">
      <c r="A10" s="16"/>
      <c r="B10" s="2" t="s">
        <v>144</v>
      </c>
      <c r="C10" s="3" t="s">
        <v>0</v>
      </c>
      <c r="D10" s="3">
        <v>40</v>
      </c>
      <c r="E10" s="3">
        <v>1</v>
      </c>
      <c r="F10" s="4">
        <v>300</v>
      </c>
      <c r="G10" s="5">
        <f t="shared" si="0"/>
        <v>12000</v>
      </c>
      <c r="H10" s="5"/>
      <c r="I10" s="5"/>
    </row>
    <row r="11" spans="1:9" ht="16" x14ac:dyDescent="0.2">
      <c r="A11" s="16"/>
      <c r="B11" s="2" t="s">
        <v>148</v>
      </c>
      <c r="C11" s="14" t="s">
        <v>48</v>
      </c>
      <c r="D11" s="3">
        <v>85</v>
      </c>
      <c r="E11" s="3">
        <v>1</v>
      </c>
      <c r="F11" s="4">
        <v>80</v>
      </c>
      <c r="G11" s="5">
        <f t="shared" si="0"/>
        <v>6800</v>
      </c>
      <c r="H11" s="5"/>
      <c r="I11" s="5" t="s">
        <v>112</v>
      </c>
    </row>
    <row r="12" spans="1:9" ht="16" x14ac:dyDescent="0.2">
      <c r="A12" s="16"/>
      <c r="B12" s="2" t="s">
        <v>150</v>
      </c>
      <c r="C12" s="3" t="s">
        <v>0</v>
      </c>
      <c r="D12" s="3">
        <v>1</v>
      </c>
      <c r="E12" s="3">
        <v>1</v>
      </c>
      <c r="F12" s="4">
        <v>28000</v>
      </c>
      <c r="G12" s="5">
        <f t="shared" si="0"/>
        <v>28000</v>
      </c>
      <c r="H12" s="5"/>
      <c r="I12" s="5"/>
    </row>
    <row r="13" spans="1:9" ht="16" x14ac:dyDescent="0.2">
      <c r="A13" s="16"/>
      <c r="B13" s="2" t="s">
        <v>117</v>
      </c>
      <c r="C13" s="3" t="s">
        <v>0</v>
      </c>
      <c r="D13" s="3">
        <v>5</v>
      </c>
      <c r="E13" s="3">
        <v>1</v>
      </c>
      <c r="F13" s="4">
        <v>3000</v>
      </c>
      <c r="G13" s="5">
        <f t="shared" si="0"/>
        <v>15000</v>
      </c>
      <c r="H13" s="5"/>
      <c r="I13" s="5"/>
    </row>
    <row r="14" spans="1:9" ht="16" x14ac:dyDescent="0.2">
      <c r="A14" s="1" t="s">
        <v>114</v>
      </c>
      <c r="B14" s="2" t="s">
        <v>115</v>
      </c>
      <c r="C14" s="3" t="s">
        <v>0</v>
      </c>
      <c r="D14" s="3">
        <v>1</v>
      </c>
      <c r="E14" s="3">
        <v>1</v>
      </c>
      <c r="F14" s="4">
        <v>15000</v>
      </c>
      <c r="G14" s="5">
        <f t="shared" si="0"/>
        <v>15000</v>
      </c>
      <c r="H14" s="5" t="s">
        <v>162</v>
      </c>
      <c r="I14" s="5"/>
    </row>
    <row r="15" spans="1:9" ht="16" x14ac:dyDescent="0.2">
      <c r="A15" s="16"/>
      <c r="B15" s="2" t="s">
        <v>116</v>
      </c>
      <c r="C15" s="3" t="s">
        <v>0</v>
      </c>
      <c r="D15" s="3">
        <v>1</v>
      </c>
      <c r="E15" s="3">
        <v>1</v>
      </c>
      <c r="F15" s="4">
        <v>15000</v>
      </c>
      <c r="G15" s="5">
        <f t="shared" si="0"/>
        <v>15000</v>
      </c>
      <c r="H15" s="5" t="s">
        <v>161</v>
      </c>
      <c r="I15" s="5" t="s">
        <v>151</v>
      </c>
    </row>
    <row r="16" spans="1:9" ht="16" x14ac:dyDescent="0.2">
      <c r="A16" s="16"/>
      <c r="B16" s="2" t="s">
        <v>119</v>
      </c>
      <c r="C16" s="3" t="s">
        <v>0</v>
      </c>
      <c r="D16" s="3">
        <v>2</v>
      </c>
      <c r="E16" s="3">
        <v>1</v>
      </c>
      <c r="F16" s="4">
        <v>3000</v>
      </c>
      <c r="G16" s="5">
        <f t="shared" si="0"/>
        <v>6000</v>
      </c>
      <c r="H16" s="5"/>
      <c r="I16" s="5"/>
    </row>
    <row r="17" spans="1:9" ht="32" x14ac:dyDescent="0.2">
      <c r="A17" s="16"/>
      <c r="B17" s="2" t="s">
        <v>118</v>
      </c>
      <c r="C17" s="3" t="s">
        <v>0</v>
      </c>
      <c r="D17" s="3">
        <v>1</v>
      </c>
      <c r="E17" s="3">
        <v>1</v>
      </c>
      <c r="F17" s="4">
        <v>38000</v>
      </c>
      <c r="G17" s="5">
        <f t="shared" si="0"/>
        <v>38000</v>
      </c>
      <c r="H17" s="5" t="s">
        <v>163</v>
      </c>
      <c r="I17" s="5" t="s">
        <v>211</v>
      </c>
    </row>
    <row r="18" spans="1:9" ht="16" x14ac:dyDescent="0.2">
      <c r="A18" s="1" t="s">
        <v>121</v>
      </c>
      <c r="B18" s="2" t="s">
        <v>120</v>
      </c>
      <c r="C18" s="3" t="s">
        <v>0</v>
      </c>
      <c r="D18" s="3">
        <v>1</v>
      </c>
      <c r="E18" s="3">
        <v>1</v>
      </c>
      <c r="F18" s="4">
        <v>8000</v>
      </c>
      <c r="G18" s="5">
        <f t="shared" si="0"/>
        <v>8000</v>
      </c>
      <c r="H18" s="5" t="s">
        <v>160</v>
      </c>
      <c r="I18" s="5"/>
    </row>
    <row r="19" spans="1:9" ht="16" x14ac:dyDescent="0.2">
      <c r="A19" s="16"/>
      <c r="B19" s="2" t="s">
        <v>123</v>
      </c>
      <c r="C19" s="3" t="s">
        <v>0</v>
      </c>
      <c r="D19" s="3">
        <v>1</v>
      </c>
      <c r="E19" s="3">
        <v>1</v>
      </c>
      <c r="F19" s="4">
        <v>8000</v>
      </c>
      <c r="G19" s="5">
        <f t="shared" si="0"/>
        <v>8000</v>
      </c>
      <c r="H19" s="5" t="s">
        <v>160</v>
      </c>
      <c r="I19" s="5"/>
    </row>
    <row r="20" spans="1:9" ht="16" x14ac:dyDescent="0.2">
      <c r="A20" s="6"/>
      <c r="B20" s="2" t="s">
        <v>122</v>
      </c>
      <c r="C20" s="3" t="s">
        <v>0</v>
      </c>
      <c r="D20" s="3">
        <v>2</v>
      </c>
      <c r="E20" s="3">
        <v>1</v>
      </c>
      <c r="F20" s="4">
        <v>5500</v>
      </c>
      <c r="G20" s="5">
        <f t="shared" si="0"/>
        <v>11000</v>
      </c>
      <c r="H20" s="5" t="s">
        <v>160</v>
      </c>
      <c r="I20" s="5"/>
    </row>
    <row r="21" spans="1:9" ht="16" x14ac:dyDescent="0.2">
      <c r="A21" s="15"/>
      <c r="B21" s="17" t="s">
        <v>82</v>
      </c>
      <c r="C21" s="18"/>
      <c r="D21" s="18"/>
      <c r="E21" s="19"/>
      <c r="F21" s="20"/>
      <c r="G21" s="21">
        <f>SUM(G3:G20)</f>
        <v>278240</v>
      </c>
      <c r="H21" s="5"/>
      <c r="I21" s="5"/>
    </row>
    <row r="22" spans="1:9" ht="16" x14ac:dyDescent="0.2">
      <c r="A22" s="1" t="s">
        <v>198</v>
      </c>
      <c r="B22" s="5" t="s">
        <v>124</v>
      </c>
      <c r="C22" s="22" t="s">
        <v>113</v>
      </c>
      <c r="D22" s="22">
        <v>16</v>
      </c>
      <c r="E22" s="23">
        <v>1</v>
      </c>
      <c r="F22" s="4">
        <v>500</v>
      </c>
      <c r="G22" s="24">
        <f t="shared" ref="G22:G30" si="1">D22*E22*F22</f>
        <v>8000</v>
      </c>
      <c r="H22" s="5"/>
      <c r="I22" s="5"/>
    </row>
    <row r="23" spans="1:9" ht="16" x14ac:dyDescent="0.2">
      <c r="A23" s="16"/>
      <c r="B23" s="5" t="s">
        <v>125</v>
      </c>
      <c r="C23" s="14" t="s">
        <v>109</v>
      </c>
      <c r="D23" s="14">
        <v>210</v>
      </c>
      <c r="E23" s="23">
        <v>1</v>
      </c>
      <c r="F23" s="4">
        <v>160</v>
      </c>
      <c r="G23" s="24">
        <f t="shared" si="1"/>
        <v>33600</v>
      </c>
      <c r="H23" s="5"/>
      <c r="I23" s="5"/>
    </row>
    <row r="24" spans="1:9" ht="16" x14ac:dyDescent="0.2">
      <c r="A24" s="16"/>
      <c r="B24" s="5" t="s">
        <v>126</v>
      </c>
      <c r="C24" s="14" t="s">
        <v>109</v>
      </c>
      <c r="D24" s="14">
        <v>250</v>
      </c>
      <c r="E24" s="23">
        <v>1</v>
      </c>
      <c r="F24" s="4">
        <v>28</v>
      </c>
      <c r="G24" s="24">
        <f t="shared" si="1"/>
        <v>7000</v>
      </c>
      <c r="H24" s="5"/>
      <c r="I24" s="5"/>
    </row>
    <row r="25" spans="1:9" ht="16" x14ac:dyDescent="0.2">
      <c r="A25" s="16"/>
      <c r="B25" s="5" t="s">
        <v>127</v>
      </c>
      <c r="C25" s="14" t="s">
        <v>129</v>
      </c>
      <c r="D25" s="14">
        <v>1</v>
      </c>
      <c r="E25" s="23">
        <v>2</v>
      </c>
      <c r="F25" s="4">
        <v>6000</v>
      </c>
      <c r="G25" s="24">
        <f t="shared" si="1"/>
        <v>12000</v>
      </c>
      <c r="H25" s="5"/>
      <c r="I25" s="5"/>
    </row>
    <row r="26" spans="1:9" ht="16" x14ac:dyDescent="0.2">
      <c r="A26" s="16"/>
      <c r="B26" s="5" t="s">
        <v>165</v>
      </c>
      <c r="C26" s="14" t="s">
        <v>129</v>
      </c>
      <c r="D26" s="14">
        <v>2</v>
      </c>
      <c r="E26" s="23">
        <v>1</v>
      </c>
      <c r="F26" s="4">
        <v>6000</v>
      </c>
      <c r="G26" s="24">
        <f t="shared" si="1"/>
        <v>12000</v>
      </c>
      <c r="H26" s="5" t="s">
        <v>204</v>
      </c>
      <c r="I26" s="5"/>
    </row>
    <row r="27" spans="1:9" ht="16" x14ac:dyDescent="0.2">
      <c r="A27" s="16"/>
      <c r="B27" s="5" t="s">
        <v>128</v>
      </c>
      <c r="C27" s="14" t="s">
        <v>129</v>
      </c>
      <c r="D27" s="14">
        <v>1</v>
      </c>
      <c r="E27" s="23">
        <v>2</v>
      </c>
      <c r="F27" s="4">
        <v>4500</v>
      </c>
      <c r="G27" s="24">
        <f t="shared" si="1"/>
        <v>9000</v>
      </c>
      <c r="H27" s="5"/>
      <c r="I27" s="5"/>
    </row>
    <row r="28" spans="1:9" ht="16" x14ac:dyDescent="0.2">
      <c r="A28" s="16"/>
      <c r="B28" s="5" t="s">
        <v>199</v>
      </c>
      <c r="C28" s="14" t="s">
        <v>200</v>
      </c>
      <c r="D28" s="14">
        <v>1</v>
      </c>
      <c r="E28" s="23">
        <v>200</v>
      </c>
      <c r="F28" s="4">
        <v>25</v>
      </c>
      <c r="G28" s="24">
        <f t="shared" si="1"/>
        <v>5000</v>
      </c>
      <c r="H28" s="5"/>
      <c r="I28" s="5"/>
    </row>
    <row r="29" spans="1:9" ht="16" x14ac:dyDescent="0.2">
      <c r="A29" s="16"/>
      <c r="B29" s="25" t="s">
        <v>57</v>
      </c>
      <c r="C29" s="26" t="s">
        <v>58</v>
      </c>
      <c r="D29" s="26">
        <v>5</v>
      </c>
      <c r="E29" s="26">
        <v>2</v>
      </c>
      <c r="F29" s="27">
        <v>1200</v>
      </c>
      <c r="G29" s="28">
        <f t="shared" si="1"/>
        <v>12000</v>
      </c>
      <c r="H29" s="5"/>
      <c r="I29" s="5"/>
    </row>
    <row r="30" spans="1:9" ht="16" x14ac:dyDescent="0.2">
      <c r="A30" s="6"/>
      <c r="B30" s="5" t="s">
        <v>56</v>
      </c>
      <c r="C30" s="3" t="s">
        <v>145</v>
      </c>
      <c r="D30" s="3">
        <v>85</v>
      </c>
      <c r="E30" s="3">
        <v>1</v>
      </c>
      <c r="F30" s="4">
        <v>300</v>
      </c>
      <c r="G30" s="24">
        <f t="shared" si="1"/>
        <v>25500</v>
      </c>
      <c r="H30" s="5"/>
      <c r="I30" s="5" t="s">
        <v>59</v>
      </c>
    </row>
    <row r="31" spans="1:9" ht="16" x14ac:dyDescent="0.2">
      <c r="A31" s="15"/>
      <c r="B31" s="17" t="s">
        <v>82</v>
      </c>
      <c r="C31" s="18"/>
      <c r="D31" s="18"/>
      <c r="E31" s="19"/>
      <c r="F31" s="20"/>
      <c r="G31" s="21">
        <f>SUM(G22:G30)</f>
        <v>124100</v>
      </c>
      <c r="H31" s="5"/>
      <c r="I31" s="5"/>
    </row>
    <row r="32" spans="1:9" ht="32" x14ac:dyDescent="0.2">
      <c r="A32" s="29" t="s">
        <v>83</v>
      </c>
      <c r="B32" s="5" t="s">
        <v>61</v>
      </c>
      <c r="C32" s="3" t="s">
        <v>44</v>
      </c>
      <c r="D32" s="14">
        <v>72</v>
      </c>
      <c r="E32" s="14">
        <v>1</v>
      </c>
      <c r="F32" s="4">
        <v>400</v>
      </c>
      <c r="G32" s="24">
        <f t="shared" ref="G32:G44" si="2">D32*E32*F32</f>
        <v>28800</v>
      </c>
      <c r="H32" s="5" t="s">
        <v>138</v>
      </c>
      <c r="I32" s="30"/>
    </row>
    <row r="33" spans="1:9" ht="32" x14ac:dyDescent="0.2">
      <c r="A33" s="29"/>
      <c r="B33" s="5" t="s">
        <v>136</v>
      </c>
      <c r="C33" s="3" t="s">
        <v>44</v>
      </c>
      <c r="D33" s="14">
        <v>40</v>
      </c>
      <c r="E33" s="14">
        <v>1</v>
      </c>
      <c r="F33" s="4">
        <v>400</v>
      </c>
      <c r="G33" s="24">
        <f t="shared" si="2"/>
        <v>16000</v>
      </c>
      <c r="H33" s="5" t="s">
        <v>139</v>
      </c>
      <c r="I33" s="30"/>
    </row>
    <row r="34" spans="1:9" ht="32" x14ac:dyDescent="0.2">
      <c r="A34" s="29"/>
      <c r="B34" s="5" t="s">
        <v>137</v>
      </c>
      <c r="C34" s="3" t="s">
        <v>44</v>
      </c>
      <c r="D34" s="14">
        <v>60</v>
      </c>
      <c r="E34" s="14">
        <v>1</v>
      </c>
      <c r="F34" s="4">
        <v>400</v>
      </c>
      <c r="G34" s="24">
        <f t="shared" si="2"/>
        <v>24000</v>
      </c>
      <c r="H34" s="5" t="s">
        <v>140</v>
      </c>
      <c r="I34" s="30"/>
    </row>
    <row r="35" spans="1:9" ht="16" x14ac:dyDescent="0.2">
      <c r="A35" s="29"/>
      <c r="B35" s="5" t="s">
        <v>62</v>
      </c>
      <c r="C35" s="3" t="s">
        <v>0</v>
      </c>
      <c r="D35" s="14">
        <v>6</v>
      </c>
      <c r="E35" s="3">
        <v>1</v>
      </c>
      <c r="F35" s="4">
        <v>500</v>
      </c>
      <c r="G35" s="24">
        <f t="shared" si="2"/>
        <v>3000</v>
      </c>
      <c r="H35" s="5" t="s">
        <v>69</v>
      </c>
      <c r="I35" s="31"/>
    </row>
    <row r="36" spans="1:9" ht="16" x14ac:dyDescent="0.2">
      <c r="A36" s="29"/>
      <c r="B36" s="5" t="s">
        <v>60</v>
      </c>
      <c r="C36" s="3" t="s">
        <v>0</v>
      </c>
      <c r="D36" s="14">
        <v>4</v>
      </c>
      <c r="E36" s="3">
        <v>1</v>
      </c>
      <c r="F36" s="4">
        <v>200</v>
      </c>
      <c r="G36" s="24">
        <f t="shared" si="2"/>
        <v>800</v>
      </c>
      <c r="H36" s="5" t="s">
        <v>70</v>
      </c>
      <c r="I36" s="31"/>
    </row>
    <row r="37" spans="1:9" ht="16" x14ac:dyDescent="0.2">
      <c r="A37" s="29"/>
      <c r="B37" s="5" t="s">
        <v>63</v>
      </c>
      <c r="C37" s="3" t="s">
        <v>0</v>
      </c>
      <c r="D37" s="14">
        <v>1</v>
      </c>
      <c r="E37" s="3">
        <v>1</v>
      </c>
      <c r="F37" s="4">
        <v>18000</v>
      </c>
      <c r="G37" s="24">
        <f t="shared" si="2"/>
        <v>18000</v>
      </c>
      <c r="H37" s="5" t="s">
        <v>71</v>
      </c>
      <c r="I37" s="31"/>
    </row>
    <row r="38" spans="1:9" ht="16" x14ac:dyDescent="0.2">
      <c r="A38" s="29"/>
      <c r="B38" s="5" t="s">
        <v>64</v>
      </c>
      <c r="C38" s="3" t="s">
        <v>0</v>
      </c>
      <c r="D38" s="14">
        <v>1</v>
      </c>
      <c r="E38" s="3">
        <v>1</v>
      </c>
      <c r="F38" s="4">
        <v>8000</v>
      </c>
      <c r="G38" s="24">
        <f t="shared" si="2"/>
        <v>8000</v>
      </c>
      <c r="H38" s="5" t="s">
        <v>72</v>
      </c>
      <c r="I38" s="31"/>
    </row>
    <row r="39" spans="1:9" ht="16" x14ac:dyDescent="0.2">
      <c r="A39" s="29"/>
      <c r="B39" s="32" t="s">
        <v>65</v>
      </c>
      <c r="C39" s="3" t="s">
        <v>0</v>
      </c>
      <c r="D39" s="14">
        <v>4</v>
      </c>
      <c r="E39" s="3">
        <v>1</v>
      </c>
      <c r="F39" s="4">
        <v>1000</v>
      </c>
      <c r="G39" s="24">
        <f t="shared" si="2"/>
        <v>4000</v>
      </c>
      <c r="H39" s="32" t="s">
        <v>73</v>
      </c>
      <c r="I39" s="31"/>
    </row>
    <row r="40" spans="1:9" ht="16" x14ac:dyDescent="0.2">
      <c r="A40" s="29"/>
      <c r="B40" s="32" t="s">
        <v>66</v>
      </c>
      <c r="C40" s="3" t="s">
        <v>0</v>
      </c>
      <c r="D40" s="14">
        <v>4</v>
      </c>
      <c r="E40" s="3">
        <v>1</v>
      </c>
      <c r="F40" s="4">
        <v>1500</v>
      </c>
      <c r="G40" s="24">
        <f t="shared" si="2"/>
        <v>6000</v>
      </c>
      <c r="H40" s="32" t="s">
        <v>74</v>
      </c>
      <c r="I40" s="31"/>
    </row>
    <row r="41" spans="1:9" ht="16" x14ac:dyDescent="0.2">
      <c r="A41" s="29"/>
      <c r="B41" s="5" t="s">
        <v>67</v>
      </c>
      <c r="C41" s="3" t="s">
        <v>0</v>
      </c>
      <c r="D41" s="14">
        <v>4</v>
      </c>
      <c r="E41" s="3">
        <v>1</v>
      </c>
      <c r="F41" s="4">
        <v>400</v>
      </c>
      <c r="G41" s="24">
        <f t="shared" si="2"/>
        <v>1600</v>
      </c>
      <c r="H41" s="5" t="s">
        <v>75</v>
      </c>
      <c r="I41" s="31"/>
    </row>
    <row r="42" spans="1:9" ht="16" x14ac:dyDescent="0.2">
      <c r="A42" s="29"/>
      <c r="B42" s="5" t="s">
        <v>78</v>
      </c>
      <c r="C42" s="3" t="s">
        <v>0</v>
      </c>
      <c r="D42" s="14">
        <v>1</v>
      </c>
      <c r="E42" s="3">
        <v>1</v>
      </c>
      <c r="F42" s="4">
        <v>8000</v>
      </c>
      <c r="G42" s="24">
        <f t="shared" si="2"/>
        <v>8000</v>
      </c>
      <c r="H42" s="5"/>
      <c r="I42" s="31"/>
    </row>
    <row r="43" spans="1:9" ht="16" x14ac:dyDescent="0.2">
      <c r="A43" s="29"/>
      <c r="B43" s="5" t="s">
        <v>79</v>
      </c>
      <c r="C43" s="3" t="s">
        <v>0</v>
      </c>
      <c r="D43" s="14">
        <v>8</v>
      </c>
      <c r="E43" s="3">
        <v>1</v>
      </c>
      <c r="F43" s="4">
        <v>300</v>
      </c>
      <c r="G43" s="24">
        <f t="shared" si="2"/>
        <v>2400</v>
      </c>
      <c r="H43" s="5" t="s">
        <v>76</v>
      </c>
      <c r="I43" s="31"/>
    </row>
    <row r="44" spans="1:9" ht="16" x14ac:dyDescent="0.2">
      <c r="A44" s="29"/>
      <c r="B44" s="5" t="s">
        <v>68</v>
      </c>
      <c r="C44" s="3" t="s">
        <v>0</v>
      </c>
      <c r="D44" s="14">
        <v>1</v>
      </c>
      <c r="E44" s="3">
        <v>1</v>
      </c>
      <c r="F44" s="4">
        <v>300</v>
      </c>
      <c r="G44" s="24">
        <f t="shared" si="2"/>
        <v>300</v>
      </c>
      <c r="H44" s="5" t="s">
        <v>77</v>
      </c>
      <c r="I44" s="31"/>
    </row>
    <row r="45" spans="1:9" ht="16" x14ac:dyDescent="0.2">
      <c r="A45" s="33"/>
      <c r="B45" s="34" t="s">
        <v>82</v>
      </c>
      <c r="C45" s="35"/>
      <c r="D45" s="35"/>
      <c r="E45" s="36"/>
      <c r="F45" s="37"/>
      <c r="G45" s="21">
        <f>SUM(G32:G44)</f>
        <v>120900</v>
      </c>
      <c r="H45" s="38"/>
      <c r="I45" s="38"/>
    </row>
    <row r="46" spans="1:9" ht="16" x14ac:dyDescent="0.2">
      <c r="A46" s="29" t="s">
        <v>84</v>
      </c>
      <c r="B46" s="5" t="s">
        <v>14</v>
      </c>
      <c r="C46" s="3" t="s">
        <v>0</v>
      </c>
      <c r="D46" s="3">
        <v>16</v>
      </c>
      <c r="E46" s="3">
        <v>1</v>
      </c>
      <c r="F46" s="4">
        <v>600</v>
      </c>
      <c r="G46" s="24">
        <f t="shared" ref="G46:G62" si="3">D46*E46*F46</f>
        <v>9600</v>
      </c>
      <c r="H46" s="39"/>
      <c r="I46" s="40"/>
    </row>
    <row r="47" spans="1:9" ht="16" x14ac:dyDescent="0.2">
      <c r="A47" s="29"/>
      <c r="B47" s="5" t="s">
        <v>141</v>
      </c>
      <c r="C47" s="3" t="s">
        <v>0</v>
      </c>
      <c r="D47" s="3">
        <v>2</v>
      </c>
      <c r="E47" s="3">
        <v>1</v>
      </c>
      <c r="F47" s="4">
        <v>600</v>
      </c>
      <c r="G47" s="24">
        <f t="shared" si="3"/>
        <v>1200</v>
      </c>
      <c r="H47" s="39"/>
      <c r="I47" s="40"/>
    </row>
    <row r="48" spans="1:9" ht="16" x14ac:dyDescent="0.2">
      <c r="A48" s="29"/>
      <c r="B48" s="5" t="s">
        <v>15</v>
      </c>
      <c r="C48" s="3" t="s">
        <v>0</v>
      </c>
      <c r="D48" s="3">
        <v>8</v>
      </c>
      <c r="E48" s="3">
        <v>1</v>
      </c>
      <c r="F48" s="4">
        <v>600</v>
      </c>
      <c r="G48" s="24">
        <f t="shared" si="3"/>
        <v>4800</v>
      </c>
      <c r="H48" s="39"/>
      <c r="I48" s="40"/>
    </row>
    <row r="49" spans="1:9" ht="16" x14ac:dyDescent="0.2">
      <c r="A49" s="29"/>
      <c r="B49" s="5" t="s">
        <v>170</v>
      </c>
      <c r="C49" s="3" t="s">
        <v>0</v>
      </c>
      <c r="D49" s="3">
        <v>6</v>
      </c>
      <c r="E49" s="3">
        <v>1</v>
      </c>
      <c r="F49" s="4">
        <v>300</v>
      </c>
      <c r="G49" s="24">
        <f t="shared" ref="G49" si="4">D49*E49*F49</f>
        <v>1800</v>
      </c>
      <c r="H49" s="39" t="s">
        <v>171</v>
      </c>
      <c r="I49" s="40"/>
    </row>
    <row r="50" spans="1:9" ht="16" x14ac:dyDescent="0.2">
      <c r="A50" s="29"/>
      <c r="B50" s="5" t="s">
        <v>16</v>
      </c>
      <c r="C50" s="3" t="s">
        <v>0</v>
      </c>
      <c r="D50" s="3">
        <v>4</v>
      </c>
      <c r="E50" s="3">
        <v>1</v>
      </c>
      <c r="F50" s="4">
        <v>450</v>
      </c>
      <c r="G50" s="24">
        <f t="shared" si="3"/>
        <v>1800</v>
      </c>
      <c r="H50" s="39"/>
      <c r="I50" s="40"/>
    </row>
    <row r="51" spans="1:9" ht="16" x14ac:dyDescent="0.2">
      <c r="A51" s="29"/>
      <c r="B51" s="5" t="s">
        <v>17</v>
      </c>
      <c r="C51" s="3" t="s">
        <v>0</v>
      </c>
      <c r="D51" s="3">
        <v>9</v>
      </c>
      <c r="E51" s="3">
        <v>1</v>
      </c>
      <c r="F51" s="4">
        <v>600</v>
      </c>
      <c r="G51" s="24">
        <f t="shared" si="3"/>
        <v>5400</v>
      </c>
      <c r="H51" s="39"/>
      <c r="I51" s="41"/>
    </row>
    <row r="52" spans="1:9" ht="16" x14ac:dyDescent="0.2">
      <c r="A52" s="29"/>
      <c r="B52" s="5" t="s">
        <v>18</v>
      </c>
      <c r="C52" s="3" t="s">
        <v>0</v>
      </c>
      <c r="D52" s="3">
        <v>1</v>
      </c>
      <c r="E52" s="3">
        <v>1</v>
      </c>
      <c r="F52" s="4">
        <v>2250</v>
      </c>
      <c r="G52" s="24">
        <f t="shared" si="3"/>
        <v>2250</v>
      </c>
      <c r="H52" s="39"/>
      <c r="I52" s="40"/>
    </row>
    <row r="53" spans="1:9" ht="16" x14ac:dyDescent="0.2">
      <c r="A53" s="29"/>
      <c r="B53" s="5" t="s">
        <v>19</v>
      </c>
      <c r="C53" s="3" t="s">
        <v>0</v>
      </c>
      <c r="D53" s="3">
        <v>6</v>
      </c>
      <c r="E53" s="3">
        <v>1</v>
      </c>
      <c r="F53" s="4">
        <v>200</v>
      </c>
      <c r="G53" s="24">
        <f t="shared" si="3"/>
        <v>1200</v>
      </c>
      <c r="H53" s="39"/>
      <c r="I53" s="40"/>
    </row>
    <row r="54" spans="1:9" ht="16" x14ac:dyDescent="0.2">
      <c r="A54" s="29"/>
      <c r="B54" s="5" t="s">
        <v>20</v>
      </c>
      <c r="C54" s="3" t="s">
        <v>0</v>
      </c>
      <c r="D54" s="3">
        <v>4</v>
      </c>
      <c r="E54" s="3">
        <v>1</v>
      </c>
      <c r="F54" s="4">
        <v>200</v>
      </c>
      <c r="G54" s="24">
        <f t="shared" si="3"/>
        <v>800</v>
      </c>
      <c r="H54" s="39"/>
      <c r="I54" s="40"/>
    </row>
    <row r="55" spans="1:9" ht="16" x14ac:dyDescent="0.2">
      <c r="A55" s="29"/>
      <c r="B55" s="5" t="s">
        <v>21</v>
      </c>
      <c r="C55" s="3" t="s">
        <v>0</v>
      </c>
      <c r="D55" s="3">
        <v>1</v>
      </c>
      <c r="E55" s="3">
        <v>1</v>
      </c>
      <c r="F55" s="4">
        <v>200</v>
      </c>
      <c r="G55" s="24">
        <f t="shared" si="3"/>
        <v>200</v>
      </c>
      <c r="H55" s="39"/>
      <c r="I55" s="40"/>
    </row>
    <row r="56" spans="1:9" ht="16" x14ac:dyDescent="0.2">
      <c r="A56" s="29"/>
      <c r="B56" s="5" t="s">
        <v>22</v>
      </c>
      <c r="C56" s="3" t="s">
        <v>0</v>
      </c>
      <c r="D56" s="3">
        <v>1</v>
      </c>
      <c r="E56" s="3">
        <v>1</v>
      </c>
      <c r="F56" s="4">
        <v>300</v>
      </c>
      <c r="G56" s="24">
        <f t="shared" si="3"/>
        <v>300</v>
      </c>
      <c r="H56" s="42"/>
      <c r="I56" s="40"/>
    </row>
    <row r="57" spans="1:9" ht="16" x14ac:dyDescent="0.2">
      <c r="A57" s="29"/>
      <c r="B57" s="5" t="s">
        <v>23</v>
      </c>
      <c r="C57" s="3" t="s">
        <v>0</v>
      </c>
      <c r="D57" s="3">
        <v>4</v>
      </c>
      <c r="E57" s="3">
        <v>1</v>
      </c>
      <c r="F57" s="4">
        <v>300</v>
      </c>
      <c r="G57" s="24">
        <f t="shared" si="3"/>
        <v>1200</v>
      </c>
      <c r="H57" s="42"/>
      <c r="I57" s="40"/>
    </row>
    <row r="58" spans="1:9" ht="16" x14ac:dyDescent="0.2">
      <c r="A58" s="29"/>
      <c r="B58" s="5" t="s">
        <v>24</v>
      </c>
      <c r="C58" s="3" t="s">
        <v>0</v>
      </c>
      <c r="D58" s="3">
        <v>2</v>
      </c>
      <c r="E58" s="3">
        <v>1</v>
      </c>
      <c r="F58" s="4">
        <v>300</v>
      </c>
      <c r="G58" s="24">
        <f t="shared" si="3"/>
        <v>600</v>
      </c>
      <c r="H58" s="42"/>
      <c r="I58" s="40"/>
    </row>
    <row r="59" spans="1:9" ht="16" x14ac:dyDescent="0.2">
      <c r="A59" s="29"/>
      <c r="B59" s="5" t="s">
        <v>25</v>
      </c>
      <c r="C59" s="3" t="s">
        <v>0</v>
      </c>
      <c r="D59" s="3">
        <v>1</v>
      </c>
      <c r="E59" s="3">
        <v>1</v>
      </c>
      <c r="F59" s="4">
        <v>2000</v>
      </c>
      <c r="G59" s="24">
        <f t="shared" si="3"/>
        <v>2000</v>
      </c>
      <c r="H59" s="42"/>
      <c r="I59" s="40"/>
    </row>
    <row r="60" spans="1:9" ht="16" x14ac:dyDescent="0.2">
      <c r="A60" s="29"/>
      <c r="B60" s="5" t="s">
        <v>26</v>
      </c>
      <c r="C60" s="3" t="s">
        <v>0</v>
      </c>
      <c r="D60" s="3">
        <v>4</v>
      </c>
      <c r="E60" s="3">
        <v>1</v>
      </c>
      <c r="F60" s="4">
        <v>2000</v>
      </c>
      <c r="G60" s="24">
        <f t="shared" si="3"/>
        <v>8000</v>
      </c>
      <c r="H60" s="39"/>
      <c r="I60" s="40"/>
    </row>
    <row r="61" spans="1:9" ht="16" x14ac:dyDescent="0.2">
      <c r="A61" s="29"/>
      <c r="B61" s="5" t="s">
        <v>27</v>
      </c>
      <c r="C61" s="3" t="s">
        <v>0</v>
      </c>
      <c r="D61" s="3">
        <v>1</v>
      </c>
      <c r="E61" s="3">
        <v>1</v>
      </c>
      <c r="F61" s="4">
        <v>1500</v>
      </c>
      <c r="G61" s="24">
        <f t="shared" si="3"/>
        <v>1500</v>
      </c>
      <c r="H61" s="39"/>
      <c r="I61" s="40"/>
    </row>
    <row r="62" spans="1:9" ht="16" x14ac:dyDescent="0.2">
      <c r="A62" s="29"/>
      <c r="B62" s="5" t="s">
        <v>28</v>
      </c>
      <c r="C62" s="3" t="s">
        <v>0</v>
      </c>
      <c r="D62" s="3">
        <v>6</v>
      </c>
      <c r="E62" s="3">
        <v>1</v>
      </c>
      <c r="F62" s="4">
        <v>150</v>
      </c>
      <c r="G62" s="24">
        <f t="shared" si="3"/>
        <v>900</v>
      </c>
      <c r="H62" s="39"/>
      <c r="I62" s="40"/>
    </row>
    <row r="63" spans="1:9" ht="16" x14ac:dyDescent="0.2">
      <c r="A63" s="33"/>
      <c r="B63" s="34" t="s">
        <v>82</v>
      </c>
      <c r="C63" s="35"/>
      <c r="D63" s="35"/>
      <c r="E63" s="36"/>
      <c r="F63" s="37"/>
      <c r="G63" s="21">
        <f>SUM(G46:G62)</f>
        <v>43550</v>
      </c>
      <c r="H63" s="38"/>
      <c r="I63" s="38"/>
    </row>
    <row r="64" spans="1:9" ht="16" x14ac:dyDescent="0.2">
      <c r="A64" s="29" t="s">
        <v>85</v>
      </c>
      <c r="B64" s="5" t="s">
        <v>29</v>
      </c>
      <c r="C64" s="3" t="s">
        <v>0</v>
      </c>
      <c r="D64" s="14">
        <v>12</v>
      </c>
      <c r="E64" s="3">
        <v>1</v>
      </c>
      <c r="F64" s="4">
        <v>600</v>
      </c>
      <c r="G64" s="24">
        <f t="shared" ref="G64:G74" si="5">D64*E64*F64</f>
        <v>7200</v>
      </c>
      <c r="H64" s="5" t="s">
        <v>166</v>
      </c>
      <c r="I64" s="5"/>
    </row>
    <row r="65" spans="1:9" ht="16" x14ac:dyDescent="0.2">
      <c r="A65" s="29"/>
      <c r="B65" s="5" t="s">
        <v>30</v>
      </c>
      <c r="C65" s="3" t="s">
        <v>0</v>
      </c>
      <c r="D65" s="14">
        <v>36</v>
      </c>
      <c r="E65" s="3">
        <v>1</v>
      </c>
      <c r="F65" s="4">
        <v>550</v>
      </c>
      <c r="G65" s="24">
        <f t="shared" si="5"/>
        <v>19800</v>
      </c>
      <c r="H65" s="5" t="s">
        <v>167</v>
      </c>
      <c r="I65" s="5"/>
    </row>
    <row r="66" spans="1:9" ht="16" x14ac:dyDescent="0.2">
      <c r="A66" s="29"/>
      <c r="B66" s="5" t="s">
        <v>31</v>
      </c>
      <c r="C66" s="3" t="s">
        <v>0</v>
      </c>
      <c r="D66" s="3">
        <v>20</v>
      </c>
      <c r="E66" s="3">
        <v>1</v>
      </c>
      <c r="F66" s="4">
        <v>375</v>
      </c>
      <c r="G66" s="24">
        <f t="shared" si="5"/>
        <v>7500</v>
      </c>
      <c r="H66" s="5" t="s">
        <v>168</v>
      </c>
      <c r="I66" s="5"/>
    </row>
    <row r="67" spans="1:9" ht="16" x14ac:dyDescent="0.2">
      <c r="A67" s="29"/>
      <c r="B67" s="5" t="s">
        <v>32</v>
      </c>
      <c r="C67" s="3" t="s">
        <v>0</v>
      </c>
      <c r="D67" s="3">
        <v>20</v>
      </c>
      <c r="E67" s="3">
        <v>1</v>
      </c>
      <c r="F67" s="4">
        <v>150</v>
      </c>
      <c r="G67" s="24">
        <f t="shared" si="5"/>
        <v>3000</v>
      </c>
      <c r="H67" s="5" t="s">
        <v>169</v>
      </c>
      <c r="I67" s="5"/>
    </row>
    <row r="68" spans="1:9" ht="16" x14ac:dyDescent="0.2">
      <c r="A68" s="29"/>
      <c r="B68" s="5" t="s">
        <v>33</v>
      </c>
      <c r="C68" s="3" t="s">
        <v>0</v>
      </c>
      <c r="D68" s="3">
        <v>1</v>
      </c>
      <c r="E68" s="3">
        <v>1</v>
      </c>
      <c r="F68" s="4">
        <v>5250</v>
      </c>
      <c r="G68" s="24">
        <f t="shared" si="5"/>
        <v>5250</v>
      </c>
      <c r="H68" s="5"/>
      <c r="I68" s="5"/>
    </row>
    <row r="69" spans="1:9" ht="16" x14ac:dyDescent="0.2">
      <c r="A69" s="29"/>
      <c r="B69" s="5" t="s">
        <v>34</v>
      </c>
      <c r="C69" s="3" t="s">
        <v>0</v>
      </c>
      <c r="D69" s="3">
        <v>1</v>
      </c>
      <c r="E69" s="3">
        <v>1</v>
      </c>
      <c r="F69" s="4">
        <v>900</v>
      </c>
      <c r="G69" s="24">
        <f t="shared" si="5"/>
        <v>900</v>
      </c>
      <c r="H69" s="5"/>
      <c r="I69" s="5"/>
    </row>
    <row r="70" spans="1:9" ht="16" x14ac:dyDescent="0.2">
      <c r="A70" s="29"/>
      <c r="B70" s="5" t="s">
        <v>35</v>
      </c>
      <c r="C70" s="3" t="s">
        <v>0</v>
      </c>
      <c r="D70" s="3">
        <v>5</v>
      </c>
      <c r="E70" s="3">
        <v>1</v>
      </c>
      <c r="F70" s="4">
        <v>150</v>
      </c>
      <c r="G70" s="24">
        <f t="shared" si="5"/>
        <v>750</v>
      </c>
      <c r="H70" s="5"/>
      <c r="I70" s="5"/>
    </row>
    <row r="71" spans="1:9" ht="16" x14ac:dyDescent="0.2">
      <c r="A71" s="29"/>
      <c r="B71" s="5" t="s">
        <v>13</v>
      </c>
      <c r="C71" s="3" t="s">
        <v>0</v>
      </c>
      <c r="D71" s="3">
        <v>2</v>
      </c>
      <c r="E71" s="3">
        <v>1</v>
      </c>
      <c r="F71" s="4">
        <v>450</v>
      </c>
      <c r="G71" s="24">
        <f t="shared" si="5"/>
        <v>900</v>
      </c>
      <c r="H71" s="5"/>
      <c r="I71" s="5"/>
    </row>
    <row r="72" spans="1:9" ht="16" x14ac:dyDescent="0.2">
      <c r="A72" s="29"/>
      <c r="B72" s="5" t="s">
        <v>36</v>
      </c>
      <c r="C72" s="3" t="s">
        <v>0</v>
      </c>
      <c r="D72" s="3">
        <v>96</v>
      </c>
      <c r="E72" s="3">
        <v>1</v>
      </c>
      <c r="F72" s="4">
        <v>75</v>
      </c>
      <c r="G72" s="24">
        <f t="shared" si="5"/>
        <v>7200</v>
      </c>
      <c r="H72" s="5"/>
      <c r="I72" s="5"/>
    </row>
    <row r="73" spans="1:9" ht="16" x14ac:dyDescent="0.2">
      <c r="A73" s="29"/>
      <c r="B73" s="5" t="s">
        <v>37</v>
      </c>
      <c r="C73" s="3" t="s">
        <v>0</v>
      </c>
      <c r="D73" s="3">
        <v>8</v>
      </c>
      <c r="E73" s="3">
        <v>1</v>
      </c>
      <c r="F73" s="4">
        <v>450</v>
      </c>
      <c r="G73" s="24">
        <f t="shared" si="5"/>
        <v>3600</v>
      </c>
      <c r="H73" s="5"/>
      <c r="I73" s="5"/>
    </row>
    <row r="74" spans="1:9" ht="16" x14ac:dyDescent="0.2">
      <c r="A74" s="29"/>
      <c r="B74" s="5" t="s">
        <v>38</v>
      </c>
      <c r="C74" s="3" t="s">
        <v>0</v>
      </c>
      <c r="D74" s="3">
        <v>2</v>
      </c>
      <c r="E74" s="3">
        <v>1</v>
      </c>
      <c r="F74" s="4">
        <v>450</v>
      </c>
      <c r="G74" s="24">
        <f t="shared" si="5"/>
        <v>900</v>
      </c>
      <c r="H74" s="5"/>
      <c r="I74" s="5"/>
    </row>
    <row r="75" spans="1:9" ht="16" x14ac:dyDescent="0.2">
      <c r="A75" s="33"/>
      <c r="B75" s="34" t="s">
        <v>82</v>
      </c>
      <c r="C75" s="35"/>
      <c r="D75" s="35"/>
      <c r="E75" s="36"/>
      <c r="F75" s="37"/>
      <c r="G75" s="21">
        <f>SUM(G64:G74)</f>
        <v>57000</v>
      </c>
      <c r="H75" s="38"/>
      <c r="I75" s="38"/>
    </row>
    <row r="76" spans="1:9" ht="16" x14ac:dyDescent="0.2">
      <c r="A76" s="29" t="s">
        <v>90</v>
      </c>
      <c r="B76" s="5" t="s">
        <v>39</v>
      </c>
      <c r="C76" s="3" t="s">
        <v>0</v>
      </c>
      <c r="D76" s="3">
        <v>2</v>
      </c>
      <c r="E76" s="3">
        <v>3</v>
      </c>
      <c r="F76" s="4">
        <v>700</v>
      </c>
      <c r="G76" s="24">
        <f>D76*E76*F76</f>
        <v>4200</v>
      </c>
      <c r="H76" s="5"/>
      <c r="I76" s="5"/>
    </row>
    <row r="77" spans="1:9" ht="16" x14ac:dyDescent="0.2">
      <c r="A77" s="29"/>
      <c r="B77" s="5" t="s">
        <v>40</v>
      </c>
      <c r="C77" s="3" t="s">
        <v>0</v>
      </c>
      <c r="D77" s="3">
        <v>1</v>
      </c>
      <c r="E77" s="3">
        <v>3</v>
      </c>
      <c r="F77" s="4">
        <v>550</v>
      </c>
      <c r="G77" s="24">
        <f>D77*E77*F77</f>
        <v>1650</v>
      </c>
      <c r="H77" s="5"/>
      <c r="I77" s="5"/>
    </row>
    <row r="78" spans="1:9" ht="16" x14ac:dyDescent="0.2">
      <c r="A78" s="29"/>
      <c r="B78" s="5" t="s">
        <v>41</v>
      </c>
      <c r="C78" s="3" t="s">
        <v>0</v>
      </c>
      <c r="D78" s="3">
        <v>1</v>
      </c>
      <c r="E78" s="3">
        <v>3</v>
      </c>
      <c r="F78" s="4">
        <v>550</v>
      </c>
      <c r="G78" s="24">
        <f>D78*E78*F78</f>
        <v>1650</v>
      </c>
      <c r="H78" s="5"/>
      <c r="I78" s="5"/>
    </row>
    <row r="79" spans="1:9" ht="16" x14ac:dyDescent="0.2">
      <c r="A79" s="29"/>
      <c r="B79" s="5" t="s">
        <v>42</v>
      </c>
      <c r="C79" s="3" t="s">
        <v>0</v>
      </c>
      <c r="D79" s="3">
        <v>30</v>
      </c>
      <c r="E79" s="3">
        <v>2</v>
      </c>
      <c r="F79" s="4">
        <v>300</v>
      </c>
      <c r="G79" s="24">
        <f>D79*E79*F79</f>
        <v>18000</v>
      </c>
      <c r="H79" s="5" t="s">
        <v>164</v>
      </c>
      <c r="I79" s="5"/>
    </row>
    <row r="80" spans="1:9" ht="16" x14ac:dyDescent="0.2">
      <c r="A80" s="29"/>
      <c r="B80" s="5" t="s">
        <v>43</v>
      </c>
      <c r="C80" s="3" t="s">
        <v>0</v>
      </c>
      <c r="D80" s="3">
        <v>5</v>
      </c>
      <c r="E80" s="3">
        <v>2</v>
      </c>
      <c r="F80" s="4">
        <v>1000</v>
      </c>
      <c r="G80" s="24">
        <f>D80*E80*F80</f>
        <v>10000</v>
      </c>
      <c r="H80" s="5"/>
      <c r="I80" s="5"/>
    </row>
    <row r="81" spans="1:9" ht="16" x14ac:dyDescent="0.2">
      <c r="A81" s="33"/>
      <c r="B81" s="34" t="s">
        <v>82</v>
      </c>
      <c r="C81" s="35"/>
      <c r="D81" s="35"/>
      <c r="E81" s="36"/>
      <c r="F81" s="37"/>
      <c r="G81" s="21">
        <f>SUM(G76:G80)</f>
        <v>35500</v>
      </c>
      <c r="H81" s="38"/>
      <c r="I81" s="38"/>
    </row>
    <row r="82" spans="1:9" ht="16" x14ac:dyDescent="0.2">
      <c r="A82" s="9" t="s">
        <v>86</v>
      </c>
      <c r="B82" s="5" t="s">
        <v>188</v>
      </c>
      <c r="C82" s="3" t="s">
        <v>0</v>
      </c>
      <c r="D82" s="14">
        <v>1</v>
      </c>
      <c r="E82" s="3">
        <v>1</v>
      </c>
      <c r="F82" s="4">
        <v>600</v>
      </c>
      <c r="G82" s="24">
        <f t="shared" ref="G82:G88" si="6">D82*E82*F82</f>
        <v>600</v>
      </c>
      <c r="H82" s="5"/>
      <c r="I82" s="5"/>
    </row>
    <row r="83" spans="1:9" ht="16" x14ac:dyDescent="0.2">
      <c r="A83" s="9"/>
      <c r="B83" s="5" t="s">
        <v>131</v>
      </c>
      <c r="C83" s="3" t="s">
        <v>132</v>
      </c>
      <c r="D83" s="14">
        <v>5</v>
      </c>
      <c r="E83" s="3">
        <v>1</v>
      </c>
      <c r="F83" s="4">
        <v>300</v>
      </c>
      <c r="G83" s="24">
        <f t="shared" si="6"/>
        <v>1500</v>
      </c>
      <c r="H83" s="5"/>
      <c r="I83" s="5"/>
    </row>
    <row r="84" spans="1:9" ht="16" x14ac:dyDescent="0.2">
      <c r="A84" s="9"/>
      <c r="B84" s="5" t="s">
        <v>156</v>
      </c>
      <c r="C84" s="3" t="s">
        <v>132</v>
      </c>
      <c r="D84" s="14">
        <v>6</v>
      </c>
      <c r="E84" s="3">
        <v>1</v>
      </c>
      <c r="F84" s="4">
        <v>1000</v>
      </c>
      <c r="G84" s="24">
        <f t="shared" si="6"/>
        <v>6000</v>
      </c>
      <c r="H84" s="5" t="s">
        <v>133</v>
      </c>
      <c r="I84" s="5"/>
    </row>
    <row r="85" spans="1:9" ht="16" x14ac:dyDescent="0.2">
      <c r="A85" s="9"/>
      <c r="B85" s="5" t="s">
        <v>2</v>
      </c>
      <c r="C85" s="3" t="s">
        <v>1</v>
      </c>
      <c r="D85" s="14">
        <v>4</v>
      </c>
      <c r="E85" s="3">
        <v>1</v>
      </c>
      <c r="F85" s="4">
        <v>2500</v>
      </c>
      <c r="G85" s="24">
        <f t="shared" si="6"/>
        <v>10000</v>
      </c>
      <c r="H85" s="5"/>
      <c r="I85" s="5"/>
    </row>
    <row r="86" spans="1:9" ht="16" x14ac:dyDescent="0.2">
      <c r="A86" s="9"/>
      <c r="B86" s="5" t="s">
        <v>3</v>
      </c>
      <c r="C86" s="3" t="s">
        <v>4</v>
      </c>
      <c r="D86" s="14">
        <v>5</v>
      </c>
      <c r="E86" s="3">
        <v>1</v>
      </c>
      <c r="F86" s="4">
        <v>3000</v>
      </c>
      <c r="G86" s="24">
        <f t="shared" si="6"/>
        <v>15000</v>
      </c>
      <c r="H86" s="5" t="s">
        <v>187</v>
      </c>
      <c r="I86" s="5"/>
    </row>
    <row r="87" spans="1:9" ht="16" x14ac:dyDescent="0.2">
      <c r="A87" s="9"/>
      <c r="B87" s="5" t="s">
        <v>11</v>
      </c>
      <c r="C87" s="3" t="s">
        <v>4</v>
      </c>
      <c r="D87" s="14">
        <v>1</v>
      </c>
      <c r="E87" s="3">
        <v>1</v>
      </c>
      <c r="F87" s="4">
        <v>7500</v>
      </c>
      <c r="G87" s="24">
        <f t="shared" si="6"/>
        <v>7500</v>
      </c>
      <c r="H87" s="40"/>
      <c r="I87" s="40"/>
    </row>
    <row r="88" spans="1:9" ht="16" x14ac:dyDescent="0.2">
      <c r="A88" s="9"/>
      <c r="B88" s="5" t="s">
        <v>5</v>
      </c>
      <c r="C88" s="3" t="s">
        <v>6</v>
      </c>
      <c r="D88" s="14">
        <v>1</v>
      </c>
      <c r="E88" s="3">
        <v>1</v>
      </c>
      <c r="F88" s="4">
        <v>3000</v>
      </c>
      <c r="G88" s="24">
        <f t="shared" si="6"/>
        <v>3000</v>
      </c>
      <c r="H88" s="40"/>
      <c r="I88" s="40"/>
    </row>
    <row r="89" spans="1:9" ht="16" x14ac:dyDescent="0.2">
      <c r="A89" s="15"/>
      <c r="B89" s="34" t="s">
        <v>82</v>
      </c>
      <c r="C89" s="35"/>
      <c r="D89" s="35"/>
      <c r="E89" s="36"/>
      <c r="F89" s="37"/>
      <c r="G89" s="21">
        <f>SUM(G82:G88)</f>
        <v>43600</v>
      </c>
      <c r="H89" s="5"/>
      <c r="I89" s="5"/>
    </row>
    <row r="90" spans="1:9" ht="32" x14ac:dyDescent="0.2">
      <c r="A90" s="9" t="s">
        <v>87</v>
      </c>
      <c r="B90" s="43" t="s">
        <v>101</v>
      </c>
      <c r="C90" s="3" t="s">
        <v>0</v>
      </c>
      <c r="D90" s="14">
        <v>4</v>
      </c>
      <c r="E90" s="3">
        <v>1</v>
      </c>
      <c r="F90" s="4">
        <v>3000</v>
      </c>
      <c r="G90" s="24">
        <f>D90*E90*F90</f>
        <v>12000</v>
      </c>
      <c r="H90" s="41" t="s">
        <v>181</v>
      </c>
      <c r="I90" s="41" t="s">
        <v>210</v>
      </c>
    </row>
    <row r="91" spans="1:9" ht="48" x14ac:dyDescent="0.2">
      <c r="A91" s="9"/>
      <c r="B91" s="5" t="s">
        <v>180</v>
      </c>
      <c r="C91" s="3" t="s">
        <v>0</v>
      </c>
      <c r="D91" s="14">
        <v>7</v>
      </c>
      <c r="E91" s="3">
        <v>1</v>
      </c>
      <c r="F91" s="4">
        <v>3000</v>
      </c>
      <c r="G91" s="24">
        <f t="shared" ref="G91" si="7">D91*E91*F91</f>
        <v>21000</v>
      </c>
      <c r="H91" s="41" t="s">
        <v>182</v>
      </c>
      <c r="I91" s="41" t="s">
        <v>212</v>
      </c>
    </row>
    <row r="92" spans="1:9" ht="16" x14ac:dyDescent="0.2">
      <c r="A92" s="9"/>
      <c r="B92" s="5" t="s">
        <v>134</v>
      </c>
      <c r="C92" s="3" t="s">
        <v>0</v>
      </c>
      <c r="D92" s="14">
        <v>1</v>
      </c>
      <c r="E92" s="3">
        <v>1</v>
      </c>
      <c r="F92" s="4">
        <v>45000</v>
      </c>
      <c r="G92" s="24">
        <f>D92*E92*F92</f>
        <v>45000</v>
      </c>
      <c r="H92" s="41"/>
      <c r="I92" s="41"/>
    </row>
    <row r="93" spans="1:9" ht="16" x14ac:dyDescent="0.2">
      <c r="A93" s="9"/>
      <c r="B93" s="5" t="s">
        <v>102</v>
      </c>
      <c r="C93" s="3" t="s">
        <v>0</v>
      </c>
      <c r="D93" s="14">
        <v>1</v>
      </c>
      <c r="E93" s="3">
        <v>1</v>
      </c>
      <c r="F93" s="4">
        <v>8000</v>
      </c>
      <c r="G93" s="24">
        <v>0</v>
      </c>
      <c r="H93" s="41" t="s">
        <v>149</v>
      </c>
      <c r="I93" s="41"/>
    </row>
    <row r="94" spans="1:9" ht="16" x14ac:dyDescent="0.2">
      <c r="A94" s="9"/>
      <c r="B94" s="5" t="s">
        <v>135</v>
      </c>
      <c r="C94" s="3" t="s">
        <v>0</v>
      </c>
      <c r="D94" s="14">
        <v>1</v>
      </c>
      <c r="E94" s="3">
        <v>1</v>
      </c>
      <c r="F94" s="4">
        <v>4000</v>
      </c>
      <c r="G94" s="24">
        <v>0</v>
      </c>
      <c r="H94" s="41" t="s">
        <v>149</v>
      </c>
      <c r="I94" s="41"/>
    </row>
    <row r="95" spans="1:9" ht="32" x14ac:dyDescent="0.2">
      <c r="A95" s="9"/>
      <c r="B95" s="5" t="s">
        <v>9</v>
      </c>
      <c r="C95" s="3" t="s">
        <v>10</v>
      </c>
      <c r="D95" s="14">
        <v>52</v>
      </c>
      <c r="E95" s="3">
        <v>1</v>
      </c>
      <c r="F95" s="4">
        <v>800</v>
      </c>
      <c r="G95" s="24">
        <f t="shared" ref="G95:G118" si="8">D95*E95*F95</f>
        <v>41600</v>
      </c>
      <c r="H95" s="41" t="s">
        <v>130</v>
      </c>
      <c r="I95" s="5" t="s">
        <v>201</v>
      </c>
    </row>
    <row r="96" spans="1:9" ht="16" x14ac:dyDescent="0.2">
      <c r="A96" s="9"/>
      <c r="B96" s="5" t="s">
        <v>8</v>
      </c>
      <c r="C96" s="3" t="s">
        <v>7</v>
      </c>
      <c r="D96" s="14">
        <v>4</v>
      </c>
      <c r="E96" s="3">
        <v>1</v>
      </c>
      <c r="F96" s="4">
        <v>700</v>
      </c>
      <c r="G96" s="24">
        <f t="shared" si="8"/>
        <v>2800</v>
      </c>
      <c r="H96" s="41" t="s">
        <v>194</v>
      </c>
      <c r="I96" s="5" t="s">
        <v>209</v>
      </c>
    </row>
    <row r="97" spans="1:9" ht="16" x14ac:dyDescent="0.2">
      <c r="A97" s="9"/>
      <c r="B97" s="5" t="s">
        <v>49</v>
      </c>
      <c r="C97" s="3" t="s">
        <v>7</v>
      </c>
      <c r="D97" s="14">
        <v>20</v>
      </c>
      <c r="E97" s="3">
        <v>1</v>
      </c>
      <c r="F97" s="4">
        <v>350</v>
      </c>
      <c r="G97" s="24">
        <f t="shared" si="8"/>
        <v>7000</v>
      </c>
      <c r="H97" s="5" t="s">
        <v>95</v>
      </c>
      <c r="I97" s="5"/>
    </row>
    <row r="98" spans="1:9" ht="16" x14ac:dyDescent="0.2">
      <c r="A98" s="9"/>
      <c r="B98" s="5" t="s">
        <v>50</v>
      </c>
      <c r="C98" s="3" t="s">
        <v>7</v>
      </c>
      <c r="D98" s="14">
        <v>25</v>
      </c>
      <c r="E98" s="3">
        <v>1</v>
      </c>
      <c r="F98" s="4">
        <v>260</v>
      </c>
      <c r="G98" s="24">
        <f t="shared" si="8"/>
        <v>6500</v>
      </c>
      <c r="H98" s="5" t="s">
        <v>95</v>
      </c>
      <c r="I98" s="5"/>
    </row>
    <row r="99" spans="1:9" ht="16" x14ac:dyDescent="0.2">
      <c r="A99" s="9"/>
      <c r="B99" s="5" t="s">
        <v>51</v>
      </c>
      <c r="C99" s="3" t="s">
        <v>7</v>
      </c>
      <c r="D99" s="14">
        <v>4</v>
      </c>
      <c r="E99" s="3">
        <v>1</v>
      </c>
      <c r="F99" s="4">
        <v>350</v>
      </c>
      <c r="G99" s="24">
        <f t="shared" si="8"/>
        <v>1400</v>
      </c>
      <c r="H99" s="44" t="s">
        <v>95</v>
      </c>
      <c r="I99" s="5"/>
    </row>
    <row r="100" spans="1:9" ht="16" x14ac:dyDescent="0.2">
      <c r="A100" s="9"/>
      <c r="B100" s="5" t="s">
        <v>155</v>
      </c>
      <c r="C100" s="3" t="s">
        <v>7</v>
      </c>
      <c r="D100" s="14">
        <v>4</v>
      </c>
      <c r="E100" s="3">
        <v>1</v>
      </c>
      <c r="F100" s="4">
        <v>500</v>
      </c>
      <c r="G100" s="24">
        <f t="shared" si="8"/>
        <v>2000</v>
      </c>
      <c r="H100" s="44" t="s">
        <v>95</v>
      </c>
      <c r="I100" s="5" t="s">
        <v>158</v>
      </c>
    </row>
    <row r="101" spans="1:9" ht="16" x14ac:dyDescent="0.2">
      <c r="A101" s="9"/>
      <c r="B101" s="5" t="s">
        <v>52</v>
      </c>
      <c r="C101" s="3" t="s">
        <v>53</v>
      </c>
      <c r="D101" s="14">
        <v>2</v>
      </c>
      <c r="E101" s="3">
        <v>1</v>
      </c>
      <c r="F101" s="4">
        <v>10000</v>
      </c>
      <c r="G101" s="24">
        <f t="shared" si="8"/>
        <v>20000</v>
      </c>
      <c r="H101" s="44" t="s">
        <v>95</v>
      </c>
      <c r="I101" s="5"/>
    </row>
    <row r="102" spans="1:9" ht="16" x14ac:dyDescent="0.2">
      <c r="A102" s="9"/>
      <c r="B102" s="5" t="s">
        <v>54</v>
      </c>
      <c r="C102" s="3" t="s">
        <v>7</v>
      </c>
      <c r="D102" s="14">
        <v>4</v>
      </c>
      <c r="E102" s="3">
        <v>1</v>
      </c>
      <c r="F102" s="4">
        <v>3000</v>
      </c>
      <c r="G102" s="24">
        <f t="shared" si="8"/>
        <v>12000</v>
      </c>
      <c r="H102" s="44" t="s">
        <v>95</v>
      </c>
      <c r="I102" s="5"/>
    </row>
    <row r="103" spans="1:9" ht="32" x14ac:dyDescent="0.2">
      <c r="A103" s="9"/>
      <c r="B103" s="5" t="s">
        <v>203</v>
      </c>
      <c r="C103" s="3" t="s">
        <v>45</v>
      </c>
      <c r="D103" s="14">
        <v>1</v>
      </c>
      <c r="E103" s="3">
        <v>1</v>
      </c>
      <c r="F103" s="4">
        <v>9500</v>
      </c>
      <c r="G103" s="24">
        <f t="shared" ref="G103" si="9">D103*E103*F103</f>
        <v>9500</v>
      </c>
      <c r="H103" s="44" t="s">
        <v>185</v>
      </c>
      <c r="I103" s="5" t="s">
        <v>206</v>
      </c>
    </row>
    <row r="104" spans="1:9" ht="16" x14ac:dyDescent="0.2">
      <c r="A104" s="9"/>
      <c r="B104" s="5" t="s">
        <v>191</v>
      </c>
      <c r="C104" s="3" t="s">
        <v>45</v>
      </c>
      <c r="D104" s="14">
        <v>1</v>
      </c>
      <c r="E104" s="3">
        <v>1</v>
      </c>
      <c r="F104" s="4">
        <v>60515</v>
      </c>
      <c r="G104" s="24">
        <f>D104*E104*F104</f>
        <v>60515</v>
      </c>
      <c r="H104" s="5" t="s">
        <v>190</v>
      </c>
      <c r="I104" s="5" t="s">
        <v>207</v>
      </c>
    </row>
    <row r="105" spans="1:9" ht="16" x14ac:dyDescent="0.2">
      <c r="A105" s="9"/>
      <c r="B105" s="5" t="s">
        <v>192</v>
      </c>
      <c r="C105" s="3" t="s">
        <v>45</v>
      </c>
      <c r="D105" s="14">
        <v>1</v>
      </c>
      <c r="E105" s="3">
        <v>1</v>
      </c>
      <c r="F105" s="4">
        <v>17175</v>
      </c>
      <c r="G105" s="24">
        <f t="shared" ref="G105" si="10">D105*E105*F105</f>
        <v>17175</v>
      </c>
      <c r="H105" s="5" t="s">
        <v>190</v>
      </c>
      <c r="I105" s="5" t="s">
        <v>208</v>
      </c>
    </row>
    <row r="106" spans="1:9" ht="16" x14ac:dyDescent="0.2">
      <c r="A106" s="9"/>
      <c r="B106" s="5" t="s">
        <v>55</v>
      </c>
      <c r="C106" s="3" t="s">
        <v>1</v>
      </c>
      <c r="D106" s="14">
        <v>4</v>
      </c>
      <c r="E106" s="3">
        <v>1</v>
      </c>
      <c r="F106" s="4">
        <v>1800</v>
      </c>
      <c r="G106" s="24">
        <f t="shared" si="8"/>
        <v>7200</v>
      </c>
      <c r="H106" s="5"/>
      <c r="I106" s="5"/>
    </row>
    <row r="107" spans="1:9" ht="16" x14ac:dyDescent="0.2">
      <c r="A107" s="9"/>
      <c r="B107" s="45" t="s">
        <v>146</v>
      </c>
      <c r="C107" s="3" t="s">
        <v>0</v>
      </c>
      <c r="D107" s="14">
        <v>10</v>
      </c>
      <c r="E107" s="3">
        <v>1</v>
      </c>
      <c r="F107" s="4">
        <v>129</v>
      </c>
      <c r="G107" s="24">
        <f t="shared" si="8"/>
        <v>1290</v>
      </c>
      <c r="H107" s="5" t="s">
        <v>179</v>
      </c>
      <c r="I107" s="5"/>
    </row>
    <row r="108" spans="1:9" ht="16" x14ac:dyDescent="0.2">
      <c r="A108" s="9"/>
      <c r="B108" s="46"/>
      <c r="C108" s="3" t="s">
        <v>0</v>
      </c>
      <c r="D108" s="14">
        <v>8</v>
      </c>
      <c r="E108" s="3">
        <v>1</v>
      </c>
      <c r="F108" s="4">
        <v>159</v>
      </c>
      <c r="G108" s="24">
        <f t="shared" si="8"/>
        <v>1272</v>
      </c>
      <c r="H108" s="5" t="s">
        <v>176</v>
      </c>
      <c r="I108" s="5"/>
    </row>
    <row r="109" spans="1:9" ht="16" x14ac:dyDescent="0.2">
      <c r="A109" s="9"/>
      <c r="B109" s="46"/>
      <c r="C109" s="3" t="s">
        <v>0</v>
      </c>
      <c r="D109" s="14">
        <v>6</v>
      </c>
      <c r="E109" s="3">
        <v>1</v>
      </c>
      <c r="F109" s="4">
        <v>148</v>
      </c>
      <c r="G109" s="24">
        <f t="shared" si="8"/>
        <v>888</v>
      </c>
      <c r="H109" s="5" t="s">
        <v>178</v>
      </c>
      <c r="I109" s="5"/>
    </row>
    <row r="110" spans="1:9" ht="16" x14ac:dyDescent="0.2">
      <c r="A110" s="9"/>
      <c r="B110" s="46"/>
      <c r="C110" s="3" t="s">
        <v>0</v>
      </c>
      <c r="D110" s="14">
        <v>4</v>
      </c>
      <c r="E110" s="3">
        <v>1</v>
      </c>
      <c r="F110" s="4">
        <v>159</v>
      </c>
      <c r="G110" s="24">
        <f t="shared" si="8"/>
        <v>636</v>
      </c>
      <c r="H110" s="5" t="s">
        <v>177</v>
      </c>
      <c r="I110" s="5"/>
    </row>
    <row r="111" spans="1:9" ht="16" x14ac:dyDescent="0.2">
      <c r="A111" s="9"/>
      <c r="B111" s="46"/>
      <c r="C111" s="3" t="s">
        <v>0</v>
      </c>
      <c r="D111" s="14">
        <v>10</v>
      </c>
      <c r="E111" s="3">
        <v>1</v>
      </c>
      <c r="F111" s="4">
        <v>180</v>
      </c>
      <c r="G111" s="24">
        <f t="shared" si="8"/>
        <v>1800</v>
      </c>
      <c r="H111" s="5" t="s">
        <v>183</v>
      </c>
      <c r="I111" s="5"/>
    </row>
    <row r="112" spans="1:9" ht="16" x14ac:dyDescent="0.2">
      <c r="A112" s="9"/>
      <c r="B112" s="46"/>
      <c r="C112" s="3" t="s">
        <v>0</v>
      </c>
      <c r="D112" s="14">
        <v>16</v>
      </c>
      <c r="E112" s="3">
        <v>1</v>
      </c>
      <c r="F112" s="4">
        <v>40</v>
      </c>
      <c r="G112" s="24">
        <f t="shared" si="8"/>
        <v>640</v>
      </c>
      <c r="H112" s="5" t="s">
        <v>184</v>
      </c>
      <c r="I112" s="5"/>
    </row>
    <row r="113" spans="1:9" ht="16" x14ac:dyDescent="0.2">
      <c r="A113" s="9"/>
      <c r="B113" s="46"/>
      <c r="C113" s="3" t="s">
        <v>0</v>
      </c>
      <c r="D113" s="14">
        <v>6</v>
      </c>
      <c r="E113" s="3">
        <v>1</v>
      </c>
      <c r="F113" s="4">
        <v>60</v>
      </c>
      <c r="G113" s="24">
        <f t="shared" si="8"/>
        <v>360</v>
      </c>
      <c r="H113" s="5" t="s">
        <v>186</v>
      </c>
      <c r="I113" s="5"/>
    </row>
    <row r="114" spans="1:9" ht="16" x14ac:dyDescent="0.2">
      <c r="A114" s="9"/>
      <c r="B114" s="46"/>
      <c r="C114" s="3" t="s">
        <v>0</v>
      </c>
      <c r="D114" s="14">
        <v>30</v>
      </c>
      <c r="E114" s="3">
        <v>1</v>
      </c>
      <c r="F114" s="4">
        <v>100</v>
      </c>
      <c r="G114" s="24">
        <f t="shared" si="8"/>
        <v>3000</v>
      </c>
      <c r="H114" s="5" t="s">
        <v>189</v>
      </c>
      <c r="I114" s="5"/>
    </row>
    <row r="115" spans="1:9" ht="16" x14ac:dyDescent="0.2">
      <c r="A115" s="9"/>
      <c r="B115" s="46"/>
      <c r="C115" s="3" t="s">
        <v>0</v>
      </c>
      <c r="D115" s="14">
        <v>120</v>
      </c>
      <c r="E115" s="3">
        <v>1</v>
      </c>
      <c r="F115" s="4">
        <v>15</v>
      </c>
      <c r="G115" s="24">
        <f t="shared" si="8"/>
        <v>1800</v>
      </c>
      <c r="H115" s="5" t="s">
        <v>196</v>
      </c>
      <c r="I115" s="5"/>
    </row>
    <row r="116" spans="1:9" ht="16" x14ac:dyDescent="0.2">
      <c r="A116" s="9"/>
      <c r="B116" s="46"/>
      <c r="C116" s="3" t="s">
        <v>0</v>
      </c>
      <c r="D116" s="14">
        <v>20</v>
      </c>
      <c r="E116" s="3">
        <v>1</v>
      </c>
      <c r="F116" s="4">
        <v>8</v>
      </c>
      <c r="G116" s="24">
        <f t="shared" si="8"/>
        <v>160</v>
      </c>
      <c r="H116" s="5" t="s">
        <v>197</v>
      </c>
      <c r="I116" s="5"/>
    </row>
    <row r="117" spans="1:9" ht="16" x14ac:dyDescent="0.2">
      <c r="A117" s="9"/>
      <c r="B117" s="46"/>
      <c r="C117" s="3" t="s">
        <v>0</v>
      </c>
      <c r="D117" s="14">
        <v>80</v>
      </c>
      <c r="E117" s="3">
        <v>1</v>
      </c>
      <c r="F117" s="4">
        <v>10</v>
      </c>
      <c r="G117" s="24">
        <f t="shared" si="8"/>
        <v>800</v>
      </c>
      <c r="H117" s="5" t="s">
        <v>202</v>
      </c>
      <c r="I117" s="5"/>
    </row>
    <row r="118" spans="1:9" ht="16" x14ac:dyDescent="0.2">
      <c r="A118" s="9"/>
      <c r="B118" s="5" t="s">
        <v>153</v>
      </c>
      <c r="C118" s="3" t="s">
        <v>10</v>
      </c>
      <c r="D118" s="14">
        <v>13</v>
      </c>
      <c r="E118" s="3">
        <v>1</v>
      </c>
      <c r="F118" s="4">
        <v>480</v>
      </c>
      <c r="G118" s="24">
        <f t="shared" si="8"/>
        <v>6240</v>
      </c>
      <c r="H118" s="5" t="s">
        <v>172</v>
      </c>
      <c r="I118" s="5"/>
    </row>
    <row r="119" spans="1:9" ht="16" x14ac:dyDescent="0.2">
      <c r="A119" s="9"/>
      <c r="B119" s="45" t="s">
        <v>12</v>
      </c>
      <c r="C119" s="3" t="s">
        <v>174</v>
      </c>
      <c r="D119" s="14">
        <v>1900</v>
      </c>
      <c r="E119" s="3">
        <v>1</v>
      </c>
      <c r="F119" s="4">
        <v>17</v>
      </c>
      <c r="G119" s="24">
        <f t="shared" ref="G119:G122" si="11">D119*E119*F119</f>
        <v>32300</v>
      </c>
      <c r="H119" s="5" t="s">
        <v>173</v>
      </c>
      <c r="I119" s="5"/>
    </row>
    <row r="120" spans="1:9" ht="16" x14ac:dyDescent="0.2">
      <c r="A120" s="9"/>
      <c r="B120" s="46"/>
      <c r="C120" s="3" t="s">
        <v>0</v>
      </c>
      <c r="D120" s="14">
        <v>1900</v>
      </c>
      <c r="E120" s="3">
        <v>1</v>
      </c>
      <c r="F120" s="47">
        <v>8.5</v>
      </c>
      <c r="G120" s="24">
        <f t="shared" si="11"/>
        <v>16150</v>
      </c>
      <c r="H120" s="5" t="s">
        <v>175</v>
      </c>
      <c r="I120" s="5"/>
    </row>
    <row r="121" spans="1:9" ht="16" x14ac:dyDescent="0.2">
      <c r="A121" s="9"/>
      <c r="B121" s="5" t="s">
        <v>193</v>
      </c>
      <c r="C121" s="3" t="s">
        <v>1</v>
      </c>
      <c r="D121" s="14">
        <v>16</v>
      </c>
      <c r="E121" s="3">
        <v>1</v>
      </c>
      <c r="F121" s="4">
        <v>400</v>
      </c>
      <c r="G121" s="24">
        <f t="shared" si="11"/>
        <v>6400</v>
      </c>
      <c r="H121" s="5"/>
      <c r="I121" s="5"/>
    </row>
    <row r="122" spans="1:9" ht="16" x14ac:dyDescent="0.2">
      <c r="A122" s="9"/>
      <c r="B122" s="5" t="s">
        <v>195</v>
      </c>
      <c r="C122" s="3" t="s">
        <v>0</v>
      </c>
      <c r="D122" s="14">
        <v>18</v>
      </c>
      <c r="E122" s="3">
        <v>1</v>
      </c>
      <c r="F122" s="4">
        <v>200</v>
      </c>
      <c r="G122" s="24">
        <f t="shared" si="11"/>
        <v>3600</v>
      </c>
      <c r="H122" s="5"/>
      <c r="I122" s="5"/>
    </row>
    <row r="123" spans="1:9" ht="16" x14ac:dyDescent="0.2">
      <c r="A123" s="15"/>
      <c r="B123" s="34" t="s">
        <v>82</v>
      </c>
      <c r="C123" s="35"/>
      <c r="D123" s="35"/>
      <c r="E123" s="36"/>
      <c r="F123" s="37"/>
      <c r="G123" s="21">
        <f>SUM(G90:G122)</f>
        <v>343026</v>
      </c>
      <c r="H123" s="5"/>
      <c r="I123" s="5"/>
    </row>
    <row r="124" spans="1:9" ht="16" x14ac:dyDescent="0.2">
      <c r="A124" s="15" t="s">
        <v>94</v>
      </c>
      <c r="B124" s="48"/>
      <c r="C124" s="33"/>
      <c r="D124" s="33"/>
      <c r="E124" s="49"/>
      <c r="F124" s="50"/>
      <c r="G124" s="49">
        <f>G21+G31+G45+G63+G75+G81+G89+G123</f>
        <v>1045916</v>
      </c>
      <c r="H124" s="51"/>
      <c r="I124" s="51"/>
    </row>
    <row r="125" spans="1:9" ht="16" x14ac:dyDescent="0.2">
      <c r="A125" s="15" t="s">
        <v>91</v>
      </c>
      <c r="B125" s="48"/>
      <c r="C125" s="33"/>
      <c r="D125" s="33"/>
      <c r="E125" s="52">
        <v>0.1</v>
      </c>
      <c r="F125" s="50"/>
      <c r="G125" s="53">
        <f>G124*0.1</f>
        <v>104591.6</v>
      </c>
      <c r="H125" s="51"/>
      <c r="I125" s="51"/>
    </row>
    <row r="126" spans="1:9" ht="16" x14ac:dyDescent="0.2">
      <c r="A126" s="15" t="s">
        <v>92</v>
      </c>
      <c r="B126" s="48"/>
      <c r="C126" s="33"/>
      <c r="D126" s="33"/>
      <c r="E126" s="52">
        <v>0.06</v>
      </c>
      <c r="F126" s="54"/>
      <c r="G126" s="53">
        <f>(G124+G125)*0.06</f>
        <v>69030.456000000006</v>
      </c>
      <c r="H126" s="51"/>
      <c r="I126" s="51"/>
    </row>
    <row r="127" spans="1:9" ht="16" x14ac:dyDescent="0.2">
      <c r="A127" s="15" t="s">
        <v>93</v>
      </c>
      <c r="B127" s="48"/>
      <c r="C127" s="33"/>
      <c r="D127" s="33"/>
      <c r="E127" s="49"/>
      <c r="F127" s="50"/>
      <c r="G127" s="55">
        <f>G124+G125</f>
        <v>1150507.6000000001</v>
      </c>
      <c r="H127" s="51"/>
      <c r="I127" s="51"/>
    </row>
    <row r="128" spans="1:9" ht="16" x14ac:dyDescent="0.2">
      <c r="A128" s="14" t="s">
        <v>100</v>
      </c>
      <c r="B128" s="48"/>
      <c r="C128" s="33"/>
      <c r="D128" s="33"/>
      <c r="E128" s="49"/>
      <c r="F128" s="50"/>
      <c r="G128" s="55">
        <f>998000+53476</f>
        <v>1051476</v>
      </c>
      <c r="H128" s="56">
        <f>G127-G128</f>
        <v>99031.600000000093</v>
      </c>
      <c r="I128" s="51"/>
    </row>
  </sheetData>
  <mergeCells count="17">
    <mergeCell ref="A46:A62"/>
    <mergeCell ref="A1:I1"/>
    <mergeCell ref="A2:F2"/>
    <mergeCell ref="H2:I2"/>
    <mergeCell ref="A3:A4"/>
    <mergeCell ref="A5:A6"/>
    <mergeCell ref="A8:A13"/>
    <mergeCell ref="A14:A17"/>
    <mergeCell ref="A18:A20"/>
    <mergeCell ref="A22:A30"/>
    <mergeCell ref="A32:A44"/>
    <mergeCell ref="A64:A74"/>
    <mergeCell ref="A76:A80"/>
    <mergeCell ref="A82:A88"/>
    <mergeCell ref="A90:A122"/>
    <mergeCell ref="B119:B120"/>
    <mergeCell ref="B107:B11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2019-03-05T05:04:34Z</dcterms:modified>
</cp:coreProperties>
</file>