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E:\CCT工作文档2020年\PSA集团\DS\2021半年会\"/>
    </mc:Choice>
  </mc:AlternateContent>
  <xr:revisionPtr revIDLastSave="0" documentId="8_{FBA66E58-7459-4E8A-B3A9-624AB7C62AC3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员工差旅明细" sheetId="2" r:id="rId1"/>
    <sheet name="员工报销明细" sheetId="3" r:id="rId2"/>
  </sheets>
  <definedNames>
    <definedName name="_xlnm.Print_Area" localSheetId="0">员工差旅明细!$A$1:$K$43</definedName>
  </definedNames>
  <calcPr calcId="191029"/>
</workbook>
</file>

<file path=xl/calcChain.xml><?xml version="1.0" encoding="utf-8"?>
<calcChain xmlns="http://schemas.openxmlformats.org/spreadsheetml/2006/main">
  <c r="H82" i="3" l="1"/>
  <c r="G82" i="3"/>
  <c r="F82" i="3"/>
  <c r="E82" i="3"/>
  <c r="D82" i="3"/>
  <c r="C82" i="3"/>
  <c r="H81" i="3"/>
  <c r="H80" i="3"/>
  <c r="H79" i="3"/>
  <c r="H78" i="3"/>
  <c r="H77" i="3"/>
  <c r="G76" i="3"/>
  <c r="F76" i="3"/>
  <c r="E76" i="3"/>
  <c r="D76" i="3"/>
  <c r="C76" i="3"/>
  <c r="H75" i="3"/>
  <c r="H74" i="3"/>
  <c r="H73" i="3"/>
  <c r="H76" i="3" s="1"/>
  <c r="E73" i="3"/>
  <c r="H72" i="3"/>
  <c r="G72" i="3"/>
  <c r="F72" i="3"/>
  <c r="E72" i="3"/>
  <c r="D72" i="3"/>
  <c r="C72" i="3"/>
  <c r="H71" i="3"/>
  <c r="H70" i="3"/>
  <c r="E70" i="3"/>
  <c r="G69" i="3"/>
  <c r="G83" i="3" s="1"/>
  <c r="G88" i="3" s="1"/>
  <c r="F69" i="3"/>
  <c r="D69" i="3"/>
  <c r="C69" i="3"/>
  <c r="H68" i="3"/>
  <c r="H67" i="3"/>
  <c r="H66" i="3"/>
  <c r="H65" i="3"/>
  <c r="H69" i="3" s="1"/>
  <c r="E65" i="3"/>
  <c r="E69" i="3" s="1"/>
  <c r="G64" i="3"/>
  <c r="D64" i="3"/>
  <c r="C64" i="3"/>
  <c r="H63" i="3"/>
  <c r="H62" i="3"/>
  <c r="H61" i="3"/>
  <c r="H64" i="3" s="1"/>
  <c r="E61" i="3"/>
  <c r="E64" i="3" s="1"/>
  <c r="G60" i="3"/>
  <c r="D60" i="3"/>
  <c r="C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E34" i="3"/>
  <c r="E60" i="3" s="1"/>
  <c r="G33" i="3"/>
  <c r="F33" i="3"/>
  <c r="E33" i="3"/>
  <c r="D33" i="3"/>
  <c r="C33" i="3"/>
  <c r="H32" i="3"/>
  <c r="H31" i="3"/>
  <c r="H30" i="3"/>
  <c r="H29" i="3"/>
  <c r="H28" i="3"/>
  <c r="H27" i="3"/>
  <c r="XFD27" i="3" s="1"/>
  <c r="H26" i="3"/>
  <c r="H25" i="3"/>
  <c r="H33" i="3" s="1"/>
  <c r="E25" i="3"/>
  <c r="G24" i="3"/>
  <c r="E24" i="3"/>
  <c r="C24" i="3"/>
  <c r="H23" i="3"/>
  <c r="H22" i="3"/>
  <c r="H21" i="3"/>
  <c r="H20" i="3"/>
  <c r="H24" i="3" s="1"/>
  <c r="E20" i="3"/>
  <c r="G19" i="3"/>
  <c r="F19" i="3"/>
  <c r="E19" i="3"/>
  <c r="D19" i="3"/>
  <c r="C19" i="3"/>
  <c r="H18" i="3"/>
  <c r="H17" i="3"/>
  <c r="H19" i="3" s="1"/>
  <c r="E17" i="3"/>
  <c r="G16" i="3"/>
  <c r="F16" i="3"/>
  <c r="E16" i="3"/>
  <c r="D16" i="3"/>
  <c r="C16" i="3"/>
  <c r="H15" i="3"/>
  <c r="H14" i="3"/>
  <c r="H13" i="3"/>
  <c r="H12" i="3"/>
  <c r="H11" i="3"/>
  <c r="H10" i="3"/>
  <c r="H9" i="3"/>
  <c r="H8" i="3"/>
  <c r="H16" i="3" s="1"/>
  <c r="E8" i="3"/>
  <c r="I42" i="2"/>
  <c r="D40" i="2"/>
  <c r="D39" i="2"/>
  <c r="G26" i="2"/>
  <c r="I23" i="2"/>
  <c r="H23" i="2"/>
  <c r="B26" i="2" s="1"/>
  <c r="K26" i="2" s="1"/>
  <c r="G23" i="2"/>
  <c r="F83" i="3"/>
  <c r="E88" i="3" s="1"/>
  <c r="H34" i="3"/>
  <c r="H60" i="3" s="1"/>
  <c r="H83" i="3" s="1"/>
  <c r="C88" i="3" s="1"/>
  <c r="I88" i="3" s="1"/>
  <c r="F60" i="3"/>
</calcChain>
</file>

<file path=xl/sharedStrings.xml><?xml version="1.0" encoding="utf-8"?>
<sst xmlns="http://schemas.openxmlformats.org/spreadsheetml/2006/main" count="160" uniqueCount="128">
  <si>
    <t>【员工差旅报销单】</t>
  </si>
  <si>
    <t>姓名:</t>
  </si>
  <si>
    <t>职位:</t>
  </si>
  <si>
    <t>助理</t>
  </si>
  <si>
    <t>发生地:</t>
  </si>
  <si>
    <t>部门:</t>
  </si>
  <si>
    <t>上海事业部</t>
  </si>
  <si>
    <t>发生日期: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</si>
  <si>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</si>
  <si>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</si>
  <si>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</si>
  <si>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</si>
  <si>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</si>
  <si>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</si>
  <si>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</si>
  <si>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</si>
  <si>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</si>
  <si>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住宿</t>
  </si>
  <si>
    <t>住宿费</t>
  </si>
  <si>
    <t>交通费</t>
  </si>
  <si>
    <t>市内交通（打车）</t>
  </si>
  <si>
    <t>餐费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</si>
  <si>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</si>
  <si>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</si>
  <si>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</si>
  <si>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</si>
  <si>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</si>
  <si>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</si>
  <si>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</si>
  <si>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</si>
  <si>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</si>
  <si>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</si>
  <si>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</si>
  <si>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</si>
  <si>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</si>
  <si>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</si>
  <si>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【借款报销单】</t>
  </si>
  <si>
    <r>
      <rPr>
        <b/>
        <sz val="11"/>
        <color theme="1"/>
        <rFont val="DengXian"/>
        <charset val="134"/>
        <scheme val="minor"/>
      </rPr>
      <t>团号：</t>
    </r>
    <r>
      <rPr>
        <sz val="11"/>
        <color theme="1"/>
        <rFont val="DengXian"/>
        <charset val="134"/>
        <scheme val="minor"/>
      </rPr>
      <t>HMEA-200916-BYK687</t>
    </r>
  </si>
  <si>
    <t>会议日期：2021.9.4-2021.9.9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</si>
  <si>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</si>
  <si>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</si>
  <si>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</si>
  <si>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</si>
  <si>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</si>
  <si>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</si>
  <si>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</si>
  <si>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</si>
  <si>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</si>
  <si>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</si>
  <si>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</si>
  <si>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</si>
  <si>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油费（现金)</t>
  </si>
  <si>
    <t>可用项目：租车费、大交通、过路费、过桥费。
加油费（仅试驾活动可用，且只可使用活动当时当地的加油票）</t>
  </si>
  <si>
    <t>过路过桥费(现金)</t>
  </si>
  <si>
    <t>租车</t>
  </si>
  <si>
    <t>滴滴</t>
  </si>
  <si>
    <t>高铁</t>
  </si>
  <si>
    <t>洗车费(现金)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</si>
  <si>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</si>
  <si>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</si>
  <si>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</si>
  <si>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</si>
  <si>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</si>
  <si>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</si>
  <si>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</si>
  <si>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</si>
  <si>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蛋糕</t>
  </si>
  <si>
    <t>需提供刷卡联、菜单（小票）</t>
  </si>
  <si>
    <t>午餐</t>
  </si>
  <si>
    <t>晚饭（24元现金）</t>
  </si>
  <si>
    <t>9.4晚餐</t>
  </si>
  <si>
    <t>9.7午餐</t>
  </si>
  <si>
    <t>9.5晚餐</t>
  </si>
  <si>
    <t>餐费（现金）</t>
  </si>
  <si>
    <t>夜宵</t>
  </si>
  <si>
    <t>活动餐费合计</t>
  </si>
  <si>
    <t>现地采买费用</t>
  </si>
  <si>
    <t>防晒霜</t>
  </si>
  <si>
    <t>尽量提供可用的原始发票，发票项目不可用的，且开票需要加收税点的可以不提供原始发票。网上交易均需提供交易截图。</t>
  </si>
  <si>
    <t>饮料</t>
  </si>
  <si>
    <t>pin</t>
  </si>
  <si>
    <t>筋膜枪</t>
  </si>
  <si>
    <t>挂烫机</t>
  </si>
  <si>
    <t>晕车贴</t>
  </si>
  <si>
    <t>乐虎</t>
  </si>
  <si>
    <t>礼品</t>
  </si>
  <si>
    <t>背包65个</t>
  </si>
  <si>
    <t>文具</t>
  </si>
  <si>
    <t>医药包+消毒湿巾</t>
  </si>
  <si>
    <t>手机充电线</t>
  </si>
  <si>
    <t>签约笔</t>
  </si>
  <si>
    <t>签约本</t>
  </si>
  <si>
    <t>油漆笔</t>
  </si>
  <si>
    <t>汽车模型</t>
  </si>
  <si>
    <t>胸针盒子</t>
  </si>
  <si>
    <t>耳机</t>
  </si>
  <si>
    <t>打印快印</t>
  </si>
  <si>
    <t>月饼</t>
  </si>
  <si>
    <t>饼干</t>
  </si>
  <si>
    <t>红酒</t>
  </si>
  <si>
    <t>白酒</t>
  </si>
  <si>
    <t>纸</t>
  </si>
  <si>
    <t>依云水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</si>
  <si>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</si>
  <si>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</si>
  <si>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</si>
  <si>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</si>
  <si>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</si>
  <si>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</si>
  <si>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</si>
  <si>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解酒药</t>
  </si>
  <si>
    <t>药品500元/团以下可用</t>
  </si>
  <si>
    <t>安全相关费用合计</t>
  </si>
  <si>
    <t>境外</t>
  </si>
  <si>
    <t>顺丰快递</t>
  </si>
  <si>
    <t>离境税、落地签签证、小费，写清名单,提供收据并补票或交税</t>
  </si>
  <si>
    <t>境外费用合计</t>
  </si>
  <si>
    <t>兼职餐费</t>
  </si>
  <si>
    <t>鲜花</t>
  </si>
  <si>
    <t>核酸检测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</si>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</sst>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8" formatCode="0.00_ "/>
    <numFmt numFmtId="179" formatCode="#,##0.00_ "/>
    <numFmt numFmtId="180" formatCode="0.00_);[Red]\(0.00\)"/>
    <numFmt numFmtId="181" formatCode="#,##0.00;[Red]#,##0.00"/>
  </numFmts>
  <fonts count="15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0"/>
      <name val="微软雅黑"/>
      <charset val="134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DengXian"/>
      <charset val="13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2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6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2" borderId="0" xfId="0" applyFont="1" applyFill="1">
      <alignment vertical="center"/>
    </xf>
    <xf numFmtId="0" fontId="0" fillId="4" borderId="0" xfId="0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8" fontId="3" fillId="7" borderId="2" xfId="0" applyNumberFormat="1" applyFont="1" applyFill="1" applyBorder="1" applyAlignment="1">
      <alignment horizontal="center" vertical="center"/>
    </xf>
    <xf numFmtId="178" fontId="3" fillId="8" borderId="2" xfId="0" applyNumberFormat="1" applyFont="1" applyFill="1" applyBorder="1" applyAlignment="1">
      <alignment horizontal="center" vertical="center"/>
    </xf>
    <xf numFmtId="40" fontId="3" fillId="7" borderId="2" xfId="0" applyNumberFormat="1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2" xfId="0" applyNumberFormat="1" applyFill="1" applyBorder="1" applyAlignment="1">
      <alignment horizontal="right" vertical="center"/>
    </xf>
    <xf numFmtId="0" fontId="1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40" fontId="1" fillId="9" borderId="2" xfId="0" applyNumberFormat="1" applyFont="1" applyFill="1" applyBorder="1" applyAlignment="1">
      <alignment horizontal="right" vertical="center"/>
    </xf>
    <xf numFmtId="40" fontId="1" fillId="9" borderId="2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2" borderId="2" xfId="0" applyNumberFormat="1" applyFill="1" applyBorder="1" applyAlignment="1">
      <alignment horizontal="right" vertical="center"/>
    </xf>
    <xf numFmtId="40" fontId="0" fillId="0" borderId="2" xfId="4" applyNumberFormat="1" applyFont="1" applyFill="1" applyBorder="1" applyAlignment="1">
      <alignment horizontal="right" vertical="center"/>
    </xf>
    <xf numFmtId="40" fontId="0" fillId="2" borderId="2" xfId="4" applyNumberFormat="1" applyFont="1" applyFill="1" applyBorder="1" applyAlignment="1">
      <alignment horizontal="right" vertical="center"/>
    </xf>
    <xf numFmtId="40" fontId="0" fillId="3" borderId="2" xfId="4" applyNumberFormat="1" applyFont="1" applyFill="1" applyBorder="1" applyAlignment="1">
      <alignment horizontal="right" vertical="center"/>
    </xf>
    <xf numFmtId="40" fontId="0" fillId="2" borderId="2" xfId="0" applyNumberFormat="1" applyFont="1" applyFill="1" applyBorder="1" applyAlignment="1">
      <alignment horizontal="right" vertical="center"/>
    </xf>
    <xf numFmtId="0" fontId="2" fillId="0" borderId="0" xfId="3" applyFont="1" applyAlignment="1">
      <alignment vertical="center"/>
    </xf>
    <xf numFmtId="0" fontId="0" fillId="0" borderId="2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Border="1">
      <alignment vertical="center"/>
    </xf>
    <xf numFmtId="0" fontId="1" fillId="9" borderId="2" xfId="0" applyFont="1" applyFill="1" applyBorder="1">
      <alignment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  <xf numFmtId="0" fontId="0" fillId="2" borderId="2" xfId="0" applyFont="1" applyFill="1" applyBorder="1">
      <alignment vertical="center"/>
    </xf>
    <xf numFmtId="0" fontId="7" fillId="0" borderId="2" xfId="1" applyFont="1" applyBorder="1" applyAlignment="1">
      <alignment horizontal="left" vertical="center"/>
    </xf>
    <xf numFmtId="0" fontId="7" fillId="2" borderId="2" xfId="1" applyFont="1" applyFill="1" applyBorder="1" applyAlignment="1">
      <alignment horizontal="left" vertical="center"/>
    </xf>
    <xf numFmtId="0" fontId="7" fillId="3" borderId="2" xfId="1" applyFont="1" applyFill="1" applyBorder="1" applyAlignment="1">
      <alignment horizontal="left" vertical="center"/>
    </xf>
    <xf numFmtId="40" fontId="0" fillId="4" borderId="2" xfId="0" applyNumberForma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0" fillId="4" borderId="2" xfId="0" applyFill="1" applyBorder="1">
      <alignment vertical="center"/>
    </xf>
    <xf numFmtId="0" fontId="0" fillId="0" borderId="2" xfId="4" applyFont="1" applyFill="1" applyBorder="1" applyAlignment="1">
      <alignment vertical="center"/>
    </xf>
    <xf numFmtId="0" fontId="0" fillId="0" borderId="2" xfId="0" applyFill="1" applyBorder="1">
      <alignment vertical="center"/>
    </xf>
    <xf numFmtId="0" fontId="6" fillId="0" borderId="2" xfId="0" applyFont="1" applyBorder="1">
      <alignment vertical="center"/>
    </xf>
    <xf numFmtId="0" fontId="3" fillId="10" borderId="2" xfId="0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0" fontId="11" fillId="0" borderId="0" xfId="3">
      <alignment vertical="center"/>
    </xf>
    <xf numFmtId="0" fontId="8" fillId="0" borderId="0" xfId="3" applyFont="1">
      <alignment vertical="center"/>
    </xf>
    <xf numFmtId="0" fontId="9" fillId="0" borderId="8" xfId="3" applyFont="1" applyBorder="1">
      <alignment vertical="center"/>
    </xf>
    <xf numFmtId="0" fontId="9" fillId="0" borderId="9" xfId="3" applyFont="1" applyBorder="1">
      <alignment vertical="center"/>
    </xf>
    <xf numFmtId="0" fontId="9" fillId="0" borderId="9" xfId="3" applyFont="1" applyBorder="1" applyAlignment="1">
      <alignment horizontal="right" vertical="center"/>
    </xf>
    <xf numFmtId="0" fontId="9" fillId="0" borderId="10" xfId="3" applyFont="1" applyBorder="1">
      <alignment vertical="center"/>
    </xf>
    <xf numFmtId="0" fontId="9" fillId="0" borderId="0" xfId="3" applyFont="1" applyBorder="1">
      <alignment vertical="center"/>
    </xf>
    <xf numFmtId="0" fontId="9" fillId="0" borderId="0" xfId="3" applyFont="1" applyBorder="1" applyAlignment="1">
      <alignment horizontal="right" vertical="center"/>
    </xf>
    <xf numFmtId="0" fontId="9" fillId="0" borderId="11" xfId="3" applyFont="1" applyBorder="1">
      <alignment vertical="center"/>
    </xf>
    <xf numFmtId="0" fontId="9" fillId="0" borderId="1" xfId="3" applyFont="1" applyBorder="1">
      <alignment vertical="center"/>
    </xf>
    <xf numFmtId="0" fontId="9" fillId="0" borderId="1" xfId="3" applyFont="1" applyBorder="1" applyAlignment="1">
      <alignment horizontal="right" vertical="center"/>
    </xf>
    <xf numFmtId="0" fontId="9" fillId="11" borderId="1" xfId="3" applyFont="1" applyFill="1" applyBorder="1" applyAlignment="1">
      <alignment horizontal="center" vertical="center"/>
    </xf>
    <xf numFmtId="0" fontId="9" fillId="0" borderId="0" xfId="3" applyFont="1">
      <alignment vertical="center"/>
    </xf>
    <xf numFmtId="0" fontId="10" fillId="0" borderId="6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9" fillId="0" borderId="8" xfId="3" applyFont="1" applyBorder="1" applyAlignment="1">
      <alignment horizontal="center" vertical="center"/>
    </xf>
    <xf numFmtId="180" fontId="9" fillId="2" borderId="2" xfId="3" applyNumberFormat="1" applyFont="1" applyFill="1" applyBorder="1" applyAlignment="1">
      <alignment horizontal="center" vertical="center"/>
    </xf>
    <xf numFmtId="0" fontId="9" fillId="2" borderId="3" xfId="3" applyFont="1" applyFill="1" applyBorder="1" applyAlignment="1">
      <alignment horizontal="center" vertical="center"/>
    </xf>
    <xf numFmtId="181" fontId="10" fillId="0" borderId="2" xfId="3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4" fillId="0" borderId="0" xfId="3" applyFont="1" applyAlignment="1">
      <alignment horizontal="right" vertical="center"/>
    </xf>
    <xf numFmtId="0" fontId="9" fillId="0" borderId="0" xfId="3" applyFont="1" applyFill="1" applyBorder="1">
      <alignment vertical="center"/>
    </xf>
    <xf numFmtId="0" fontId="9" fillId="0" borderId="1" xfId="3" applyFont="1" applyFill="1" applyBorder="1">
      <alignment vertical="center"/>
    </xf>
    <xf numFmtId="0" fontId="9" fillId="0" borderId="2" xfId="3" applyFont="1" applyBorder="1" applyAlignment="1">
      <alignment horizontal="left" vertical="center"/>
    </xf>
    <xf numFmtId="180" fontId="9" fillId="2" borderId="6" xfId="3" applyNumberFormat="1" applyFont="1" applyFill="1" applyBorder="1" applyAlignment="1">
      <alignment horizontal="center" vertical="center"/>
    </xf>
    <xf numFmtId="180" fontId="9" fillId="2" borderId="12" xfId="3" applyNumberFormat="1" applyFont="1" applyFill="1" applyBorder="1" applyAlignment="1">
      <alignment horizontal="center" vertical="center"/>
    </xf>
    <xf numFmtId="0" fontId="9" fillId="2" borderId="2" xfId="3" applyFont="1" applyFill="1" applyBorder="1" applyAlignment="1">
      <alignment vertical="center" wrapText="1"/>
    </xf>
    <xf numFmtId="0" fontId="9" fillId="2" borderId="2" xfId="3" applyFont="1" applyFill="1" applyBorder="1" applyAlignment="1">
      <alignment horizontal="left" vertical="center" wrapText="1"/>
    </xf>
    <xf numFmtId="0" fontId="10" fillId="0" borderId="2" xfId="3" applyFont="1" applyBorder="1" applyAlignment="1">
      <alignment vertical="center"/>
    </xf>
    <xf numFmtId="179" fontId="9" fillId="0" borderId="0" xfId="3" applyNumberFormat="1" applyFont="1" applyBorder="1" applyAlignment="1">
      <alignment horizontal="left" vertical="center"/>
    </xf>
    <xf numFmtId="178" fontId="10" fillId="0" borderId="2" xfId="3" applyNumberFormat="1" applyFont="1" applyBorder="1" applyAlignment="1">
      <alignment horizontal="center" vertical="center"/>
    </xf>
    <xf numFmtId="0" fontId="9" fillId="2" borderId="2" xfId="3" applyFont="1" applyFill="1" applyBorder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9" fillId="11" borderId="9" xfId="3" applyFont="1" applyFill="1" applyBorder="1" applyAlignment="1">
      <alignment horizontal="center" vertical="center"/>
    </xf>
    <xf numFmtId="0" fontId="9" fillId="11" borderId="13" xfId="3" applyFont="1" applyFill="1" applyBorder="1" applyAlignment="1">
      <alignment horizontal="center" vertical="center"/>
    </xf>
    <xf numFmtId="0" fontId="9" fillId="11" borderId="0" xfId="3" applyFont="1" applyFill="1" applyBorder="1" applyAlignment="1">
      <alignment horizontal="center" vertical="center"/>
    </xf>
    <xf numFmtId="0" fontId="9" fillId="11" borderId="14" xfId="3" applyFont="1" applyFill="1" applyBorder="1" applyAlignment="1">
      <alignment horizontal="center" vertical="center"/>
    </xf>
    <xf numFmtId="58" fontId="9" fillId="11" borderId="0" xfId="3" applyNumberFormat="1" applyFont="1" applyFill="1" applyBorder="1" applyAlignment="1">
      <alignment horizontal="center" vertical="center"/>
    </xf>
    <xf numFmtId="0" fontId="9" fillId="11" borderId="1" xfId="3" applyFont="1" applyFill="1" applyBorder="1" applyAlignment="1">
      <alignment horizontal="center" vertical="center" wrapText="1"/>
    </xf>
    <xf numFmtId="0" fontId="9" fillId="11" borderId="15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12" xfId="3" applyFont="1" applyFill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9" fillId="0" borderId="6" xfId="3" applyFont="1" applyFill="1" applyBorder="1" applyAlignment="1">
      <alignment horizontal="center" vertical="center"/>
    </xf>
    <xf numFmtId="0" fontId="9" fillId="0" borderId="12" xfId="3" applyFont="1" applyFill="1" applyBorder="1" applyAlignment="1">
      <alignment horizontal="center" vertical="center"/>
    </xf>
    <xf numFmtId="0" fontId="9" fillId="2" borderId="2" xfId="3" applyFont="1" applyFill="1" applyBorder="1" applyAlignment="1">
      <alignment horizontal="center" vertical="center"/>
    </xf>
    <xf numFmtId="180" fontId="9" fillId="2" borderId="6" xfId="3" applyNumberFormat="1" applyFont="1" applyFill="1" applyBorder="1" applyAlignment="1">
      <alignment horizontal="center" vertical="center"/>
    </xf>
    <xf numFmtId="180" fontId="9" fillId="2" borderId="12" xfId="3" applyNumberFormat="1" applyFont="1" applyFill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181" fontId="10" fillId="0" borderId="6" xfId="3" applyNumberFormat="1" applyFont="1" applyBorder="1" applyAlignment="1">
      <alignment horizontal="center" vertical="center"/>
    </xf>
    <xf numFmtId="181" fontId="10" fillId="0" borderId="12" xfId="3" applyNumberFormat="1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79" fontId="10" fillId="2" borderId="2" xfId="3" applyNumberFormat="1" applyFont="1" applyFill="1" applyBorder="1" applyAlignment="1">
      <alignment horizontal="center" vertical="center"/>
    </xf>
    <xf numFmtId="0" fontId="9" fillId="11" borderId="1" xfId="3" applyFont="1" applyFill="1" applyBorder="1" applyAlignment="1">
      <alignment horizontal="center" vertical="center"/>
    </xf>
    <xf numFmtId="180" fontId="9" fillId="2" borderId="2" xfId="3" applyNumberFormat="1" applyFont="1" applyFill="1" applyBorder="1" applyAlignment="1">
      <alignment horizontal="center" vertical="center"/>
    </xf>
    <xf numFmtId="0" fontId="9" fillId="2" borderId="5" xfId="3" applyFont="1" applyFill="1" applyBorder="1" applyAlignment="1">
      <alignment horizontal="center" vertical="center"/>
    </xf>
    <xf numFmtId="178" fontId="3" fillId="7" borderId="2" xfId="0" applyNumberFormat="1" applyFont="1" applyFill="1" applyBorder="1" applyAlignment="1">
      <alignment horizontal="center" vertical="center"/>
    </xf>
    <xf numFmtId="178" fontId="3" fillId="8" borderId="2" xfId="0" applyNumberFormat="1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179" fontId="5" fillId="2" borderId="7" xfId="0" applyNumberFormat="1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40" fontId="0" fillId="2" borderId="5" xfId="0" applyNumberFormat="1" applyFill="1" applyBorder="1" applyAlignment="1">
      <alignment horizontal="center" vertical="center"/>
    </xf>
    <xf numFmtId="40" fontId="0" fillId="3" borderId="5" xfId="0" applyNumberFormat="1" applyFill="1" applyBorder="1" applyAlignment="1">
      <alignment horizontal="center" vertical="center"/>
    </xf>
    <xf numFmtId="40" fontId="0" fillId="2" borderId="5" xfId="0" applyNumberFormat="1" applyFont="1" applyFill="1" applyBorder="1" applyAlignment="1">
      <alignment horizontal="center" vertical="center"/>
    </xf>
    <xf numFmtId="40" fontId="0" fillId="2" borderId="2" xfId="0" applyNumberFormat="1" applyFill="1" applyBorder="1" applyAlignment="1">
      <alignment horizontal="right" vertical="center"/>
    </xf>
    <xf numFmtId="40" fontId="0" fillId="4" borderId="2" xfId="0" applyNumberFormat="1" applyFill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2" borderId="2" xfId="0" applyNumberFormat="1" applyFill="1" applyBorder="1" applyAlignment="1">
      <alignment horizontal="center" vertical="center"/>
    </xf>
    <xf numFmtId="40" fontId="0" fillId="3" borderId="2" xfId="0" applyNumberFormat="1" applyFill="1" applyBorder="1" applyAlignment="1">
      <alignment horizontal="center" vertical="center"/>
    </xf>
    <xf numFmtId="40" fontId="0" fillId="2" borderId="2" xfId="0" applyNumberFormat="1" applyFont="1" applyFill="1" applyBorder="1" applyAlignment="1">
      <alignment horizontal="center" vertical="center"/>
    </xf>
    <xf numFmtId="40" fontId="0" fillId="4" borderId="2" xfId="0" applyNumberForma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</cellXfs>
  <cellStyles count="5"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  <cellStyle name="常规 7 2" xfId="1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9380" y="19050"/>
          <a:ext cx="1320800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3413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3"/>
  <sheetViews>
    <sheetView zoomScale="110" zoomScaleNormal="110" workbookViewId="0">
      <selection activeCell="N7" sqref="N7"/>
    </sheetView>
  </sheetViews>
  <sheetFormatPr defaultColWidth="8.88671875" defaultRowHeight="13.8"/>
  <cols>
    <col min="1" max="1" width="1.44140625" customWidth="1"/>
    <col min="2" max="3" width="2.109375" customWidth="1"/>
    <col min="4" max="4" width="12.109375" customWidth="1"/>
    <col min="5" max="5" width="0.88671875" customWidth="1"/>
    <col min="6" max="6" width="18" customWidth="1"/>
    <col min="7" max="7" width="12.5546875" customWidth="1"/>
    <col min="8" max="8" width="11.109375" customWidth="1"/>
    <col min="9" max="9" width="1" customWidth="1"/>
    <col min="10" max="10" width="11.88671875" customWidth="1"/>
    <col min="11" max="11" width="21.44140625" customWidth="1"/>
  </cols>
  <sheetData>
    <row r="1" spans="2:11">
      <c r="B1" s="49"/>
      <c r="C1" s="49"/>
      <c r="D1" s="49"/>
      <c r="E1" s="49"/>
      <c r="F1" s="49"/>
      <c r="G1" s="49"/>
      <c r="H1" s="49"/>
      <c r="I1" s="49"/>
      <c r="J1" s="49"/>
      <c r="K1" s="49"/>
    </row>
    <row r="3" spans="2:11" ht="17.399999999999999">
      <c r="B3" s="83" t="s">
        <v>0</v>
      </c>
      <c r="C3" s="83"/>
      <c r="D3" s="83"/>
      <c r="E3" s="83"/>
      <c r="F3" s="83"/>
      <c r="G3" s="83"/>
      <c r="H3" s="83"/>
      <c r="I3" s="83"/>
      <c r="J3" s="83"/>
      <c r="K3" s="83"/>
    </row>
    <row r="4" spans="2:11" ht="20.100000000000001" customHeight="1">
      <c r="B4" s="50"/>
      <c r="C4" s="50"/>
      <c r="D4" s="50"/>
      <c r="E4" s="50"/>
      <c r="F4" s="50"/>
      <c r="G4" s="50"/>
      <c r="H4" s="50"/>
      <c r="I4" s="50"/>
      <c r="J4" s="50"/>
      <c r="K4" s="71"/>
    </row>
    <row r="5" spans="2:11" ht="20.100000000000001" customHeight="1">
      <c r="B5" s="51"/>
      <c r="C5" s="52"/>
      <c r="D5" s="53" t="s">
        <v>1</v>
      </c>
      <c r="E5" s="53"/>
      <c r="F5" s="84"/>
      <c r="G5" s="84"/>
      <c r="H5" s="53" t="s">
        <v>2</v>
      </c>
      <c r="I5" s="52"/>
      <c r="J5" s="84" t="s">
        <v>3</v>
      </c>
      <c r="K5" s="85"/>
    </row>
    <row r="6" spans="2:11" ht="20.100000000000001" customHeight="1">
      <c r="B6" s="54"/>
      <c r="C6" s="55"/>
      <c r="D6" s="56" t="s">
        <v>4</v>
      </c>
      <c r="E6" s="56"/>
      <c r="F6" s="86"/>
      <c r="G6" s="86"/>
      <c r="H6" s="56" t="s">
        <v>5</v>
      </c>
      <c r="I6" s="55"/>
      <c r="J6" s="86" t="s">
        <v>6</v>
      </c>
      <c r="K6" s="87"/>
    </row>
    <row r="7" spans="2:11" ht="20.100000000000001" customHeight="1">
      <c r="B7" s="54"/>
      <c r="C7" s="55"/>
      <c r="D7" s="56" t="s">
        <v>7</v>
      </c>
      <c r="E7" s="56"/>
      <c r="F7" s="86"/>
      <c r="G7" s="86"/>
      <c r="H7" s="56" t="s">
        <v>8</v>
      </c>
      <c r="I7" s="72"/>
      <c r="J7" s="88"/>
      <c r="K7" s="87"/>
    </row>
    <row r="8" spans="2:11" ht="20.100000000000001" customHeight="1">
      <c r="B8" s="57"/>
      <c r="C8" s="58"/>
      <c r="D8" s="59"/>
      <c r="E8" s="59"/>
      <c r="F8" s="60"/>
      <c r="G8" s="60"/>
      <c r="H8" s="59" t="s">
        <v>9</v>
      </c>
      <c r="I8" s="73"/>
      <c r="J8" s="89"/>
      <c r="K8" s="90"/>
    </row>
    <row r="9" spans="2:11" ht="20.100000000000001" customHeight="1">
      <c r="B9" s="61"/>
      <c r="C9" s="61"/>
      <c r="D9" s="61"/>
      <c r="E9" s="61"/>
      <c r="F9" s="61"/>
      <c r="G9" s="61"/>
      <c r="H9" s="61"/>
      <c r="I9" s="61"/>
      <c r="J9" s="61"/>
      <c r="K9" s="61"/>
    </row>
    <row r="10" spans="2:11" ht="20.100000000000001" customHeight="1">
      <c r="B10" s="91" t="s">
        <v>10</v>
      </c>
      <c r="C10" s="92"/>
      <c r="D10" s="62" t="s">
        <v>11</v>
      </c>
      <c r="E10" s="93" t="s">
        <v>12</v>
      </c>
      <c r="F10" s="94"/>
      <c r="G10" s="64" t="s">
        <v>13</v>
      </c>
      <c r="H10" s="63" t="s">
        <v>14</v>
      </c>
      <c r="I10" s="93" t="s">
        <v>15</v>
      </c>
      <c r="J10" s="94"/>
      <c r="K10" s="64" t="s">
        <v>16</v>
      </c>
    </row>
    <row r="11" spans="2:11">
      <c r="B11" s="95">
        <v>1</v>
      </c>
      <c r="C11" s="96"/>
      <c r="D11" s="65" t="s">
        <v>17</v>
      </c>
      <c r="E11" s="97" t="s">
        <v>18</v>
      </c>
      <c r="F11" s="97"/>
      <c r="G11" s="66"/>
      <c r="H11" s="66"/>
      <c r="I11" s="62"/>
      <c r="J11" s="63"/>
      <c r="K11" s="74"/>
    </row>
    <row r="12" spans="2:11">
      <c r="B12" s="95">
        <v>2</v>
      </c>
      <c r="C12" s="96"/>
      <c r="D12" s="97" t="s">
        <v>19</v>
      </c>
      <c r="E12" s="97" t="s">
        <v>20</v>
      </c>
      <c r="F12" s="97"/>
      <c r="G12" s="66"/>
      <c r="H12" s="66"/>
      <c r="I12" s="75"/>
      <c r="J12" s="76"/>
      <c r="K12" s="77"/>
    </row>
    <row r="13" spans="2:11">
      <c r="B13" s="95">
        <v>3</v>
      </c>
      <c r="C13" s="96"/>
      <c r="D13" s="97"/>
      <c r="E13" s="97" t="s">
        <v>20</v>
      </c>
      <c r="F13" s="97"/>
      <c r="G13" s="66"/>
      <c r="H13" s="66"/>
      <c r="I13" s="75"/>
      <c r="J13" s="76"/>
      <c r="K13" s="77"/>
    </row>
    <row r="14" spans="2:11">
      <c r="B14" s="95">
        <v>4</v>
      </c>
      <c r="C14" s="96"/>
      <c r="D14" s="97"/>
      <c r="E14" s="97" t="s">
        <v>20</v>
      </c>
      <c r="F14" s="97"/>
      <c r="G14" s="66"/>
      <c r="H14" s="66"/>
      <c r="I14" s="75"/>
      <c r="J14" s="76"/>
      <c r="K14" s="77"/>
    </row>
    <row r="15" spans="2:11">
      <c r="B15" s="95">
        <v>5</v>
      </c>
      <c r="C15" s="96"/>
      <c r="D15" s="97"/>
      <c r="E15" s="97" t="s">
        <v>20</v>
      </c>
      <c r="F15" s="97"/>
      <c r="G15" s="66"/>
      <c r="H15" s="66"/>
      <c r="I15" s="75"/>
      <c r="J15" s="76"/>
      <c r="K15" s="77"/>
    </row>
    <row r="16" spans="2:11">
      <c r="B16" s="95">
        <v>6</v>
      </c>
      <c r="C16" s="96"/>
      <c r="D16" s="97"/>
      <c r="E16" s="97" t="s">
        <v>20</v>
      </c>
      <c r="F16" s="97"/>
      <c r="G16" s="66"/>
      <c r="H16" s="66"/>
      <c r="I16" s="75"/>
      <c r="J16" s="76"/>
      <c r="K16" s="77"/>
    </row>
    <row r="17" spans="1:11">
      <c r="B17" s="95">
        <v>7</v>
      </c>
      <c r="C17" s="96"/>
      <c r="D17" s="97"/>
      <c r="E17" s="97" t="s">
        <v>20</v>
      </c>
      <c r="F17" s="97"/>
      <c r="G17" s="66"/>
      <c r="H17" s="66"/>
      <c r="I17" s="75"/>
      <c r="J17" s="76"/>
      <c r="K17" s="77"/>
    </row>
    <row r="18" spans="1:11">
      <c r="B18" s="95">
        <v>8</v>
      </c>
      <c r="C18" s="96"/>
      <c r="D18" s="97"/>
      <c r="E18" s="97" t="s">
        <v>20</v>
      </c>
      <c r="F18" s="97"/>
      <c r="G18" s="66"/>
      <c r="H18" s="66"/>
      <c r="I18" s="75"/>
      <c r="J18" s="76"/>
      <c r="K18" s="77"/>
    </row>
    <row r="19" spans="1:11">
      <c r="B19" s="95">
        <v>9</v>
      </c>
      <c r="C19" s="96"/>
      <c r="D19" s="107" t="s">
        <v>21</v>
      </c>
      <c r="E19" s="97" t="s">
        <v>21</v>
      </c>
      <c r="F19" s="97"/>
      <c r="G19" s="66"/>
      <c r="H19" s="66"/>
      <c r="I19" s="75"/>
      <c r="J19" s="76"/>
      <c r="K19" s="78"/>
    </row>
    <row r="20" spans="1:11">
      <c r="B20" s="95">
        <v>10</v>
      </c>
      <c r="C20" s="96"/>
      <c r="D20" s="107"/>
      <c r="E20" s="97" t="s">
        <v>21</v>
      </c>
      <c r="F20" s="97"/>
      <c r="G20" s="66"/>
      <c r="H20" s="66"/>
      <c r="I20" s="98"/>
      <c r="J20" s="99"/>
      <c r="K20" s="77"/>
    </row>
    <row r="21" spans="1:11">
      <c r="B21" s="95">
        <v>11</v>
      </c>
      <c r="C21" s="96"/>
      <c r="D21" s="107"/>
      <c r="E21" s="97" t="s">
        <v>21</v>
      </c>
      <c r="F21" s="97"/>
      <c r="G21" s="66"/>
      <c r="H21" s="66"/>
      <c r="I21" s="75"/>
      <c r="J21" s="76"/>
      <c r="K21" s="77"/>
    </row>
    <row r="22" spans="1:11">
      <c r="B22" s="95">
        <v>12</v>
      </c>
      <c r="C22" s="96"/>
      <c r="D22" s="67" t="s">
        <v>22</v>
      </c>
      <c r="E22" s="97" t="s">
        <v>23</v>
      </c>
      <c r="F22" s="97"/>
      <c r="G22" s="66"/>
      <c r="H22" s="66"/>
      <c r="I22" s="98"/>
      <c r="J22" s="99"/>
      <c r="K22" s="77"/>
    </row>
    <row r="23" spans="1:11" ht="20.100000000000001" customHeight="1">
      <c r="B23" s="93" t="s">
        <v>24</v>
      </c>
      <c r="C23" s="100"/>
      <c r="D23" s="100"/>
      <c r="E23" s="100"/>
      <c r="F23" s="94"/>
      <c r="G23" s="68">
        <f>SUM(G11:G22)</f>
        <v>0</v>
      </c>
      <c r="H23" s="68">
        <f>SUM(H11:H22)</f>
        <v>0</v>
      </c>
      <c r="I23" s="101">
        <f>SUM(I11:J22)</f>
        <v>0</v>
      </c>
      <c r="J23" s="102"/>
      <c r="K23" s="79"/>
    </row>
    <row r="24" spans="1:11" ht="20.100000000000001" customHeight="1">
      <c r="B24" s="61"/>
      <c r="C24" s="61"/>
      <c r="D24" s="61"/>
      <c r="E24" s="61"/>
      <c r="F24" s="61"/>
      <c r="G24" s="61"/>
      <c r="H24" s="61"/>
      <c r="I24" s="61"/>
      <c r="J24" s="80"/>
      <c r="K24" s="61"/>
    </row>
    <row r="25" spans="1:11" ht="20.100000000000001" customHeight="1">
      <c r="B25" s="103" t="s">
        <v>14</v>
      </c>
      <c r="C25" s="103"/>
      <c r="D25" s="103"/>
      <c r="E25" s="103"/>
      <c r="F25" s="103"/>
      <c r="G25" s="103" t="s">
        <v>25</v>
      </c>
      <c r="H25" s="103"/>
      <c r="I25" s="103"/>
      <c r="J25" s="103"/>
      <c r="K25" s="64" t="s">
        <v>26</v>
      </c>
    </row>
    <row r="26" spans="1:11" ht="20.100000000000001" customHeight="1">
      <c r="B26" s="104">
        <f>H23</f>
        <v>0</v>
      </c>
      <c r="C26" s="104"/>
      <c r="D26" s="104"/>
      <c r="E26" s="104"/>
      <c r="F26" s="104"/>
      <c r="G26" s="104">
        <f>I23</f>
        <v>0</v>
      </c>
      <c r="H26" s="104"/>
      <c r="I26" s="104"/>
      <c r="J26" s="104"/>
      <c r="K26" s="81">
        <f>SUM(B26:J26)</f>
        <v>0</v>
      </c>
    </row>
    <row r="27" spans="1:11" ht="20.100000000000001" customHeight="1">
      <c r="B27" s="61"/>
      <c r="C27" s="61"/>
      <c r="D27" s="61"/>
      <c r="E27" s="61"/>
      <c r="F27" s="61"/>
      <c r="G27" s="61"/>
      <c r="H27" s="61"/>
      <c r="I27" s="61"/>
      <c r="J27" s="61"/>
      <c r="K27" s="61"/>
    </row>
    <row r="28" spans="1:11" ht="20.100000000000001" customHeight="1">
      <c r="B28" s="61" t="s">
        <v>27</v>
      </c>
      <c r="C28" s="61"/>
      <c r="D28" s="61"/>
      <c r="E28" s="61"/>
      <c r="F28" s="61" t="s">
        <v>28</v>
      </c>
      <c r="G28" s="61" t="s">
        <v>29</v>
      </c>
      <c r="H28" s="61"/>
      <c r="I28" s="61"/>
      <c r="J28" s="61" t="s">
        <v>30</v>
      </c>
      <c r="K28" s="61"/>
    </row>
    <row r="31" spans="1:11" ht="17.399999999999999">
      <c r="A31" s="83" t="s">
        <v>31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3" spans="2:11" ht="20.100000000000001" customHeight="1">
      <c r="B33" s="51"/>
      <c r="C33" s="52"/>
      <c r="D33" s="53" t="s">
        <v>1</v>
      </c>
      <c r="E33" s="53"/>
      <c r="F33" s="84"/>
      <c r="G33" s="84"/>
      <c r="H33" s="53" t="s">
        <v>2</v>
      </c>
      <c r="I33" s="52"/>
      <c r="J33" s="84"/>
      <c r="K33" s="85"/>
    </row>
    <row r="34" spans="2:11" ht="20.100000000000001" customHeight="1">
      <c r="B34" s="54"/>
      <c r="C34" s="55"/>
      <c r="D34" s="56" t="s">
        <v>4</v>
      </c>
      <c r="E34" s="56"/>
      <c r="F34" s="86"/>
      <c r="G34" s="86"/>
      <c r="H34" s="56" t="s">
        <v>5</v>
      </c>
      <c r="I34" s="55"/>
      <c r="J34" s="86"/>
      <c r="K34" s="87"/>
    </row>
    <row r="35" spans="2:11" ht="20.100000000000001" customHeight="1">
      <c r="B35" s="54"/>
      <c r="C35" s="55"/>
      <c r="D35" s="56" t="s">
        <v>7</v>
      </c>
      <c r="E35" s="56"/>
      <c r="F35" s="86"/>
      <c r="G35" s="86"/>
      <c r="H35" s="56" t="s">
        <v>8</v>
      </c>
      <c r="I35" s="72"/>
      <c r="J35" s="88"/>
      <c r="K35" s="87"/>
    </row>
    <row r="36" spans="2:11" ht="20.100000000000001" customHeight="1">
      <c r="B36" s="57"/>
      <c r="C36" s="58"/>
      <c r="D36" s="59"/>
      <c r="E36" s="59"/>
      <c r="F36" s="60"/>
      <c r="G36" s="60"/>
      <c r="H36" s="59" t="s">
        <v>9</v>
      </c>
      <c r="I36" s="73"/>
      <c r="J36" s="105"/>
      <c r="K36" s="90"/>
    </row>
    <row r="37" spans="2:11" ht="20.100000000000001" customHeight="1"/>
    <row r="38" spans="2:11" ht="20.100000000000001" customHeight="1">
      <c r="B38" s="97"/>
      <c r="C38" s="97"/>
      <c r="D38" s="69" t="s">
        <v>32</v>
      </c>
      <c r="E38" s="97" t="s">
        <v>33</v>
      </c>
      <c r="F38" s="97"/>
      <c r="G38" s="66" t="s">
        <v>34</v>
      </c>
      <c r="H38" s="66" t="s">
        <v>35</v>
      </c>
      <c r="I38" s="106" t="s">
        <v>24</v>
      </c>
      <c r="J38" s="106"/>
      <c r="K38" s="82" t="s">
        <v>16</v>
      </c>
    </row>
    <row r="39" spans="2:11">
      <c r="B39" s="97">
        <v>1</v>
      </c>
      <c r="C39" s="97"/>
      <c r="D39" s="69">
        <f>F34</f>
        <v>0</v>
      </c>
      <c r="E39" s="97"/>
      <c r="F39" s="97"/>
      <c r="G39" s="66"/>
      <c r="H39" s="66"/>
      <c r="I39" s="98"/>
      <c r="J39" s="99"/>
      <c r="K39" s="82"/>
    </row>
    <row r="40" spans="2:11" ht="20.100000000000001" customHeight="1">
      <c r="B40" s="97">
        <v>2</v>
      </c>
      <c r="C40" s="97"/>
      <c r="D40" s="69">
        <f>F34</f>
        <v>0</v>
      </c>
      <c r="E40" s="97"/>
      <c r="F40" s="97"/>
      <c r="G40" s="66"/>
      <c r="H40" s="66"/>
      <c r="I40" s="98"/>
      <c r="J40" s="99"/>
      <c r="K40" s="82"/>
    </row>
    <row r="41" spans="2:11" ht="20.100000000000001" customHeight="1">
      <c r="B41" s="97">
        <v>3</v>
      </c>
      <c r="C41" s="97"/>
      <c r="D41" s="70"/>
      <c r="E41" s="97"/>
      <c r="F41" s="97"/>
      <c r="G41" s="66"/>
      <c r="H41" s="66"/>
      <c r="I41" s="98"/>
      <c r="J41" s="99"/>
      <c r="K41" s="77"/>
    </row>
    <row r="42" spans="2:11" ht="20.100000000000001" customHeight="1">
      <c r="B42" s="93" t="s">
        <v>24</v>
      </c>
      <c r="C42" s="100"/>
      <c r="D42" s="100"/>
      <c r="E42" s="100"/>
      <c r="F42" s="94"/>
      <c r="G42" s="68"/>
      <c r="H42" s="68"/>
      <c r="I42" s="101">
        <f>SUM(I39:J41)</f>
        <v>0</v>
      </c>
      <c r="J42" s="102"/>
      <c r="K42" s="79"/>
    </row>
    <row r="43" spans="2:11" ht="20.100000000000001" customHeight="1">
      <c r="B43" s="61" t="s">
        <v>27</v>
      </c>
      <c r="C43" s="61"/>
      <c r="D43" s="61"/>
      <c r="E43" s="61"/>
      <c r="F43" s="61" t="s">
        <v>28</v>
      </c>
      <c r="G43" s="61" t="s">
        <v>29</v>
      </c>
      <c r="H43" s="61"/>
      <c r="I43" s="61"/>
      <c r="J43" s="61" t="s">
        <v>30</v>
      </c>
      <c r="K43" s="61"/>
    </row>
  </sheetData>
  <mergeCells count="67">
    <mergeCell ref="B42:F42"/>
    <mergeCell ref="I42:J42"/>
    <mergeCell ref="D12:D18"/>
    <mergeCell ref="D19:D21"/>
    <mergeCell ref="B40:C40"/>
    <mergeCell ref="E40:F40"/>
    <mergeCell ref="I40:J40"/>
    <mergeCell ref="B41:C41"/>
    <mergeCell ref="E41:F41"/>
    <mergeCell ref="I41:J41"/>
    <mergeCell ref="J36:K36"/>
    <mergeCell ref="B38:C38"/>
    <mergeCell ref="E38:F38"/>
    <mergeCell ref="I38:J38"/>
    <mergeCell ref="B39:C39"/>
    <mergeCell ref="E39:F39"/>
    <mergeCell ref="I39:J39"/>
    <mergeCell ref="F33:G33"/>
    <mergeCell ref="J33:K33"/>
    <mergeCell ref="F34:G34"/>
    <mergeCell ref="J34:K34"/>
    <mergeCell ref="F35:G35"/>
    <mergeCell ref="J35:K35"/>
    <mergeCell ref="B25:F25"/>
    <mergeCell ref="G25:J25"/>
    <mergeCell ref="B26:F26"/>
    <mergeCell ref="G26:J26"/>
    <mergeCell ref="A31:K31"/>
    <mergeCell ref="B22:C22"/>
    <mergeCell ref="E22:F22"/>
    <mergeCell ref="I22:J22"/>
    <mergeCell ref="B23:F23"/>
    <mergeCell ref="I23:J23"/>
    <mergeCell ref="B20:C20"/>
    <mergeCell ref="E20:F20"/>
    <mergeCell ref="I20:J20"/>
    <mergeCell ref="B21:C21"/>
    <mergeCell ref="E21:F21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89" orientation="portrait"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2:XFD90"/>
  <sheetViews>
    <sheetView tabSelected="1" topLeftCell="B22" zoomScale="80" zoomScaleNormal="80" workbookViewId="0">
      <selection activeCell="L83" sqref="L83"/>
    </sheetView>
  </sheetViews>
  <sheetFormatPr defaultColWidth="8.88671875" defaultRowHeight="21" customHeight="1"/>
  <cols>
    <col min="1" max="1" width="8.88671875" style="6"/>
    <col min="2" max="2" width="16.5546875" customWidth="1"/>
    <col min="3" max="3" width="13.109375" style="7" customWidth="1"/>
    <col min="4" max="4" width="8.88671875" style="6"/>
    <col min="5" max="5" width="16.21875" style="6" customWidth="1"/>
    <col min="6" max="6" width="10.44140625" customWidth="1"/>
    <col min="7" max="7" width="11.5546875" customWidth="1"/>
    <col min="8" max="8" width="11.88671875" customWidth="1"/>
    <col min="9" max="9" width="24.88671875" customWidth="1"/>
    <col min="10" max="10" width="39.44140625" customWidth="1"/>
  </cols>
  <sheetData>
    <row r="2" spans="1:12" ht="21" customHeight="1">
      <c r="C2" s="83" t="s">
        <v>36</v>
      </c>
      <c r="D2" s="83"/>
      <c r="E2" s="83"/>
      <c r="F2" s="83"/>
      <c r="G2" s="83"/>
      <c r="H2" s="83"/>
      <c r="I2" s="27"/>
      <c r="J2" s="27"/>
      <c r="K2" s="27"/>
      <c r="L2" s="27"/>
    </row>
    <row r="4" spans="1:12" ht="21" customHeight="1">
      <c r="H4" s="145" t="s">
        <v>37</v>
      </c>
      <c r="I4" s="145"/>
      <c r="J4" s="145" t="s">
        <v>38</v>
      </c>
    </row>
    <row r="5" spans="1:12" ht="21" customHeight="1">
      <c r="H5" s="146"/>
      <c r="I5" s="146"/>
      <c r="J5" s="146"/>
    </row>
    <row r="6" spans="1:12" ht="21" customHeight="1">
      <c r="A6" s="115" t="s">
        <v>10</v>
      </c>
      <c r="B6" s="125" t="s">
        <v>39</v>
      </c>
      <c r="C6" s="108" t="s">
        <v>40</v>
      </c>
      <c r="D6" s="108"/>
      <c r="E6" s="108"/>
      <c r="F6" s="109" t="s">
        <v>41</v>
      </c>
      <c r="G6" s="109"/>
      <c r="H6" s="109"/>
      <c r="I6" s="109"/>
      <c r="J6" s="125" t="s">
        <v>42</v>
      </c>
    </row>
    <row r="7" spans="1:12" ht="21" customHeight="1">
      <c r="A7" s="115"/>
      <c r="B7" s="125"/>
      <c r="C7" s="10" t="s">
        <v>43</v>
      </c>
      <c r="D7" s="11" t="s">
        <v>44</v>
      </c>
      <c r="E7" s="8" t="s">
        <v>45</v>
      </c>
      <c r="F7" s="9" t="s">
        <v>46</v>
      </c>
      <c r="G7" s="9" t="s">
        <v>47</v>
      </c>
      <c r="H7" s="9" t="s">
        <v>48</v>
      </c>
      <c r="I7" s="9" t="s">
        <v>49</v>
      </c>
      <c r="J7" s="125"/>
    </row>
    <row r="8" spans="1:12" ht="21" customHeight="1">
      <c r="A8" s="116">
        <v>1</v>
      </c>
      <c r="B8" s="126" t="s">
        <v>50</v>
      </c>
      <c r="C8" s="131">
        <v>0</v>
      </c>
      <c r="D8" s="116">
        <v>0</v>
      </c>
      <c r="E8" s="140">
        <f>C8*D8</f>
        <v>0</v>
      </c>
      <c r="F8" s="16">
        <v>1451</v>
      </c>
      <c r="G8" s="16">
        <v>0</v>
      </c>
      <c r="H8" s="14">
        <f t="shared" ref="H8:H15" si="0">F8+G8</f>
        <v>1451</v>
      </c>
      <c r="I8" s="28" t="s">
        <v>51</v>
      </c>
      <c r="J8" s="147" t="s">
        <v>52</v>
      </c>
    </row>
    <row r="9" spans="1:12" ht="21" customHeight="1">
      <c r="A9" s="116"/>
      <c r="B9" s="126"/>
      <c r="C9" s="131"/>
      <c r="D9" s="116"/>
      <c r="E9" s="140"/>
      <c r="F9" s="16">
        <v>60</v>
      </c>
      <c r="G9" s="16">
        <v>0</v>
      </c>
      <c r="H9" s="14">
        <f t="shared" si="0"/>
        <v>60</v>
      </c>
      <c r="I9" s="28" t="s">
        <v>53</v>
      </c>
      <c r="J9" s="148"/>
    </row>
    <row r="10" spans="1:12" ht="21" customHeight="1">
      <c r="A10" s="116"/>
      <c r="B10" s="126"/>
      <c r="C10" s="131"/>
      <c r="D10" s="116"/>
      <c r="E10" s="140"/>
      <c r="F10" s="16">
        <v>615</v>
      </c>
      <c r="G10" s="16">
        <v>0</v>
      </c>
      <c r="H10" s="14">
        <f t="shared" si="0"/>
        <v>615</v>
      </c>
      <c r="I10" s="29" t="s">
        <v>54</v>
      </c>
      <c r="J10" s="148"/>
    </row>
    <row r="11" spans="1:12" ht="21" customHeight="1">
      <c r="A11" s="116"/>
      <c r="B11" s="126"/>
      <c r="C11" s="131"/>
      <c r="D11" s="116"/>
      <c r="E11" s="140"/>
      <c r="F11" s="16">
        <v>41.53</v>
      </c>
      <c r="G11" s="16">
        <v>0</v>
      </c>
      <c r="H11" s="14">
        <f t="shared" si="0"/>
        <v>41.53</v>
      </c>
      <c r="I11" s="30" t="s">
        <v>55</v>
      </c>
      <c r="J11" s="148"/>
    </row>
    <row r="12" spans="1:12" ht="21" customHeight="1">
      <c r="A12" s="116"/>
      <c r="B12" s="126"/>
      <c r="C12" s="131"/>
      <c r="D12" s="116"/>
      <c r="E12" s="140"/>
      <c r="F12" s="16">
        <v>35.130000000000003</v>
      </c>
      <c r="G12" s="16">
        <v>0</v>
      </c>
      <c r="H12" s="14">
        <f t="shared" si="0"/>
        <v>35.130000000000003</v>
      </c>
      <c r="I12" s="30" t="s">
        <v>55</v>
      </c>
      <c r="J12" s="148"/>
    </row>
    <row r="13" spans="1:12" ht="21" customHeight="1">
      <c r="A13" s="116"/>
      <c r="B13" s="126"/>
      <c r="C13" s="131"/>
      <c r="D13" s="116"/>
      <c r="E13" s="140"/>
      <c r="F13" s="16">
        <v>569</v>
      </c>
      <c r="G13" s="16">
        <v>0</v>
      </c>
      <c r="H13" s="14">
        <f t="shared" si="0"/>
        <v>569</v>
      </c>
      <c r="I13" s="30" t="s">
        <v>56</v>
      </c>
      <c r="J13" s="148"/>
    </row>
    <row r="14" spans="1:12" ht="21" customHeight="1">
      <c r="A14" s="116"/>
      <c r="B14" s="126"/>
      <c r="C14" s="131"/>
      <c r="D14" s="116"/>
      <c r="E14" s="140"/>
      <c r="F14" s="16">
        <v>37.89</v>
      </c>
      <c r="G14" s="16">
        <v>0</v>
      </c>
      <c r="H14" s="14">
        <f t="shared" si="0"/>
        <v>37.89</v>
      </c>
      <c r="I14" s="30" t="s">
        <v>55</v>
      </c>
      <c r="J14" s="148"/>
    </row>
    <row r="15" spans="1:12" ht="21" customHeight="1">
      <c r="A15" s="116"/>
      <c r="B15" s="126"/>
      <c r="C15" s="131"/>
      <c r="D15" s="116"/>
      <c r="E15" s="140"/>
      <c r="F15" s="16">
        <v>300</v>
      </c>
      <c r="G15" s="16">
        <v>0</v>
      </c>
      <c r="H15" s="14">
        <f t="shared" si="0"/>
        <v>300</v>
      </c>
      <c r="I15" s="31" t="s">
        <v>57</v>
      </c>
      <c r="J15" s="148"/>
    </row>
    <row r="16" spans="1:12" s="1" customFormat="1" ht="21" customHeight="1">
      <c r="A16" s="17"/>
      <c r="B16" s="18" t="s">
        <v>58</v>
      </c>
      <c r="C16" s="19">
        <f>SUM(C8)</f>
        <v>0</v>
      </c>
      <c r="D16" s="20">
        <f>SUM(D8)</f>
        <v>0</v>
      </c>
      <c r="E16" s="20">
        <f>SUM(E8)</f>
        <v>0</v>
      </c>
      <c r="F16" s="19">
        <f>SUM(F8:F15)</f>
        <v>3109.55</v>
      </c>
      <c r="G16" s="19">
        <f>SUM(G8:G15)</f>
        <v>0</v>
      </c>
      <c r="H16" s="19">
        <f>SUM(H8:H15)</f>
        <v>3109.55</v>
      </c>
      <c r="I16" s="32"/>
      <c r="J16" s="149"/>
    </row>
    <row r="17" spans="1:10 16384:16384" ht="21" customHeight="1">
      <c r="A17" s="117">
        <v>2</v>
      </c>
      <c r="B17" s="127" t="s">
        <v>59</v>
      </c>
      <c r="C17" s="132">
        <v>0</v>
      </c>
      <c r="D17" s="117">
        <v>0</v>
      </c>
      <c r="E17" s="132">
        <f>C17*D17</f>
        <v>0</v>
      </c>
      <c r="F17" s="14">
        <v>0</v>
      </c>
      <c r="G17" s="14">
        <v>0</v>
      </c>
      <c r="H17" s="14">
        <f>F17+G17</f>
        <v>0</v>
      </c>
      <c r="I17" s="33"/>
      <c r="J17" s="147" t="s">
        <v>60</v>
      </c>
    </row>
    <row r="18" spans="1:10 16384:16384" ht="21" customHeight="1">
      <c r="A18" s="118"/>
      <c r="B18" s="128"/>
      <c r="C18" s="133"/>
      <c r="D18" s="118"/>
      <c r="E18" s="133"/>
      <c r="F18" s="14">
        <v>0</v>
      </c>
      <c r="G18" s="14">
        <v>0</v>
      </c>
      <c r="H18" s="14">
        <f t="shared" ref="H18" si="1">F18+G18</f>
        <v>0</v>
      </c>
      <c r="I18" s="33"/>
      <c r="J18" s="148"/>
    </row>
    <row r="19" spans="1:10 16384:16384" s="1" customFormat="1" ht="21" customHeight="1">
      <c r="A19" s="17"/>
      <c r="B19" s="18" t="s">
        <v>61</v>
      </c>
      <c r="C19" s="19">
        <f>SUM(C17)</f>
        <v>0</v>
      </c>
      <c r="D19" s="20">
        <f>SUM(D17)</f>
        <v>0</v>
      </c>
      <c r="E19" s="20">
        <f>SUM(E17)</f>
        <v>0</v>
      </c>
      <c r="F19" s="19">
        <f>SUM(F17:F18)</f>
        <v>0</v>
      </c>
      <c r="G19" s="19">
        <f>SUM(G17:G18)</f>
        <v>0</v>
      </c>
      <c r="H19" s="19">
        <f>SUM(H17:H18)</f>
        <v>0</v>
      </c>
      <c r="I19" s="32"/>
      <c r="J19" s="149"/>
    </row>
    <row r="20" spans="1:10 16384:16384" ht="21" customHeight="1">
      <c r="A20" s="117">
        <v>3</v>
      </c>
      <c r="B20" s="127" t="s">
        <v>62</v>
      </c>
      <c r="C20" s="132">
        <v>0</v>
      </c>
      <c r="D20" s="117">
        <v>1</v>
      </c>
      <c r="E20" s="132">
        <f>C20*D20</f>
        <v>0</v>
      </c>
      <c r="F20" s="16">
        <v>0</v>
      </c>
      <c r="G20" s="14">
        <v>0</v>
      </c>
      <c r="H20" s="16">
        <f>F20+G20</f>
        <v>0</v>
      </c>
      <c r="I20" s="34"/>
      <c r="J20" s="150" t="s">
        <v>63</v>
      </c>
    </row>
    <row r="21" spans="1:10 16384:16384" ht="21" customHeight="1">
      <c r="A21" s="119"/>
      <c r="B21" s="129"/>
      <c r="C21" s="134"/>
      <c r="D21" s="119"/>
      <c r="E21" s="134"/>
      <c r="F21" s="14">
        <v>0</v>
      </c>
      <c r="G21" s="14">
        <v>0</v>
      </c>
      <c r="H21" s="14">
        <f>F21+G21</f>
        <v>0</v>
      </c>
      <c r="I21" s="33"/>
      <c r="J21" s="151"/>
    </row>
    <row r="22" spans="1:10 16384:16384" ht="21" customHeight="1">
      <c r="A22" s="119"/>
      <c r="B22" s="129"/>
      <c r="C22" s="134"/>
      <c r="D22" s="119"/>
      <c r="E22" s="134"/>
      <c r="F22" s="14">
        <v>0</v>
      </c>
      <c r="G22" s="14">
        <v>0</v>
      </c>
      <c r="H22" s="14">
        <f>F22+G22</f>
        <v>0</v>
      </c>
      <c r="I22" s="33"/>
      <c r="J22" s="151"/>
    </row>
    <row r="23" spans="1:10 16384:16384" ht="21" customHeight="1">
      <c r="A23" s="119"/>
      <c r="B23" s="129"/>
      <c r="C23" s="134"/>
      <c r="D23" s="119"/>
      <c r="E23" s="134"/>
      <c r="F23" s="14">
        <v>0</v>
      </c>
      <c r="G23" s="14">
        <v>0</v>
      </c>
      <c r="H23" s="14">
        <f>F23+G23</f>
        <v>0</v>
      </c>
      <c r="I23" s="33"/>
      <c r="J23" s="151"/>
    </row>
    <row r="24" spans="1:10 16384:16384" s="1" customFormat="1" ht="21" customHeight="1">
      <c r="A24" s="17"/>
      <c r="B24" s="18" t="s">
        <v>64</v>
      </c>
      <c r="C24" s="19">
        <f>SUM(C20)</f>
        <v>0</v>
      </c>
      <c r="D24" s="20">
        <v>0</v>
      </c>
      <c r="E24" s="20">
        <f t="shared" ref="E24" si="2">SUM(E20)</f>
        <v>0</v>
      </c>
      <c r="F24" s="19">
        <v>0</v>
      </c>
      <c r="G24" s="19">
        <f>SUM(G20:G23)</f>
        <v>0</v>
      </c>
      <c r="H24" s="19">
        <f>SUM(H20:H23)</f>
        <v>0</v>
      </c>
      <c r="I24" s="32"/>
      <c r="J24" s="152"/>
    </row>
    <row r="25" spans="1:10 16384:16384" ht="19.95" customHeight="1">
      <c r="A25" s="116">
        <v>4</v>
      </c>
      <c r="B25" s="126" t="s">
        <v>65</v>
      </c>
      <c r="C25" s="131">
        <v>0</v>
      </c>
      <c r="D25" s="116">
        <v>1</v>
      </c>
      <c r="E25" s="140">
        <f>C25*D25</f>
        <v>0</v>
      </c>
      <c r="F25" s="14">
        <v>2264</v>
      </c>
      <c r="G25" s="14">
        <v>0</v>
      </c>
      <c r="H25" s="14">
        <f t="shared" ref="H25:H32" si="3">F25+G25</f>
        <v>2264</v>
      </c>
      <c r="I25" s="28" t="s">
        <v>66</v>
      </c>
      <c r="J25" s="150" t="s">
        <v>67</v>
      </c>
    </row>
    <row r="26" spans="1:10 16384:16384" ht="19.95" customHeight="1">
      <c r="A26" s="116"/>
      <c r="B26" s="126"/>
      <c r="C26" s="131"/>
      <c r="D26" s="116"/>
      <c r="E26" s="140"/>
      <c r="F26" s="16">
        <v>85.67</v>
      </c>
      <c r="G26" s="16">
        <v>0</v>
      </c>
      <c r="H26" s="16">
        <f t="shared" si="3"/>
        <v>85.67</v>
      </c>
      <c r="I26" s="28" t="s">
        <v>68</v>
      </c>
      <c r="J26" s="151"/>
    </row>
    <row r="27" spans="1:10 16384:16384" ht="21" customHeight="1">
      <c r="A27" s="116"/>
      <c r="B27" s="126"/>
      <c r="C27" s="131"/>
      <c r="D27" s="116"/>
      <c r="E27" s="140"/>
      <c r="F27" s="14">
        <v>2966</v>
      </c>
      <c r="G27" s="14">
        <v>0</v>
      </c>
      <c r="H27" s="22">
        <f t="shared" si="3"/>
        <v>2966</v>
      </c>
      <c r="I27" s="28" t="s">
        <v>69</v>
      </c>
      <c r="J27" s="151"/>
      <c r="XFD27">
        <f>SUM(A27:XFC27)</f>
        <v>5932</v>
      </c>
    </row>
    <row r="28" spans="1:10 16384:16384" ht="21" customHeight="1">
      <c r="A28" s="116"/>
      <c r="B28" s="126"/>
      <c r="C28" s="131"/>
      <c r="D28" s="116"/>
      <c r="E28" s="140"/>
      <c r="F28" s="14">
        <v>63</v>
      </c>
      <c r="G28" s="14">
        <v>0</v>
      </c>
      <c r="H28" s="14">
        <f t="shared" si="3"/>
        <v>63</v>
      </c>
      <c r="I28" s="28" t="s">
        <v>70</v>
      </c>
      <c r="J28" s="151"/>
    </row>
    <row r="29" spans="1:10 16384:16384" ht="21" customHeight="1">
      <c r="A29" s="116"/>
      <c r="B29" s="126"/>
      <c r="C29" s="131"/>
      <c r="D29" s="116"/>
      <c r="E29" s="140"/>
      <c r="F29" s="14">
        <v>188.5</v>
      </c>
      <c r="G29" s="14">
        <v>0</v>
      </c>
      <c r="H29" s="14">
        <f t="shared" si="3"/>
        <v>188.5</v>
      </c>
      <c r="I29" s="28" t="s">
        <v>71</v>
      </c>
      <c r="J29" s="151"/>
    </row>
    <row r="30" spans="1:10 16384:16384" ht="21" customHeight="1">
      <c r="A30" s="116"/>
      <c r="B30" s="126"/>
      <c r="C30" s="131"/>
      <c r="D30" s="116"/>
      <c r="E30" s="140"/>
      <c r="F30" s="14">
        <v>106.3</v>
      </c>
      <c r="G30" s="14">
        <v>0</v>
      </c>
      <c r="H30" s="14">
        <f t="shared" si="3"/>
        <v>106.3</v>
      </c>
      <c r="I30" s="28" t="s">
        <v>72</v>
      </c>
      <c r="J30" s="151"/>
    </row>
    <row r="31" spans="1:10 16384:16384" ht="21" customHeight="1">
      <c r="A31" s="116"/>
      <c r="B31" s="126"/>
      <c r="C31" s="131"/>
      <c r="D31" s="116"/>
      <c r="E31" s="140"/>
      <c r="F31" s="14">
        <v>150</v>
      </c>
      <c r="G31" s="14">
        <v>0</v>
      </c>
      <c r="H31" s="14">
        <f t="shared" si="3"/>
        <v>150</v>
      </c>
      <c r="I31" s="28" t="s">
        <v>73</v>
      </c>
      <c r="J31" s="151"/>
    </row>
    <row r="32" spans="1:10 16384:16384" ht="21" customHeight="1">
      <c r="A32" s="116"/>
      <c r="B32" s="126"/>
      <c r="C32" s="131"/>
      <c r="D32" s="116"/>
      <c r="E32" s="140"/>
      <c r="F32" s="14">
        <v>4000</v>
      </c>
      <c r="G32" s="14">
        <v>0</v>
      </c>
      <c r="H32" s="16">
        <f t="shared" si="3"/>
        <v>4000</v>
      </c>
      <c r="I32" s="28" t="s">
        <v>74</v>
      </c>
      <c r="J32" s="151"/>
    </row>
    <row r="33" spans="1:10" s="1" customFormat="1" ht="21" customHeight="1">
      <c r="A33" s="17"/>
      <c r="B33" s="18" t="s">
        <v>75</v>
      </c>
      <c r="C33" s="19">
        <f>C25</f>
        <v>0</v>
      </c>
      <c r="D33" s="20">
        <f>D25</f>
        <v>1</v>
      </c>
      <c r="E33" s="20">
        <f>E25</f>
        <v>0</v>
      </c>
      <c r="F33" s="19">
        <f>SUM(F25:F32)</f>
        <v>9823.4700000000012</v>
      </c>
      <c r="G33" s="19">
        <f>SUM(G25:G32)</f>
        <v>0</v>
      </c>
      <c r="H33" s="19">
        <f>SUM(H25:H32)</f>
        <v>9823.4700000000012</v>
      </c>
      <c r="I33" s="32"/>
      <c r="J33" s="152"/>
    </row>
    <row r="34" spans="1:10" ht="21" customHeight="1">
      <c r="A34" s="117">
        <v>5</v>
      </c>
      <c r="B34" s="127" t="s">
        <v>76</v>
      </c>
      <c r="C34" s="132">
        <v>0</v>
      </c>
      <c r="D34" s="117">
        <v>1</v>
      </c>
      <c r="E34" s="140">
        <f>C34*D34</f>
        <v>0</v>
      </c>
      <c r="F34" s="22">
        <v>89</v>
      </c>
      <c r="G34" s="14">
        <v>0</v>
      </c>
      <c r="H34" s="22">
        <f>F34+G34</f>
        <v>89</v>
      </c>
      <c r="I34" s="28" t="s">
        <v>77</v>
      </c>
      <c r="J34" s="153" t="s">
        <v>78</v>
      </c>
    </row>
    <row r="35" spans="1:10" ht="21" customHeight="1">
      <c r="A35" s="119"/>
      <c r="B35" s="129"/>
      <c r="C35" s="134"/>
      <c r="D35" s="119"/>
      <c r="E35" s="140"/>
      <c r="F35" s="22">
        <v>37.020000000000003</v>
      </c>
      <c r="G35" s="14">
        <v>0</v>
      </c>
      <c r="H35" s="22">
        <f>F35+G35</f>
        <v>37.020000000000003</v>
      </c>
      <c r="I35" s="28" t="s">
        <v>79</v>
      </c>
      <c r="J35" s="154"/>
    </row>
    <row r="36" spans="1:10" ht="21" customHeight="1">
      <c r="A36" s="119"/>
      <c r="B36" s="129"/>
      <c r="C36" s="134"/>
      <c r="D36" s="119"/>
      <c r="E36" s="140"/>
      <c r="F36" s="22">
        <v>1800</v>
      </c>
      <c r="G36" s="14">
        <v>0</v>
      </c>
      <c r="H36" s="22">
        <f>F36+G36</f>
        <v>1800</v>
      </c>
      <c r="I36" s="28" t="s">
        <v>80</v>
      </c>
      <c r="J36" s="154"/>
    </row>
    <row r="37" spans="1:10" s="2" customFormat="1" ht="21" customHeight="1">
      <c r="A37" s="120"/>
      <c r="B37" s="129"/>
      <c r="C37" s="135"/>
      <c r="D37" s="120"/>
      <c r="E37" s="141"/>
      <c r="F37" s="22">
        <v>2538</v>
      </c>
      <c r="G37" s="22">
        <v>0</v>
      </c>
      <c r="H37" s="22">
        <f t="shared" ref="H37:H53" si="4">F37+G37</f>
        <v>2538</v>
      </c>
      <c r="I37" s="35" t="s">
        <v>81</v>
      </c>
      <c r="J37" s="155"/>
    </row>
    <row r="38" spans="1:10" ht="21" customHeight="1">
      <c r="A38" s="119"/>
      <c r="B38" s="129"/>
      <c r="C38" s="134"/>
      <c r="D38" s="119"/>
      <c r="E38" s="140"/>
      <c r="F38" s="22">
        <v>1484</v>
      </c>
      <c r="G38" s="14">
        <v>0</v>
      </c>
      <c r="H38" s="22">
        <f t="shared" si="4"/>
        <v>1484</v>
      </c>
      <c r="I38" s="28" t="s">
        <v>82</v>
      </c>
      <c r="J38" s="154"/>
    </row>
    <row r="39" spans="1:10" s="2" customFormat="1" ht="21" customHeight="1">
      <c r="A39" s="120"/>
      <c r="B39" s="129"/>
      <c r="C39" s="135"/>
      <c r="D39" s="120"/>
      <c r="E39" s="141"/>
      <c r="F39" s="22">
        <v>513.67999999999995</v>
      </c>
      <c r="G39" s="22">
        <v>0</v>
      </c>
      <c r="H39" s="22">
        <f t="shared" si="4"/>
        <v>513.67999999999995</v>
      </c>
      <c r="I39" s="35" t="s">
        <v>83</v>
      </c>
      <c r="J39" s="155"/>
    </row>
    <row r="40" spans="1:10" ht="21" customHeight="1">
      <c r="A40" s="119"/>
      <c r="B40" s="129"/>
      <c r="C40" s="134"/>
      <c r="D40" s="119"/>
      <c r="E40" s="140"/>
      <c r="F40" s="22">
        <v>270</v>
      </c>
      <c r="G40" s="14">
        <v>0</v>
      </c>
      <c r="H40" s="22">
        <f t="shared" si="4"/>
        <v>270</v>
      </c>
      <c r="I40" s="28" t="s">
        <v>84</v>
      </c>
      <c r="J40" s="154"/>
    </row>
    <row r="41" spans="1:10" ht="21" customHeight="1">
      <c r="A41" s="119"/>
      <c r="B41" s="129"/>
      <c r="C41" s="134"/>
      <c r="D41" s="119"/>
      <c r="E41" s="140"/>
      <c r="F41" s="22">
        <v>19400</v>
      </c>
      <c r="G41" s="14">
        <v>0</v>
      </c>
      <c r="H41" s="22">
        <f t="shared" si="4"/>
        <v>19400</v>
      </c>
      <c r="I41" s="28" t="s">
        <v>85</v>
      </c>
      <c r="J41" s="154"/>
    </row>
    <row r="42" spans="1:10" ht="21" customHeight="1">
      <c r="A42" s="119"/>
      <c r="B42" s="129"/>
      <c r="C42" s="134"/>
      <c r="D42" s="119"/>
      <c r="E42" s="140"/>
      <c r="F42" s="23">
        <v>1608.5</v>
      </c>
      <c r="G42" s="23">
        <v>0</v>
      </c>
      <c r="H42" s="23">
        <f t="shared" si="4"/>
        <v>1608.5</v>
      </c>
      <c r="I42" s="36" t="s">
        <v>86</v>
      </c>
      <c r="J42" s="154"/>
    </row>
    <row r="43" spans="1:10" s="2" customFormat="1" ht="21" customHeight="1">
      <c r="A43" s="120"/>
      <c r="B43" s="129"/>
      <c r="C43" s="135"/>
      <c r="D43" s="120"/>
      <c r="E43" s="141"/>
      <c r="F43" s="24">
        <v>2.4</v>
      </c>
      <c r="G43" s="24">
        <v>0</v>
      </c>
      <c r="H43" s="24">
        <f t="shared" si="4"/>
        <v>2.4</v>
      </c>
      <c r="I43" s="37" t="s">
        <v>87</v>
      </c>
      <c r="J43" s="155"/>
    </row>
    <row r="44" spans="1:10" s="2" customFormat="1" ht="21" customHeight="1">
      <c r="A44" s="120"/>
      <c r="B44" s="129"/>
      <c r="C44" s="135"/>
      <c r="D44" s="120"/>
      <c r="E44" s="141"/>
      <c r="F44" s="24">
        <v>129.28</v>
      </c>
      <c r="G44" s="24">
        <v>0</v>
      </c>
      <c r="H44" s="24">
        <f t="shared" si="4"/>
        <v>129.28</v>
      </c>
      <c r="I44" s="37" t="s">
        <v>88</v>
      </c>
      <c r="J44" s="155"/>
    </row>
    <row r="45" spans="1:10" s="2" customFormat="1" ht="21" customHeight="1">
      <c r="A45" s="120"/>
      <c r="B45" s="129"/>
      <c r="C45" s="135"/>
      <c r="D45" s="120"/>
      <c r="E45" s="141"/>
      <c r="F45" s="24">
        <v>121.6</v>
      </c>
      <c r="G45" s="24">
        <v>0</v>
      </c>
      <c r="H45" s="24">
        <f t="shared" si="4"/>
        <v>121.6</v>
      </c>
      <c r="I45" s="37" t="s">
        <v>89</v>
      </c>
      <c r="J45" s="155"/>
    </row>
    <row r="46" spans="1:10" s="2" customFormat="1" ht="21" customHeight="1">
      <c r="A46" s="120"/>
      <c r="B46" s="129"/>
      <c r="C46" s="135"/>
      <c r="D46" s="120"/>
      <c r="E46" s="141"/>
      <c r="F46" s="24">
        <v>95</v>
      </c>
      <c r="G46" s="24">
        <v>0</v>
      </c>
      <c r="H46" s="24">
        <f t="shared" si="4"/>
        <v>95</v>
      </c>
      <c r="I46" s="37" t="s">
        <v>90</v>
      </c>
      <c r="J46" s="155"/>
    </row>
    <row r="47" spans="1:10" s="3" customFormat="1" ht="21" customHeight="1">
      <c r="A47" s="121"/>
      <c r="B47" s="130"/>
      <c r="C47" s="136"/>
      <c r="D47" s="121"/>
      <c r="E47" s="142"/>
      <c r="F47" s="25">
        <v>145</v>
      </c>
      <c r="G47" s="25">
        <v>0</v>
      </c>
      <c r="H47" s="25">
        <f t="shared" si="4"/>
        <v>145</v>
      </c>
      <c r="I47" s="38" t="s">
        <v>91</v>
      </c>
      <c r="J47" s="156"/>
    </row>
    <row r="48" spans="1:10" ht="21" customHeight="1">
      <c r="A48" s="119"/>
      <c r="B48" s="129"/>
      <c r="C48" s="134"/>
      <c r="D48" s="119"/>
      <c r="E48" s="140"/>
      <c r="F48" s="23">
        <v>41.04</v>
      </c>
      <c r="G48" s="23">
        <v>0</v>
      </c>
      <c r="H48" s="23">
        <f t="shared" si="4"/>
        <v>41.04</v>
      </c>
      <c r="I48" s="36" t="s">
        <v>92</v>
      </c>
      <c r="J48" s="154"/>
    </row>
    <row r="49" spans="1:10" s="3" customFormat="1" ht="21" customHeight="1">
      <c r="A49" s="121"/>
      <c r="B49" s="130"/>
      <c r="C49" s="136"/>
      <c r="D49" s="121"/>
      <c r="E49" s="142"/>
      <c r="F49" s="25">
        <v>0</v>
      </c>
      <c r="G49" s="25">
        <v>91</v>
      </c>
      <c r="H49" s="25">
        <f t="shared" si="4"/>
        <v>91</v>
      </c>
      <c r="I49" s="38" t="s">
        <v>93</v>
      </c>
      <c r="J49" s="156"/>
    </row>
    <row r="50" spans="1:10" s="3" customFormat="1" ht="21" customHeight="1">
      <c r="A50" s="121"/>
      <c r="B50" s="130"/>
      <c r="C50" s="136"/>
      <c r="D50" s="121"/>
      <c r="E50" s="142"/>
      <c r="F50" s="25">
        <v>567</v>
      </c>
      <c r="G50" s="25">
        <v>0</v>
      </c>
      <c r="H50" s="25">
        <f t="shared" si="4"/>
        <v>567</v>
      </c>
      <c r="I50" s="38" t="s">
        <v>94</v>
      </c>
      <c r="J50" s="156"/>
    </row>
    <row r="51" spans="1:10" s="2" customFormat="1" ht="21" customHeight="1">
      <c r="A51" s="120"/>
      <c r="B51" s="129"/>
      <c r="C51" s="135"/>
      <c r="D51" s="120"/>
      <c r="E51" s="141"/>
      <c r="F51" s="24">
        <v>2697</v>
      </c>
      <c r="G51" s="24">
        <v>0</v>
      </c>
      <c r="H51" s="24">
        <f t="shared" si="4"/>
        <v>2697</v>
      </c>
      <c r="I51" s="37" t="s">
        <v>95</v>
      </c>
      <c r="J51" s="155"/>
    </row>
    <row r="52" spans="1:10" ht="21" customHeight="1">
      <c r="A52" s="119"/>
      <c r="B52" s="129"/>
      <c r="C52" s="134"/>
      <c r="D52" s="119"/>
      <c r="E52" s="140"/>
      <c r="F52" s="23">
        <v>619.79999999999995</v>
      </c>
      <c r="G52" s="23">
        <v>0</v>
      </c>
      <c r="H52" s="23">
        <f t="shared" si="4"/>
        <v>619.79999999999995</v>
      </c>
      <c r="I52" s="36" t="s">
        <v>96</v>
      </c>
      <c r="J52" s="154"/>
    </row>
    <row r="53" spans="1:10" ht="21" customHeight="1">
      <c r="A53" s="119"/>
      <c r="B53" s="129"/>
      <c r="C53" s="134"/>
      <c r="D53" s="119"/>
      <c r="E53" s="140"/>
      <c r="F53" s="23">
        <v>315</v>
      </c>
      <c r="G53" s="23">
        <v>0</v>
      </c>
      <c r="H53" s="23">
        <f t="shared" si="4"/>
        <v>315</v>
      </c>
      <c r="I53" s="36" t="s">
        <v>97</v>
      </c>
      <c r="J53" s="154"/>
    </row>
    <row r="54" spans="1:10" ht="21" customHeight="1">
      <c r="A54" s="119"/>
      <c r="B54" s="129"/>
      <c r="C54" s="134"/>
      <c r="D54" s="119"/>
      <c r="E54" s="140"/>
      <c r="F54" s="23">
        <v>153.63</v>
      </c>
      <c r="G54" s="23">
        <v>0</v>
      </c>
      <c r="H54" s="23">
        <f t="shared" ref="H54:H59" si="5">F54+G54</f>
        <v>153.63</v>
      </c>
      <c r="I54" s="36" t="s">
        <v>98</v>
      </c>
      <c r="J54" s="154"/>
    </row>
    <row r="55" spans="1:10" ht="21" customHeight="1">
      <c r="A55" s="119"/>
      <c r="B55" s="129"/>
      <c r="C55" s="134"/>
      <c r="D55" s="119"/>
      <c r="E55" s="140"/>
      <c r="F55" s="22">
        <v>1570.95</v>
      </c>
      <c r="G55" s="14">
        <v>0</v>
      </c>
      <c r="H55" s="22">
        <f t="shared" si="5"/>
        <v>1570.95</v>
      </c>
      <c r="I55" s="28" t="s">
        <v>99</v>
      </c>
      <c r="J55" s="154"/>
    </row>
    <row r="56" spans="1:10" ht="21" customHeight="1">
      <c r="A56" s="119"/>
      <c r="B56" s="129"/>
      <c r="C56" s="134"/>
      <c r="D56" s="119"/>
      <c r="E56" s="140"/>
      <c r="F56" s="22">
        <v>2682</v>
      </c>
      <c r="G56" s="14">
        <v>0</v>
      </c>
      <c r="H56" s="22">
        <f t="shared" si="5"/>
        <v>2682</v>
      </c>
      <c r="I56" s="28" t="s">
        <v>100</v>
      </c>
      <c r="J56" s="154"/>
    </row>
    <row r="57" spans="1:10" ht="21" customHeight="1">
      <c r="A57" s="119"/>
      <c r="B57" s="129"/>
      <c r="C57" s="134"/>
      <c r="D57" s="119"/>
      <c r="E57" s="140"/>
      <c r="F57" s="23">
        <v>73.05</v>
      </c>
      <c r="G57" s="14">
        <v>0</v>
      </c>
      <c r="H57" s="23">
        <f t="shared" si="5"/>
        <v>73.05</v>
      </c>
      <c r="I57" s="28" t="s">
        <v>101</v>
      </c>
      <c r="J57" s="154"/>
    </row>
    <row r="58" spans="1:10" s="4" customFormat="1" ht="21" customHeight="1">
      <c r="A58" s="122"/>
      <c r="B58" s="129"/>
      <c r="C58" s="137"/>
      <c r="D58" s="122"/>
      <c r="E58" s="143"/>
      <c r="F58" s="26">
        <v>375</v>
      </c>
      <c r="G58" s="26">
        <v>0</v>
      </c>
      <c r="H58" s="26">
        <f t="shared" si="5"/>
        <v>375</v>
      </c>
      <c r="I58" s="35" t="s">
        <v>102</v>
      </c>
      <c r="J58" s="155"/>
    </row>
    <row r="59" spans="1:10" ht="21" customHeight="1">
      <c r="A59" s="119"/>
      <c r="B59" s="129"/>
      <c r="C59" s="134"/>
      <c r="D59" s="119"/>
      <c r="E59" s="140"/>
      <c r="F59" s="22">
        <v>25.15</v>
      </c>
      <c r="G59" s="14">
        <v>0</v>
      </c>
      <c r="H59" s="16">
        <f t="shared" si="5"/>
        <v>25.15</v>
      </c>
      <c r="I59" s="34" t="s">
        <v>79</v>
      </c>
      <c r="J59" s="154"/>
    </row>
    <row r="60" spans="1:10" s="1" customFormat="1" ht="21" customHeight="1">
      <c r="A60" s="17"/>
      <c r="B60" s="18" t="s">
        <v>103</v>
      </c>
      <c r="C60" s="19">
        <f>SUM(C34:C59)</f>
        <v>0</v>
      </c>
      <c r="D60" s="20">
        <f>SUM(D34)</f>
        <v>1</v>
      </c>
      <c r="E60" s="20">
        <f>E34</f>
        <v>0</v>
      </c>
      <c r="F60" s="19">
        <f>SUM(F34:F59)</f>
        <v>37353.100000000006</v>
      </c>
      <c r="G60" s="19">
        <f>SUM(G34:G59)</f>
        <v>91</v>
      </c>
      <c r="H60" s="19">
        <f>SUM(H34:H59)</f>
        <v>37444.100000000006</v>
      </c>
      <c r="I60" s="32"/>
      <c r="J60" s="157"/>
    </row>
    <row r="61" spans="1:10" ht="21" customHeight="1">
      <c r="A61" s="116">
        <v>6</v>
      </c>
      <c r="B61" s="126" t="s">
        <v>104</v>
      </c>
      <c r="C61" s="131">
        <v>0</v>
      </c>
      <c r="D61" s="116">
        <v>0</v>
      </c>
      <c r="E61" s="140">
        <f>C61*D61</f>
        <v>0</v>
      </c>
      <c r="F61" s="14">
        <v>0</v>
      </c>
      <c r="G61" s="14">
        <v>0</v>
      </c>
      <c r="H61" s="14">
        <f>F61+G61</f>
        <v>0</v>
      </c>
      <c r="I61" s="34"/>
      <c r="J61" s="147" t="s">
        <v>105</v>
      </c>
    </row>
    <row r="62" spans="1:10" ht="21" customHeight="1">
      <c r="A62" s="116"/>
      <c r="B62" s="126"/>
      <c r="C62" s="131"/>
      <c r="D62" s="116"/>
      <c r="E62" s="140"/>
      <c r="F62" s="14">
        <v>0</v>
      </c>
      <c r="G62" s="14">
        <v>0</v>
      </c>
      <c r="H62" s="14">
        <f>F62+G62</f>
        <v>0</v>
      </c>
      <c r="I62" s="34"/>
      <c r="J62" s="151"/>
    </row>
    <row r="63" spans="1:10" ht="21" customHeight="1">
      <c r="A63" s="116"/>
      <c r="B63" s="126"/>
      <c r="C63" s="131"/>
      <c r="D63" s="116"/>
      <c r="E63" s="140"/>
      <c r="F63" s="14">
        <v>0</v>
      </c>
      <c r="G63" s="14">
        <v>0</v>
      </c>
      <c r="H63" s="14">
        <f t="shared" ref="H63:H75" si="6">F63+G63</f>
        <v>0</v>
      </c>
      <c r="I63" s="34"/>
      <c r="J63" s="151"/>
    </row>
    <row r="64" spans="1:10" s="1" customFormat="1" ht="21" customHeight="1">
      <c r="A64" s="17"/>
      <c r="B64" s="18" t="s">
        <v>106</v>
      </c>
      <c r="C64" s="19">
        <f>SUM(C61)</f>
        <v>0</v>
      </c>
      <c r="D64" s="20">
        <f t="shared" ref="D64:E64" si="7">SUM(D61)</f>
        <v>0</v>
      </c>
      <c r="E64" s="20">
        <f t="shared" si="7"/>
        <v>0</v>
      </c>
      <c r="F64" s="19">
        <v>0</v>
      </c>
      <c r="G64" s="19">
        <f>SUM(G61:G63)</f>
        <v>0</v>
      </c>
      <c r="H64" s="19">
        <f>SUM(H61:H63)</f>
        <v>0</v>
      </c>
      <c r="I64" s="32"/>
      <c r="J64" s="152"/>
    </row>
    <row r="65" spans="1:10" ht="21" customHeight="1">
      <c r="A65" s="116">
        <v>7</v>
      </c>
      <c r="B65" s="126" t="s">
        <v>107</v>
      </c>
      <c r="C65" s="131">
        <v>0</v>
      </c>
      <c r="D65" s="116">
        <v>0</v>
      </c>
      <c r="E65" s="140">
        <f>C65</f>
        <v>0</v>
      </c>
      <c r="F65" s="16">
        <v>0</v>
      </c>
      <c r="G65" s="14">
        <v>0</v>
      </c>
      <c r="H65" s="14">
        <f t="shared" si="6"/>
        <v>0</v>
      </c>
      <c r="I65" s="34"/>
      <c r="J65" s="158"/>
    </row>
    <row r="66" spans="1:10" ht="21" customHeight="1">
      <c r="A66" s="116"/>
      <c r="B66" s="126"/>
      <c r="C66" s="131"/>
      <c r="D66" s="116"/>
      <c r="E66" s="140"/>
      <c r="F66" s="14">
        <v>0</v>
      </c>
      <c r="G66" s="14">
        <v>0</v>
      </c>
      <c r="H66" s="14">
        <f t="shared" si="6"/>
        <v>0</v>
      </c>
      <c r="I66" s="34"/>
      <c r="J66" s="159"/>
    </row>
    <row r="67" spans="1:10" ht="21" customHeight="1">
      <c r="A67" s="116"/>
      <c r="B67" s="126"/>
      <c r="C67" s="131"/>
      <c r="D67" s="116"/>
      <c r="E67" s="140"/>
      <c r="F67" s="14">
        <v>0</v>
      </c>
      <c r="G67" s="14">
        <v>0</v>
      </c>
      <c r="H67" s="14">
        <f t="shared" si="6"/>
        <v>0</v>
      </c>
      <c r="I67" s="33"/>
      <c r="J67" s="159"/>
    </row>
    <row r="68" spans="1:10" ht="21" customHeight="1">
      <c r="A68" s="116"/>
      <c r="B68" s="126"/>
      <c r="C68" s="131"/>
      <c r="D68" s="116"/>
      <c r="E68" s="140"/>
      <c r="F68" s="14">
        <v>0</v>
      </c>
      <c r="G68" s="14">
        <v>0</v>
      </c>
      <c r="H68" s="14">
        <f t="shared" si="6"/>
        <v>0</v>
      </c>
      <c r="I68" s="33"/>
      <c r="J68" s="159"/>
    </row>
    <row r="69" spans="1:10" s="1" customFormat="1" ht="21" customHeight="1">
      <c r="A69" s="17"/>
      <c r="B69" s="18" t="s">
        <v>108</v>
      </c>
      <c r="C69" s="19">
        <f>SUM(C65)</f>
        <v>0</v>
      </c>
      <c r="D69" s="20">
        <f t="shared" ref="D69:E69" si="8">SUM(D65)</f>
        <v>0</v>
      </c>
      <c r="E69" s="20">
        <f t="shared" si="8"/>
        <v>0</v>
      </c>
      <c r="F69" s="19">
        <f>SUM(F65:F68)</f>
        <v>0</v>
      </c>
      <c r="G69" s="19">
        <f t="shared" ref="G69:H69" si="9">SUM(G65:G68)</f>
        <v>0</v>
      </c>
      <c r="H69" s="19">
        <f t="shared" si="9"/>
        <v>0</v>
      </c>
      <c r="I69" s="32"/>
      <c r="J69" s="160"/>
    </row>
    <row r="70" spans="1:10" s="2" customFormat="1" ht="21" customHeight="1">
      <c r="A70" s="123">
        <v>8</v>
      </c>
      <c r="B70" s="126" t="s">
        <v>109</v>
      </c>
      <c r="C70" s="138">
        <v>0</v>
      </c>
      <c r="D70" s="123">
        <v>0</v>
      </c>
      <c r="E70" s="141">
        <f>C70*D70</f>
        <v>0</v>
      </c>
      <c r="F70" s="25">
        <v>0</v>
      </c>
      <c r="G70" s="25">
        <v>99.5</v>
      </c>
      <c r="H70" s="25">
        <f>F70+G70</f>
        <v>99.5</v>
      </c>
      <c r="I70" s="38" t="s">
        <v>110</v>
      </c>
      <c r="J70" s="161" t="s">
        <v>111</v>
      </c>
    </row>
    <row r="71" spans="1:10" s="5" customFormat="1" ht="21" customHeight="1">
      <c r="A71" s="124"/>
      <c r="B71" s="126"/>
      <c r="C71" s="139"/>
      <c r="D71" s="124"/>
      <c r="E71" s="144"/>
      <c r="F71" s="39">
        <v>0</v>
      </c>
      <c r="G71" s="39">
        <v>0</v>
      </c>
      <c r="H71" s="39">
        <f t="shared" si="6"/>
        <v>0</v>
      </c>
      <c r="I71" s="43"/>
      <c r="J71" s="162"/>
    </row>
    <row r="72" spans="1:10" s="1" customFormat="1" ht="21" customHeight="1">
      <c r="A72" s="17"/>
      <c r="B72" s="18" t="s">
        <v>112</v>
      </c>
      <c r="C72" s="19">
        <f>SUM(C70)</f>
        <v>0</v>
      </c>
      <c r="D72" s="20">
        <f t="shared" ref="D72:E72" si="10">SUM(D70)</f>
        <v>0</v>
      </c>
      <c r="E72" s="20">
        <f t="shared" si="10"/>
        <v>0</v>
      </c>
      <c r="F72" s="19">
        <f>SUM(F70:F71)</f>
        <v>0</v>
      </c>
      <c r="G72" s="19">
        <f t="shared" ref="G72:H72" si="11">SUM(G70:G71)</f>
        <v>99.5</v>
      </c>
      <c r="H72" s="19">
        <f t="shared" si="11"/>
        <v>99.5</v>
      </c>
      <c r="I72" s="32"/>
      <c r="J72" s="163"/>
    </row>
    <row r="73" spans="1:10" ht="21" customHeight="1">
      <c r="A73" s="116">
        <v>9</v>
      </c>
      <c r="B73" s="126" t="s">
        <v>113</v>
      </c>
      <c r="C73" s="131">
        <v>0</v>
      </c>
      <c r="D73" s="116">
        <v>0</v>
      </c>
      <c r="E73" s="140">
        <f>C73*D73</f>
        <v>0</v>
      </c>
      <c r="F73" s="23">
        <v>200</v>
      </c>
      <c r="G73" s="23">
        <v>0</v>
      </c>
      <c r="H73" s="23">
        <f>F73+G73</f>
        <v>200</v>
      </c>
      <c r="I73" s="44" t="s">
        <v>114</v>
      </c>
      <c r="J73" s="147" t="s">
        <v>115</v>
      </c>
    </row>
    <row r="74" spans="1:10" ht="21" customHeight="1">
      <c r="A74" s="116"/>
      <c r="B74" s="126"/>
      <c r="C74" s="131"/>
      <c r="D74" s="116"/>
      <c r="E74" s="140"/>
      <c r="F74" s="14">
        <v>0</v>
      </c>
      <c r="G74" s="14">
        <v>0</v>
      </c>
      <c r="H74" s="14">
        <f t="shared" si="6"/>
        <v>0</v>
      </c>
      <c r="I74" s="33"/>
      <c r="J74" s="148"/>
    </row>
    <row r="75" spans="1:10" ht="21" customHeight="1">
      <c r="A75" s="116"/>
      <c r="B75" s="126"/>
      <c r="C75" s="131"/>
      <c r="D75" s="116"/>
      <c r="E75" s="140"/>
      <c r="F75" s="14">
        <v>0</v>
      </c>
      <c r="G75" s="14">
        <v>0</v>
      </c>
      <c r="H75" s="14">
        <f t="shared" si="6"/>
        <v>0</v>
      </c>
      <c r="I75" s="33"/>
      <c r="J75" s="148"/>
    </row>
    <row r="76" spans="1:10" s="1" customFormat="1" ht="21" customHeight="1">
      <c r="A76" s="17"/>
      <c r="B76" s="18" t="s">
        <v>116</v>
      </c>
      <c r="C76" s="19">
        <f>SUM(C73)</f>
        <v>0</v>
      </c>
      <c r="D76" s="20">
        <f t="shared" ref="D76:E76" si="12">SUM(D73)</f>
        <v>0</v>
      </c>
      <c r="E76" s="20">
        <f t="shared" si="12"/>
        <v>0</v>
      </c>
      <c r="F76" s="19">
        <f>SUM(F73:F75)</f>
        <v>200</v>
      </c>
      <c r="G76" s="19">
        <f t="shared" ref="G76:H76" si="13">SUM(G73:G75)</f>
        <v>0</v>
      </c>
      <c r="H76" s="19">
        <f t="shared" si="13"/>
        <v>200</v>
      </c>
      <c r="I76" s="32"/>
      <c r="J76" s="149"/>
    </row>
    <row r="77" spans="1:10" ht="21" customHeight="1">
      <c r="A77" s="21">
        <v>10</v>
      </c>
      <c r="B77" s="13" t="s">
        <v>117</v>
      </c>
      <c r="C77" s="14">
        <v>0</v>
      </c>
      <c r="D77" s="12">
        <v>0</v>
      </c>
      <c r="E77" s="15">
        <v>0</v>
      </c>
      <c r="F77" s="16">
        <v>0</v>
      </c>
      <c r="G77" s="16">
        <v>0</v>
      </c>
      <c r="H77" s="16">
        <f t="shared" ref="H77:H81" si="14">F77+G77</f>
        <v>0</v>
      </c>
      <c r="I77" s="45"/>
      <c r="J77" s="159"/>
    </row>
    <row r="78" spans="1:10" ht="21" customHeight="1">
      <c r="A78" s="21"/>
      <c r="B78" s="13" t="s">
        <v>118</v>
      </c>
      <c r="C78" s="14"/>
      <c r="D78" s="12"/>
      <c r="E78" s="15"/>
      <c r="F78" s="16">
        <v>0</v>
      </c>
      <c r="G78" s="16">
        <v>0</v>
      </c>
      <c r="H78" s="22">
        <f t="shared" ref="H78:H80" si="15">F78+G78</f>
        <v>0</v>
      </c>
      <c r="I78" s="28"/>
      <c r="J78" s="159"/>
    </row>
    <row r="79" spans="1:10" ht="21" customHeight="1">
      <c r="A79" s="21"/>
      <c r="B79" s="13" t="s">
        <v>119</v>
      </c>
      <c r="C79" s="14"/>
      <c r="D79" s="12"/>
      <c r="E79" s="15"/>
      <c r="F79" s="16">
        <v>60</v>
      </c>
      <c r="G79" s="16">
        <v>0</v>
      </c>
      <c r="H79" s="16">
        <f t="shared" si="15"/>
        <v>60</v>
      </c>
      <c r="I79" s="45" t="s">
        <v>119</v>
      </c>
      <c r="J79" s="159"/>
    </row>
    <row r="80" spans="1:10" ht="21" customHeight="1">
      <c r="A80" s="21"/>
      <c r="B80" s="13"/>
      <c r="C80" s="14"/>
      <c r="D80" s="12"/>
      <c r="E80" s="15"/>
      <c r="F80" s="16">
        <v>0</v>
      </c>
      <c r="G80" s="16">
        <v>0</v>
      </c>
      <c r="H80" s="16">
        <f t="shared" si="15"/>
        <v>0</v>
      </c>
      <c r="I80" s="45"/>
      <c r="J80" s="159"/>
    </row>
    <row r="81" spans="1:10" ht="21" customHeight="1">
      <c r="A81" s="21"/>
      <c r="B81" s="13"/>
      <c r="C81" s="14"/>
      <c r="D81" s="12"/>
      <c r="E81" s="15"/>
      <c r="F81" s="14">
        <v>0</v>
      </c>
      <c r="G81" s="14">
        <v>0</v>
      </c>
      <c r="H81" s="14">
        <f t="shared" si="14"/>
        <v>0</v>
      </c>
      <c r="I81" s="33"/>
      <c r="J81" s="159"/>
    </row>
    <row r="82" spans="1:10" s="1" customFormat="1" ht="21" customHeight="1">
      <c r="A82" s="17"/>
      <c r="B82" s="18" t="s">
        <v>120</v>
      </c>
      <c r="C82" s="19">
        <f>C77</f>
        <v>0</v>
      </c>
      <c r="D82" s="20">
        <f>D77</f>
        <v>0</v>
      </c>
      <c r="E82" s="20">
        <f>E77</f>
        <v>0</v>
      </c>
      <c r="F82" s="19">
        <f>SUM(F77:F81)</f>
        <v>60</v>
      </c>
      <c r="G82" s="19">
        <f>SUM(G77:G81)</f>
        <v>0</v>
      </c>
      <c r="H82" s="19">
        <f>SUM(H77:H81)</f>
        <v>60</v>
      </c>
      <c r="I82" s="32"/>
      <c r="J82" s="160"/>
    </row>
    <row r="83" spans="1:10" ht="21" customHeight="1">
      <c r="A83" s="17"/>
      <c r="B83" s="18" t="s">
        <v>24</v>
      </c>
      <c r="C83" s="19">
        <v>0</v>
      </c>
      <c r="D83" s="20">
        <v>0</v>
      </c>
      <c r="E83" s="20">
        <v>0</v>
      </c>
      <c r="F83" s="19">
        <f>SUM(F82,F76,F72,F69,F64,F60,F33,F24,F19,F16)</f>
        <v>50546.12000000001</v>
      </c>
      <c r="G83" s="19">
        <f>SUM(G82,G76,G72,G69,G64,G60,G33,G24,G19,G16)</f>
        <v>190.5</v>
      </c>
      <c r="H83" s="19">
        <f>H16+H24+H19+H33+H60+H64+H69+H72+H76+H82</f>
        <v>50736.62000000001</v>
      </c>
      <c r="I83" s="32"/>
      <c r="J83" s="46"/>
    </row>
    <row r="87" spans="1:10" ht="21" customHeight="1">
      <c r="A87" s="110" t="s">
        <v>121</v>
      </c>
      <c r="B87" s="111"/>
      <c r="C87" s="112" t="s">
        <v>122</v>
      </c>
      <c r="D87" s="112"/>
      <c r="E87" s="112" t="s">
        <v>123</v>
      </c>
      <c r="F87" s="112"/>
      <c r="G87" s="112" t="s">
        <v>124</v>
      </c>
      <c r="H87" s="112"/>
      <c r="I87" s="47" t="s">
        <v>125</v>
      </c>
    </row>
    <row r="88" spans="1:10" ht="21" customHeight="1">
      <c r="A88" s="113">
        <v>47000</v>
      </c>
      <c r="B88" s="114"/>
      <c r="C88" s="114">
        <f>H83</f>
        <v>50736.62000000001</v>
      </c>
      <c r="D88" s="114"/>
      <c r="E88" s="114">
        <f>F83</f>
        <v>50546.12000000001</v>
      </c>
      <c r="F88" s="114"/>
      <c r="G88" s="114">
        <f>G83</f>
        <v>190.5</v>
      </c>
      <c r="H88" s="114"/>
      <c r="I88" s="48">
        <f>A88-C88</f>
        <v>-3736.6200000000099</v>
      </c>
    </row>
    <row r="90" spans="1:10" ht="21" customHeight="1">
      <c r="A90" s="40" t="s">
        <v>126</v>
      </c>
      <c r="B90" s="41"/>
      <c r="C90" s="42" t="s">
        <v>28</v>
      </c>
      <c r="D90" s="40"/>
      <c r="E90" s="40" t="s">
        <v>127</v>
      </c>
      <c r="F90" s="40"/>
      <c r="G90" s="40" t="s">
        <v>30</v>
      </c>
      <c r="H90" s="40"/>
      <c r="I90" s="41"/>
    </row>
  </sheetData>
  <mergeCells count="71">
    <mergeCell ref="J77:J82"/>
    <mergeCell ref="H4:I5"/>
    <mergeCell ref="E61:E63"/>
    <mergeCell ref="E65:E68"/>
    <mergeCell ref="E70:E71"/>
    <mergeCell ref="E73:E75"/>
    <mergeCell ref="J4:J5"/>
    <mergeCell ref="J6:J7"/>
    <mergeCell ref="J8:J16"/>
    <mergeCell ref="J17:J19"/>
    <mergeCell ref="J20:J24"/>
    <mergeCell ref="J25:J33"/>
    <mergeCell ref="J34:J60"/>
    <mergeCell ref="J61:J64"/>
    <mergeCell ref="J65:J69"/>
    <mergeCell ref="J70:J72"/>
    <mergeCell ref="J73:J76"/>
    <mergeCell ref="E8:E15"/>
    <mergeCell ref="E17:E18"/>
    <mergeCell ref="E20:E23"/>
    <mergeCell ref="E25:E32"/>
    <mergeCell ref="E34:E59"/>
    <mergeCell ref="C65:C68"/>
    <mergeCell ref="C70:C71"/>
    <mergeCell ref="C73:C75"/>
    <mergeCell ref="D8:D15"/>
    <mergeCell ref="D17:D18"/>
    <mergeCell ref="D20:D23"/>
    <mergeCell ref="D25:D32"/>
    <mergeCell ref="D34:D59"/>
    <mergeCell ref="D61:D63"/>
    <mergeCell ref="D65:D68"/>
    <mergeCell ref="D70:D71"/>
    <mergeCell ref="D73:D75"/>
    <mergeCell ref="C17:C18"/>
    <mergeCell ref="C20:C23"/>
    <mergeCell ref="C25:C32"/>
    <mergeCell ref="C34:C59"/>
    <mergeCell ref="C61:C63"/>
    <mergeCell ref="A88:B88"/>
    <mergeCell ref="C88:D88"/>
    <mergeCell ref="E88:F88"/>
    <mergeCell ref="G88:H88"/>
    <mergeCell ref="A6:A7"/>
    <mergeCell ref="A8:A15"/>
    <mergeCell ref="A17:A18"/>
    <mergeCell ref="A20:A23"/>
    <mergeCell ref="A25:A32"/>
    <mergeCell ref="A34:A59"/>
    <mergeCell ref="A61:A63"/>
    <mergeCell ref="A65:A68"/>
    <mergeCell ref="A70:A71"/>
    <mergeCell ref="A73:A75"/>
    <mergeCell ref="B6:B7"/>
    <mergeCell ref="B8:B15"/>
    <mergeCell ref="C2:H2"/>
    <mergeCell ref="C6:E6"/>
    <mergeCell ref="F6:I6"/>
    <mergeCell ref="A87:B87"/>
    <mergeCell ref="C87:D87"/>
    <mergeCell ref="E87:F87"/>
    <mergeCell ref="G87:H87"/>
    <mergeCell ref="B17:B18"/>
    <mergeCell ref="B20:B23"/>
    <mergeCell ref="B25:B32"/>
    <mergeCell ref="B34:B59"/>
    <mergeCell ref="B61:B63"/>
    <mergeCell ref="B65:B68"/>
    <mergeCell ref="B70:B71"/>
    <mergeCell ref="B73:B75"/>
    <mergeCell ref="C8:C15"/>
  </mergeCells>
  <phoneticPr fontId="14" type="noConversion"/>
  <pageMargins left="0.69930555555555596" right="0.69930555555555596" top="0.75" bottom="0.75" header="0.3" footer="0.3"/>
  <pageSetup paperSize="9" scale="56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员工报销明细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Pineapple republic</cp:lastModifiedBy>
  <cp:lastPrinted>2017-11-07T06:55:00Z</cp:lastPrinted>
  <dcterms:created xsi:type="dcterms:W3CDTF">2014-04-15T08:52:00Z</dcterms:created>
  <dcterms:modified xsi:type="dcterms:W3CDTF">2021-09-22T04:47:51Z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3C1E31CC82C1414BA7E2135D086B5F6D</vt:lpwstr>
  </property>
</Properties>
</file>