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0" windowWidth="15480" windowHeight="7785"/>
  </bookViews>
  <sheets>
    <sheet name="总计" sheetId="6" r:id="rId1"/>
    <sheet name="Buick" sheetId="1" r:id="rId2"/>
    <sheet name="Chevy" sheetId="5" r:id="rId3"/>
    <sheet name="Cadi" sheetId="4" r:id="rId4"/>
  </sheets>
  <calcPr calcId="125725"/>
</workbook>
</file>

<file path=xl/calcChain.xml><?xml version="1.0" encoding="utf-8"?>
<calcChain xmlns="http://schemas.openxmlformats.org/spreadsheetml/2006/main">
  <c r="I10" i="1"/>
  <c r="J12" i="4"/>
  <c r="J4"/>
  <c r="I4" i="1"/>
  <c r="I5"/>
  <c r="I36"/>
  <c r="I37"/>
  <c r="I38"/>
  <c r="I45"/>
  <c r="I12" i="5"/>
  <c r="I28"/>
  <c r="I29" i="1"/>
  <c r="I14"/>
  <c r="J5" i="4"/>
  <c r="J6"/>
  <c r="J7"/>
  <c r="J8"/>
  <c r="J9"/>
  <c r="J10"/>
  <c r="J11"/>
  <c r="J13"/>
  <c r="J3"/>
  <c r="I20" i="5"/>
  <c r="I21"/>
  <c r="I22"/>
  <c r="I23"/>
  <c r="I24"/>
  <c r="I25"/>
  <c r="I26"/>
  <c r="I27"/>
  <c r="I29"/>
  <c r="I19"/>
  <c r="I10"/>
  <c r="I11"/>
  <c r="I13"/>
  <c r="I4"/>
  <c r="I5"/>
  <c r="I6"/>
  <c r="I7"/>
  <c r="I8"/>
  <c r="I9"/>
  <c r="I3"/>
  <c r="I39" i="1"/>
  <c r="I40"/>
  <c r="I41"/>
  <c r="I42"/>
  <c r="I43"/>
  <c r="I44"/>
  <c r="I46"/>
  <c r="I35"/>
  <c r="I21"/>
  <c r="I22"/>
  <c r="I23"/>
  <c r="I24"/>
  <c r="I25"/>
  <c r="I26"/>
  <c r="I27"/>
  <c r="I28"/>
  <c r="I30"/>
  <c r="I20"/>
  <c r="I6"/>
  <c r="I7"/>
  <c r="I8"/>
  <c r="I9"/>
  <c r="I11"/>
  <c r="I12"/>
  <c r="I13"/>
  <c r="I15"/>
  <c r="I3"/>
  <c r="I16" s="1"/>
  <c r="J14" i="4" l="1"/>
  <c r="E7" i="6" s="1"/>
  <c r="E2"/>
  <c r="I30" i="5"/>
  <c r="E6" i="6" s="1"/>
  <c r="I31" i="1"/>
  <c r="E3" i="6" s="1"/>
  <c r="I14" i="5"/>
  <c r="E5" i="6" s="1"/>
  <c r="I47" i="1"/>
  <c r="E4" i="6" s="1"/>
  <c r="E8" l="1"/>
  <c r="E9" s="1"/>
  <c r="E10" s="1"/>
  <c r="E13" s="1"/>
</calcChain>
</file>

<file path=xl/sharedStrings.xml><?xml version="1.0" encoding="utf-8"?>
<sst xmlns="http://schemas.openxmlformats.org/spreadsheetml/2006/main" count="217" uniqueCount="89">
  <si>
    <t>会议场地租赁
Site</t>
    <phoneticPr fontId="7" type="noConversion"/>
  </si>
  <si>
    <t>会场搭建费 
Site Collocation</t>
    <phoneticPr fontId="6" type="noConversion"/>
  </si>
  <si>
    <t>会务组织
Organization</t>
    <phoneticPr fontId="6" type="noConversion"/>
  </si>
  <si>
    <t>会议短信和签到信息平台
Conference information message and sign-in system</t>
    <phoneticPr fontId="6" type="noConversion"/>
  </si>
  <si>
    <t>时间
Date</t>
    <phoneticPr fontId="7" type="noConversion"/>
  </si>
  <si>
    <t>地点
Location</t>
    <phoneticPr fontId="7" type="noConversion"/>
  </si>
  <si>
    <t>区域
Zone</t>
    <phoneticPr fontId="6" type="noConversion"/>
  </si>
  <si>
    <t>品名
Item</t>
    <phoneticPr fontId="7" type="noConversion"/>
  </si>
  <si>
    <t>详述性能
Requipment Description</t>
    <phoneticPr fontId="7" type="noConversion"/>
  </si>
  <si>
    <t>次数
Time</t>
    <phoneticPr fontId="6" type="noConversion"/>
  </si>
  <si>
    <t>数量
Amount</t>
    <phoneticPr fontId="7" type="noConversion"/>
  </si>
  <si>
    <t>能容纳500人次左右，包括影音设备，文具，网络等
Conference room for 500 person,including internet,basic equipment,stationary，etc</t>
    <phoneticPr fontId="7" type="noConversion"/>
  </si>
  <si>
    <t>会议制作物
Conference Making</t>
    <phoneticPr fontId="6" type="noConversion"/>
  </si>
  <si>
    <t>品牌
Brand</t>
    <phoneticPr fontId="7" type="noConversion"/>
  </si>
  <si>
    <t>参加区域
Zone</t>
    <phoneticPr fontId="6" type="noConversion"/>
  </si>
  <si>
    <t>凯迪
Cadi</t>
    <phoneticPr fontId="6" type="noConversion"/>
  </si>
  <si>
    <t>晚餐（D1）
Supper</t>
    <phoneticPr fontId="6" type="noConversion"/>
  </si>
  <si>
    <t>午餐（D1）
Lunch</t>
    <phoneticPr fontId="7" type="noConversion"/>
  </si>
  <si>
    <t>晚餐（D1）
Supper</t>
    <phoneticPr fontId="6" type="noConversion"/>
  </si>
  <si>
    <t>奖牌制作
Medal making</t>
    <phoneticPr fontId="6" type="noConversion"/>
  </si>
  <si>
    <t>供应商人员费用
Supplier Service Expense</t>
    <phoneticPr fontId="6" type="noConversion"/>
  </si>
  <si>
    <t>会议胸卡、餐券
Meeting Card and meal ticket</t>
    <phoneticPr fontId="6" type="noConversion"/>
  </si>
  <si>
    <t>供应商2人的服务费用，含差旅、住宿、活动管理等
Contain supplier 2 person，service expense include trip,accommodation,campaign management etc.</t>
    <phoneticPr fontId="6" type="noConversion"/>
  </si>
  <si>
    <t>会议胸卡、餐券
Meeting Card and meal ticket</t>
    <phoneticPr fontId="6" type="noConversion"/>
  </si>
  <si>
    <t>2018年售后技术索赔论坛需求描述
2018 Afersales Warranty Forum Requirement</t>
    <phoneticPr fontId="6" type="noConversion"/>
  </si>
  <si>
    <t>会场搭建费 
Site Collocation</t>
    <phoneticPr fontId="6" type="noConversion"/>
  </si>
  <si>
    <t>会议签到背板
Sign-in Board</t>
    <phoneticPr fontId="6" type="noConversion"/>
  </si>
  <si>
    <t>LED屏幕
LED screen</t>
    <phoneticPr fontId="6" type="noConversion"/>
  </si>
  <si>
    <t>全天会议摄影
Photograph for conference and award dinner</t>
    <phoneticPr fontId="6" type="noConversion"/>
  </si>
  <si>
    <t>能容纳500人次左右，包括影音设备，文具，网络等
Conference room for 500 person,including internet,basic equipment,stationary，etc</t>
    <phoneticPr fontId="7" type="noConversion"/>
  </si>
  <si>
    <t>能容纳500人次左右，包括影音设备，文具，网络等
Conference room for 500 person,including internet,basic equipment,stationary，etc</t>
    <phoneticPr fontId="7" type="noConversion"/>
  </si>
  <si>
    <t>*会议天数1天，11月26日全天会议和晚宴。
*按各大区ASC数量，每个ASC将邀请索赔员和部分站的站长出席。
*本场会议邀请约三个区域约340家ASC，490人次左右参加。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</si>
  <si>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*会议天数1天，12月10日全天会议和晚宴。
*按各大区ASC数量，每个ASC将邀请索赔员和部分站的站长出席。
*本场会议邀请约三个区域约260家ASC，390人次左右参加。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</si>
  <si>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2018年售后技术索赔论坛需求描述
2018 Afersales Warranty Forum Requirement</t>
    <phoneticPr fontId="6" type="noConversion"/>
  </si>
  <si>
    <t>长沙
Chang Sha</t>
    <phoneticPr fontId="6" type="noConversion"/>
  </si>
  <si>
    <t>*会议天数1天，11月28日全天会议和晚宴。
*按各大区ASC数量，每个ASC将邀请索赔员和部分站的站长出席。
*本场会议邀请约三个区域约310家ASC，470人次左右参加。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</si>
  <si>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*会议天数1天，12月12日全天会议和晚宴。
*按各大区ASC数量，每个ASC将邀请索赔员和部分站的站长出席。
*本场会议邀请约全部区域约250家ASC，390人次左右参加。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</si>
  <si>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*会议天数1天，12月5日全天会议和晚宴。
*按各大区ASC数量，每个ASC将邀请索赔员和部分站的站长出席。
*本场会议邀请约三个区域约265家ASC，440人次左右参加。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</si>
  <si>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*会议天数1天，12月3日全天会议和晚宴。
*按各大区ASC数量，每个ASC将邀请索赔员和部分站的站长出席。
*本场会议邀请约三个区域约271家ASC，425人次左右参加。
*SGMS相关部门与会人数约10人（邀请人员：市场行动和三包、TAC现场工程师、延保、附件、车工坊、区域FMC和大区经理、培训部、IT系统支持、财务部等）。
*需会务公司收集统计参会人员回执，并确定参会人数安排房间（有些参会人员有拼房需求），安排与会宾馆签到台和签到人员</t>
    <phoneticPr fontId="6" type="noConversion"/>
  </si>
  <si>
    <t>2018年售后技术索赔论坛需求描述
2018 Afersales Technical Warranty Forum Requirement</t>
    <phoneticPr fontId="6" type="noConversion"/>
  </si>
  <si>
    <t>单价</t>
    <phoneticPr fontId="6" type="noConversion"/>
  </si>
  <si>
    <t>总价</t>
    <phoneticPr fontId="6" type="noConversion"/>
  </si>
  <si>
    <t>总计</t>
    <phoneticPr fontId="6" type="noConversion"/>
  </si>
  <si>
    <t>别克一区、六区和七区
Buick Field 1,6,7</t>
    <phoneticPr fontId="6" type="noConversion"/>
  </si>
  <si>
    <t>别克一区、六区和七区</t>
    <phoneticPr fontId="6" type="noConversion"/>
  </si>
  <si>
    <r>
      <t>别克二区、四区、九区
Buick Field 2,</t>
    </r>
    <r>
      <rPr>
        <sz val="10"/>
        <color theme="1"/>
        <rFont val="微软雅黑"/>
        <family val="2"/>
        <charset val="134"/>
      </rPr>
      <t>4</t>
    </r>
    <r>
      <rPr>
        <sz val="10"/>
        <color theme="1"/>
        <rFont val="微软雅黑"/>
        <family val="2"/>
        <charset val="134"/>
      </rPr>
      <t>,</t>
    </r>
    <r>
      <rPr>
        <sz val="10"/>
        <color theme="1"/>
        <rFont val="微软雅黑"/>
        <family val="2"/>
        <charset val="134"/>
      </rPr>
      <t>9</t>
    </r>
    <phoneticPr fontId="6" type="noConversion"/>
  </si>
  <si>
    <t>别克二区、四区、九区</t>
    <phoneticPr fontId="6" type="noConversion"/>
  </si>
  <si>
    <r>
      <t xml:space="preserve">别克三区、五区和八区
Buick Field </t>
    </r>
    <r>
      <rPr>
        <sz val="10"/>
        <color theme="1"/>
        <rFont val="微软雅黑"/>
        <family val="2"/>
        <charset val="134"/>
      </rPr>
      <t>3,5,8</t>
    </r>
    <phoneticPr fontId="6" type="noConversion"/>
  </si>
  <si>
    <t>别克三区、五区和八区</t>
    <phoneticPr fontId="6" type="noConversion"/>
  </si>
  <si>
    <t>别克</t>
    <phoneticPr fontId="6" type="noConversion"/>
  </si>
  <si>
    <r>
      <t>201</t>
    </r>
    <r>
      <rPr>
        <sz val="10"/>
        <color theme="1"/>
        <rFont val="微软雅黑"/>
        <family val="2"/>
        <charset val="134"/>
      </rPr>
      <t>8</t>
    </r>
    <r>
      <rPr>
        <sz val="10"/>
        <color theme="1"/>
        <rFont val="微软雅黑"/>
        <family val="2"/>
        <charset val="134"/>
      </rPr>
      <t>.1</t>
    </r>
    <r>
      <rPr>
        <sz val="10"/>
        <color theme="1"/>
        <rFont val="微软雅黑"/>
        <family val="2"/>
        <charset val="134"/>
      </rPr>
      <t>1</t>
    </r>
    <r>
      <rPr>
        <sz val="10"/>
        <color theme="1"/>
        <rFont val="微软雅黑"/>
        <family val="2"/>
        <charset val="134"/>
      </rPr>
      <t>.</t>
    </r>
    <r>
      <rPr>
        <sz val="10"/>
        <color theme="1"/>
        <rFont val="微软雅黑"/>
        <family val="2"/>
        <charset val="134"/>
      </rPr>
      <t>25</t>
    </r>
    <r>
      <rPr>
        <sz val="10"/>
        <color theme="1"/>
        <rFont val="微软雅黑"/>
        <family val="2"/>
        <charset val="134"/>
      </rPr>
      <t>-</t>
    </r>
    <r>
      <rPr>
        <sz val="10"/>
        <color theme="1"/>
        <rFont val="微软雅黑"/>
        <family val="2"/>
        <charset val="134"/>
      </rPr>
      <t>11.27</t>
    </r>
    <phoneticPr fontId="6" type="noConversion"/>
  </si>
  <si>
    <t>2018.11.25-11.27</t>
    <phoneticPr fontId="6" type="noConversion"/>
  </si>
  <si>
    <r>
      <t>201</t>
    </r>
    <r>
      <rPr>
        <sz val="10"/>
        <color theme="1"/>
        <rFont val="微软雅黑"/>
        <family val="2"/>
        <charset val="134"/>
      </rPr>
      <t>8</t>
    </r>
    <r>
      <rPr>
        <sz val="10"/>
        <color theme="1"/>
        <rFont val="微软雅黑"/>
        <family val="2"/>
        <charset val="134"/>
      </rPr>
      <t>.</t>
    </r>
    <r>
      <rPr>
        <sz val="10"/>
        <color theme="1"/>
        <rFont val="微软雅黑"/>
        <family val="2"/>
        <charset val="134"/>
      </rPr>
      <t>12</t>
    </r>
    <r>
      <rPr>
        <sz val="10"/>
        <color theme="1"/>
        <rFont val="微软雅黑"/>
        <family val="2"/>
        <charset val="134"/>
      </rPr>
      <t>.</t>
    </r>
    <r>
      <rPr>
        <sz val="10"/>
        <color theme="1"/>
        <rFont val="微软雅黑"/>
        <family val="2"/>
        <charset val="134"/>
      </rPr>
      <t>2</t>
    </r>
    <r>
      <rPr>
        <sz val="10"/>
        <color theme="1"/>
        <rFont val="微软雅黑"/>
        <family val="2"/>
        <charset val="134"/>
      </rPr>
      <t>-1</t>
    </r>
    <r>
      <rPr>
        <sz val="10"/>
        <color theme="1"/>
        <rFont val="微软雅黑"/>
        <family val="2"/>
        <charset val="134"/>
      </rPr>
      <t>2.4</t>
    </r>
    <phoneticPr fontId="6" type="noConversion"/>
  </si>
  <si>
    <r>
      <t>201</t>
    </r>
    <r>
      <rPr>
        <sz val="10"/>
        <color theme="1"/>
        <rFont val="微软雅黑"/>
        <family val="2"/>
        <charset val="134"/>
      </rPr>
      <t>8.12.9-12.11</t>
    </r>
    <phoneticPr fontId="6" type="noConversion"/>
  </si>
  <si>
    <t>2018.12.9-12.11</t>
    <phoneticPr fontId="6" type="noConversion"/>
  </si>
  <si>
    <t>长沙
Chang Sha</t>
    <phoneticPr fontId="6" type="noConversion"/>
  </si>
  <si>
    <r>
      <rPr>
        <sz val="10"/>
        <color theme="1"/>
        <rFont val="微软雅黑"/>
        <family val="2"/>
        <charset val="134"/>
      </rPr>
      <t>成都</t>
    </r>
    <r>
      <rPr>
        <sz val="10"/>
        <color theme="1"/>
        <rFont val="微软雅黑"/>
        <family val="2"/>
        <charset val="134"/>
      </rPr>
      <t xml:space="preserve">
</t>
    </r>
    <r>
      <rPr>
        <sz val="10"/>
        <color theme="1"/>
        <rFont val="微软雅黑"/>
        <family val="2"/>
        <charset val="134"/>
      </rPr>
      <t>Cheng Du</t>
    </r>
    <phoneticPr fontId="6" type="noConversion"/>
  </si>
  <si>
    <t>成都</t>
    <phoneticPr fontId="6" type="noConversion"/>
  </si>
  <si>
    <r>
      <t>2018.11.2</t>
    </r>
    <r>
      <rPr>
        <sz val="10"/>
        <color theme="1"/>
        <rFont val="微软雅黑"/>
        <family val="2"/>
        <charset val="134"/>
      </rPr>
      <t>7</t>
    </r>
    <r>
      <rPr>
        <sz val="10"/>
        <color theme="1"/>
        <rFont val="微软雅黑"/>
        <family val="2"/>
        <charset val="134"/>
      </rPr>
      <t>-11.2</t>
    </r>
    <r>
      <rPr>
        <sz val="10"/>
        <color theme="1"/>
        <rFont val="微软雅黑"/>
        <family val="2"/>
        <charset val="134"/>
      </rPr>
      <t>9</t>
    </r>
    <phoneticPr fontId="6" type="noConversion"/>
  </si>
  <si>
    <r>
      <t>2018.12.</t>
    </r>
    <r>
      <rPr>
        <sz val="10"/>
        <color theme="1"/>
        <rFont val="微软雅黑"/>
        <family val="2"/>
        <charset val="134"/>
      </rPr>
      <t>4</t>
    </r>
    <r>
      <rPr>
        <sz val="10"/>
        <color theme="1"/>
        <rFont val="微软雅黑"/>
        <family val="2"/>
        <charset val="134"/>
      </rPr>
      <t>-12.</t>
    </r>
    <r>
      <rPr>
        <sz val="10"/>
        <color theme="1"/>
        <rFont val="微软雅黑"/>
        <family val="2"/>
        <charset val="134"/>
      </rPr>
      <t>6</t>
    </r>
    <phoneticPr fontId="6" type="noConversion"/>
  </si>
  <si>
    <t>2018.12.4-12.6</t>
    <phoneticPr fontId="6" type="noConversion"/>
  </si>
  <si>
    <t>雪佛兰一区、二区、七区和八区
Chevy Field 1,2,7,8</t>
    <phoneticPr fontId="6" type="noConversion"/>
  </si>
  <si>
    <t>雪佛兰一区、二区、七区和八区</t>
    <phoneticPr fontId="6" type="noConversion"/>
  </si>
  <si>
    <t>雪佛兰三区、四区、五区和六区
Chevy Field 3,4,5,6</t>
    <phoneticPr fontId="6" type="noConversion"/>
  </si>
  <si>
    <t>雪佛兰三区、四区、五区和六区</t>
    <phoneticPr fontId="6" type="noConversion"/>
  </si>
  <si>
    <t>雪佛兰</t>
    <phoneticPr fontId="6" type="noConversion"/>
  </si>
  <si>
    <t>凯迪拉克</t>
    <phoneticPr fontId="6" type="noConversion"/>
  </si>
  <si>
    <r>
      <t>2018.12.</t>
    </r>
    <r>
      <rPr>
        <sz val="10"/>
        <color theme="1"/>
        <rFont val="微软雅黑"/>
        <family val="2"/>
        <charset val="134"/>
      </rPr>
      <t>11</t>
    </r>
    <r>
      <rPr>
        <sz val="10"/>
        <color theme="1"/>
        <rFont val="微软雅黑"/>
        <family val="2"/>
        <charset val="134"/>
      </rPr>
      <t>-12.1</t>
    </r>
    <r>
      <rPr>
        <sz val="10"/>
        <color theme="1"/>
        <rFont val="微软雅黑"/>
        <family val="2"/>
        <charset val="134"/>
      </rPr>
      <t>3</t>
    </r>
    <phoneticPr fontId="6" type="noConversion"/>
  </si>
  <si>
    <t>2018.12.11-12.13</t>
    <phoneticPr fontId="6" type="noConversion"/>
  </si>
  <si>
    <t>成都
Cheng Du</t>
    <phoneticPr fontId="6" type="noConversion"/>
  </si>
  <si>
    <t>凯迪全国区域
All Field</t>
    <phoneticPr fontId="6" type="noConversion"/>
  </si>
  <si>
    <t>凯迪全国区域</t>
    <phoneticPr fontId="6" type="noConversion"/>
  </si>
  <si>
    <t>小计</t>
    <phoneticPr fontId="6" type="noConversion"/>
  </si>
  <si>
    <t>服务费(10%)</t>
    <phoneticPr fontId="6" type="noConversion"/>
  </si>
  <si>
    <t>2018.12.2-12.4</t>
    <phoneticPr fontId="6" type="noConversion"/>
  </si>
  <si>
    <t>长沙</t>
    <phoneticPr fontId="6" type="noConversion"/>
  </si>
  <si>
    <t>2018.11.27-11.29</t>
    <phoneticPr fontId="6" type="noConversion"/>
  </si>
  <si>
    <t>2018年售后技术索赔论坛报价总览</t>
    <phoneticPr fontId="6" type="noConversion"/>
  </si>
  <si>
    <t>合计（不含增值税6%）</t>
    <phoneticPr fontId="6" type="noConversion"/>
  </si>
  <si>
    <t xml:space="preserve">烟台
Yan Tai
</t>
    <phoneticPr fontId="6" type="noConversion"/>
  </si>
  <si>
    <t>酒水费用</t>
    <phoneticPr fontId="6" type="noConversion"/>
  </si>
  <si>
    <t>房间</t>
    <phoneticPr fontId="6" type="noConversion"/>
  </si>
  <si>
    <t>单房差（单男）</t>
    <phoneticPr fontId="6" type="noConversion"/>
  </si>
  <si>
    <t>单房差（单女）</t>
    <phoneticPr fontId="6" type="noConversion"/>
  </si>
  <si>
    <t>会务组织
Organization</t>
    <phoneticPr fontId="6" type="noConversion"/>
  </si>
  <si>
    <t>合同金额</t>
    <phoneticPr fontId="6" type="noConversion"/>
  </si>
  <si>
    <t>差额</t>
    <phoneticPr fontId="6" type="noConversion"/>
  </si>
  <si>
    <t>烟台</t>
    <phoneticPr fontId="6" type="noConversion"/>
  </si>
  <si>
    <t>易拉宝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</si>
</sst>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_ "/>
    <numFmt numFmtId="178" formatCode="0.00_ "/>
  </numFmts>
  <fonts count="13"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177" fontId="8" fillId="0" borderId="0" xfId="0" applyNumberFormat="1" applyFont="1" applyFill="1">
      <alignment vertical="center"/>
    </xf>
    <xf numFmtId="177" fontId="0" fillId="0" borderId="0" xfId="0" applyNumberFormat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 wrapText="1"/>
    </xf>
    <xf numFmtId="178" fontId="12" fillId="0" borderId="3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A8" sqref="A8:D8"/>
    </sheetView>
  </sheetViews>
  <sheetFormatPr defaultRowHeight="13.5"/>
  <cols>
    <col min="2" max="2" width="18.375" bestFit="1" customWidth="1"/>
    <col min="3" max="3" width="18.375" customWidth="1"/>
    <col min="4" max="4" width="29.625" bestFit="1" customWidth="1"/>
    <col min="5" max="5" width="12.75" style="26" bestFit="1" customWidth="1"/>
  </cols>
  <sheetData>
    <row r="1" spans="1:5" ht="48" customHeight="1">
      <c r="A1" s="33" t="s">
        <v>77</v>
      </c>
      <c r="B1" s="33"/>
      <c r="C1" s="33"/>
      <c r="D1" s="33"/>
      <c r="E1" s="33"/>
    </row>
    <row r="2" spans="1:5" ht="23.25" customHeight="1">
      <c r="A2" s="32" t="s">
        <v>49</v>
      </c>
      <c r="B2" s="25" t="s">
        <v>51</v>
      </c>
      <c r="C2" s="30" t="s">
        <v>87</v>
      </c>
      <c r="D2" s="25" t="s">
        <v>44</v>
      </c>
      <c r="E2" s="24">
        <f>Buick!I16</f>
        <v>197673</v>
      </c>
    </row>
    <row r="3" spans="1:5" ht="23.25" customHeight="1">
      <c r="A3" s="32"/>
      <c r="B3" s="25" t="s">
        <v>74</v>
      </c>
      <c r="C3" s="25" t="s">
        <v>75</v>
      </c>
      <c r="D3" s="25" t="s">
        <v>46</v>
      </c>
      <c r="E3" s="24">
        <f>Buick!I31</f>
        <v>179503</v>
      </c>
    </row>
    <row r="4" spans="1:5" ht="23.25" customHeight="1">
      <c r="A4" s="32"/>
      <c r="B4" s="25" t="s">
        <v>54</v>
      </c>
      <c r="C4" s="25" t="s">
        <v>57</v>
      </c>
      <c r="D4" s="25" t="s">
        <v>48</v>
      </c>
      <c r="E4" s="24">
        <f>Buick!I47</f>
        <v>190120</v>
      </c>
    </row>
    <row r="5" spans="1:5" ht="23.25" customHeight="1">
      <c r="A5" s="32" t="s">
        <v>65</v>
      </c>
      <c r="B5" s="25" t="s">
        <v>76</v>
      </c>
      <c r="C5" s="30" t="s">
        <v>87</v>
      </c>
      <c r="D5" s="25" t="s">
        <v>62</v>
      </c>
      <c r="E5" s="24">
        <f>Chevy!I14</f>
        <v>164524</v>
      </c>
    </row>
    <row r="6" spans="1:5" ht="23.25" customHeight="1">
      <c r="A6" s="32"/>
      <c r="B6" s="25" t="s">
        <v>60</v>
      </c>
      <c r="C6" s="25" t="s">
        <v>75</v>
      </c>
      <c r="D6" s="25" t="s">
        <v>64</v>
      </c>
      <c r="E6" s="24">
        <f>Chevy!I30</f>
        <v>168021</v>
      </c>
    </row>
    <row r="7" spans="1:5" ht="23.25" customHeight="1">
      <c r="A7" s="25" t="s">
        <v>66</v>
      </c>
      <c r="B7" s="25" t="s">
        <v>68</v>
      </c>
      <c r="C7" s="25" t="s">
        <v>57</v>
      </c>
      <c r="D7" s="25" t="s">
        <v>71</v>
      </c>
      <c r="E7" s="24">
        <f>Cadi!J14</f>
        <v>205259</v>
      </c>
    </row>
    <row r="8" spans="1:5" ht="23.25" customHeight="1">
      <c r="A8" s="32" t="s">
        <v>72</v>
      </c>
      <c r="B8" s="32"/>
      <c r="C8" s="32"/>
      <c r="D8" s="32"/>
      <c r="E8" s="24">
        <f>SUM(E2:E7)</f>
        <v>1105100</v>
      </c>
    </row>
    <row r="9" spans="1:5" ht="23.25" customHeight="1">
      <c r="A9" s="32" t="s">
        <v>73</v>
      </c>
      <c r="B9" s="32"/>
      <c r="C9" s="32"/>
      <c r="D9" s="32"/>
      <c r="E9" s="24">
        <f>E8*0.1</f>
        <v>110510</v>
      </c>
    </row>
    <row r="10" spans="1:5" ht="23.25" customHeight="1">
      <c r="A10" s="32" t="s">
        <v>78</v>
      </c>
      <c r="B10" s="32"/>
      <c r="C10" s="32"/>
      <c r="D10" s="32"/>
      <c r="E10" s="24">
        <f>SUM(E8:E9)</f>
        <v>1215610</v>
      </c>
    </row>
    <row r="12" spans="1:5">
      <c r="D12" t="s">
        <v>85</v>
      </c>
      <c r="E12" s="26">
        <v>1218195</v>
      </c>
    </row>
    <row r="13" spans="1:5">
      <c r="D13" t="s">
        <v>86</v>
      </c>
      <c r="E13" s="26">
        <f>E12-E10</f>
        <v>2585</v>
      </c>
    </row>
  </sheetData>
  <mergeCells count="6">
    <mergeCell ref="A10:D10"/>
    <mergeCell ref="A1:E1"/>
    <mergeCell ref="A2:A4"/>
    <mergeCell ref="A5:A6"/>
    <mergeCell ref="A8:D8"/>
    <mergeCell ref="A9:D9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48"/>
  <sheetViews>
    <sheetView zoomScale="90" zoomScaleNormal="90" workbookViewId="0">
      <selection activeCell="F46" sqref="F46"/>
    </sheetView>
  </sheetViews>
  <sheetFormatPr defaultRowHeight="16.5"/>
  <cols>
    <col min="1" max="1" width="13" customWidth="1"/>
    <col min="2" max="2" width="10.25" customWidth="1"/>
    <col min="3" max="3" width="11.875" customWidth="1"/>
    <col min="4" max="4" width="22.375" customWidth="1"/>
    <col min="5" max="5" width="51.625" bestFit="1" customWidth="1"/>
    <col min="6" max="6" width="15" style="21" customWidth="1"/>
    <col min="7" max="7" width="11.125" style="15" customWidth="1"/>
    <col min="8" max="8" width="9" style="15"/>
    <col min="9" max="9" width="10.5" style="23" bestFit="1" customWidth="1"/>
    <col min="10" max="10" width="18.375" bestFit="1" customWidth="1"/>
  </cols>
  <sheetData>
    <row r="1" spans="1:9" ht="62.25" customHeight="1">
      <c r="A1" s="37" t="s">
        <v>24</v>
      </c>
      <c r="B1" s="38"/>
      <c r="C1" s="38"/>
      <c r="D1" s="38"/>
      <c r="E1" s="38"/>
      <c r="F1" s="38"/>
      <c r="G1" s="38"/>
      <c r="H1" s="38"/>
    </row>
    <row r="2" spans="1:9" ht="33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16" t="s">
        <v>40</v>
      </c>
      <c r="G2" s="3" t="s">
        <v>9</v>
      </c>
      <c r="H2" s="4" t="s">
        <v>10</v>
      </c>
      <c r="I2" s="22" t="s">
        <v>41</v>
      </c>
    </row>
    <row r="3" spans="1:9" ht="49.5">
      <c r="A3" s="39" t="s">
        <v>50</v>
      </c>
      <c r="B3" s="39" t="s">
        <v>79</v>
      </c>
      <c r="C3" s="39" t="s">
        <v>43</v>
      </c>
      <c r="D3" s="12" t="s">
        <v>0</v>
      </c>
      <c r="E3" s="5" t="s">
        <v>29</v>
      </c>
      <c r="F3" s="17">
        <v>22000</v>
      </c>
      <c r="G3" s="13">
        <v>1</v>
      </c>
      <c r="H3" s="6">
        <v>1</v>
      </c>
      <c r="I3" s="24">
        <f>F3*G3*H3</f>
        <v>22000</v>
      </c>
    </row>
    <row r="4" spans="1:9" ht="38.25" customHeight="1">
      <c r="A4" s="40"/>
      <c r="B4" s="40"/>
      <c r="C4" s="40"/>
      <c r="D4" s="28" t="s">
        <v>81</v>
      </c>
      <c r="E4" s="5" t="s">
        <v>83</v>
      </c>
      <c r="F4" s="17">
        <v>275</v>
      </c>
      <c r="G4" s="28">
        <v>1</v>
      </c>
      <c r="H4" s="6">
        <v>2</v>
      </c>
      <c r="I4" s="24">
        <f t="shared" ref="I4:I5" si="0">F4*G4*H4</f>
        <v>550</v>
      </c>
    </row>
    <row r="5" spans="1:9" ht="33">
      <c r="A5" s="41"/>
      <c r="B5" s="41"/>
      <c r="C5" s="41"/>
      <c r="D5" s="34" t="s">
        <v>25</v>
      </c>
      <c r="E5" s="7" t="s">
        <v>26</v>
      </c>
      <c r="F5" s="18">
        <v>2160</v>
      </c>
      <c r="G5" s="8">
        <v>1</v>
      </c>
      <c r="H5" s="6">
        <v>1</v>
      </c>
      <c r="I5" s="24">
        <f t="shared" si="0"/>
        <v>2160</v>
      </c>
    </row>
    <row r="6" spans="1:9" ht="33">
      <c r="A6" s="41"/>
      <c r="B6" s="41"/>
      <c r="C6" s="41"/>
      <c r="D6" s="35"/>
      <c r="E6" s="7" t="s">
        <v>27</v>
      </c>
      <c r="F6" s="18">
        <v>11800</v>
      </c>
      <c r="G6" s="8">
        <v>1</v>
      </c>
      <c r="H6" s="6">
        <v>1</v>
      </c>
      <c r="I6" s="24">
        <f t="shared" ref="I6:I15" si="1">F6*G6*H6</f>
        <v>11800</v>
      </c>
    </row>
    <row r="7" spans="1:9" ht="33">
      <c r="A7" s="41"/>
      <c r="B7" s="41"/>
      <c r="C7" s="41"/>
      <c r="D7" s="36"/>
      <c r="E7" s="9" t="s">
        <v>28</v>
      </c>
      <c r="F7" s="19">
        <v>2000</v>
      </c>
      <c r="G7" s="8">
        <v>1</v>
      </c>
      <c r="H7" s="6">
        <v>1</v>
      </c>
      <c r="I7" s="24">
        <f t="shared" si="1"/>
        <v>2000</v>
      </c>
    </row>
    <row r="8" spans="1:9" ht="33">
      <c r="A8" s="41"/>
      <c r="B8" s="41"/>
      <c r="C8" s="41"/>
      <c r="D8" s="34" t="s">
        <v>12</v>
      </c>
      <c r="E8" s="9" t="s">
        <v>19</v>
      </c>
      <c r="F8" s="19">
        <v>0</v>
      </c>
      <c r="G8" s="8">
        <v>1</v>
      </c>
      <c r="H8" s="6">
        <v>30</v>
      </c>
      <c r="I8" s="24">
        <f t="shared" si="1"/>
        <v>0</v>
      </c>
    </row>
    <row r="9" spans="1:9" ht="33">
      <c r="A9" s="41"/>
      <c r="B9" s="41"/>
      <c r="C9" s="41"/>
      <c r="D9" s="35"/>
      <c r="E9" s="9" t="s">
        <v>23</v>
      </c>
      <c r="F9" s="19">
        <v>16.5</v>
      </c>
      <c r="G9" s="8">
        <v>1</v>
      </c>
      <c r="H9" s="6">
        <v>420</v>
      </c>
      <c r="I9" s="24">
        <f t="shared" si="1"/>
        <v>6930</v>
      </c>
    </row>
    <row r="10" spans="1:9" ht="30" customHeight="1">
      <c r="A10" s="41"/>
      <c r="B10" s="41"/>
      <c r="C10" s="41"/>
      <c r="D10" s="36"/>
      <c r="E10" s="9" t="s">
        <v>88</v>
      </c>
      <c r="F10" s="19">
        <v>220</v>
      </c>
      <c r="G10" s="8">
        <v>1</v>
      </c>
      <c r="H10" s="6">
        <v>4</v>
      </c>
      <c r="I10" s="24">
        <f t="shared" si="1"/>
        <v>880</v>
      </c>
    </row>
    <row r="11" spans="1:9" ht="33">
      <c r="A11" s="41"/>
      <c r="B11" s="41"/>
      <c r="C11" s="41"/>
      <c r="D11" s="34" t="s">
        <v>2</v>
      </c>
      <c r="E11" s="7" t="s">
        <v>3</v>
      </c>
      <c r="F11" s="18">
        <v>260</v>
      </c>
      <c r="G11" s="8">
        <v>1</v>
      </c>
      <c r="H11" s="6">
        <v>1</v>
      </c>
      <c r="I11" s="24">
        <f t="shared" si="1"/>
        <v>260</v>
      </c>
    </row>
    <row r="12" spans="1:9" ht="33">
      <c r="A12" s="41"/>
      <c r="B12" s="41"/>
      <c r="C12" s="41"/>
      <c r="D12" s="35"/>
      <c r="E12" s="10" t="s">
        <v>17</v>
      </c>
      <c r="F12" s="20">
        <v>110</v>
      </c>
      <c r="G12" s="8">
        <v>1</v>
      </c>
      <c r="H12" s="6">
        <v>413</v>
      </c>
      <c r="I12" s="24">
        <f t="shared" si="1"/>
        <v>45430</v>
      </c>
    </row>
    <row r="13" spans="1:9" ht="33">
      <c r="A13" s="41"/>
      <c r="B13" s="41"/>
      <c r="C13" s="41"/>
      <c r="D13" s="35"/>
      <c r="E13" s="7" t="s">
        <v>18</v>
      </c>
      <c r="F13" s="18">
        <v>220</v>
      </c>
      <c r="G13" s="8">
        <v>1</v>
      </c>
      <c r="H13" s="6">
        <v>410</v>
      </c>
      <c r="I13" s="24">
        <f t="shared" si="1"/>
        <v>90200</v>
      </c>
    </row>
    <row r="14" spans="1:9" ht="39.75" customHeight="1">
      <c r="A14" s="41"/>
      <c r="B14" s="41"/>
      <c r="C14" s="41"/>
      <c r="D14" s="36"/>
      <c r="E14" s="27" t="s">
        <v>80</v>
      </c>
      <c r="F14" s="18">
        <v>10063</v>
      </c>
      <c r="G14" s="8">
        <v>1</v>
      </c>
      <c r="H14" s="6">
        <v>1</v>
      </c>
      <c r="I14" s="24">
        <f t="shared" si="1"/>
        <v>10063</v>
      </c>
    </row>
    <row r="15" spans="1:9" ht="49.5">
      <c r="A15" s="41"/>
      <c r="B15" s="41"/>
      <c r="C15" s="41"/>
      <c r="D15" s="8" t="s">
        <v>20</v>
      </c>
      <c r="E15" s="7" t="s">
        <v>22</v>
      </c>
      <c r="F15" s="18">
        <v>1800</v>
      </c>
      <c r="G15" s="8">
        <v>1</v>
      </c>
      <c r="H15" s="6">
        <v>3</v>
      </c>
      <c r="I15" s="24">
        <f t="shared" si="1"/>
        <v>5400</v>
      </c>
    </row>
    <row r="16" spans="1:9" ht="32.25" customHeight="1">
      <c r="A16" s="41"/>
      <c r="B16" s="41"/>
      <c r="C16" s="41"/>
      <c r="D16" s="43" t="s">
        <v>42</v>
      </c>
      <c r="E16" s="44"/>
      <c r="F16" s="44"/>
      <c r="G16" s="44"/>
      <c r="H16" s="45"/>
      <c r="I16" s="24">
        <f>SUM(I3:I15)</f>
        <v>197673</v>
      </c>
    </row>
    <row r="17" spans="1:9" ht="101.25" customHeight="1">
      <c r="A17" s="42"/>
      <c r="B17" s="42"/>
      <c r="C17" s="42"/>
      <c r="D17" s="46" t="s">
        <v>31</v>
      </c>
      <c r="E17" s="47"/>
      <c r="F17" s="47"/>
      <c r="G17" s="47"/>
      <c r="H17" s="47"/>
      <c r="I17" s="48"/>
    </row>
    <row r="19" spans="1:9" ht="33">
      <c r="A19" s="3" t="s">
        <v>4</v>
      </c>
      <c r="B19" s="3" t="s">
        <v>5</v>
      </c>
      <c r="C19" s="3" t="s">
        <v>6</v>
      </c>
      <c r="D19" s="3" t="s">
        <v>7</v>
      </c>
      <c r="E19" s="3" t="s">
        <v>8</v>
      </c>
      <c r="F19" s="16" t="s">
        <v>40</v>
      </c>
      <c r="G19" s="3" t="s">
        <v>9</v>
      </c>
      <c r="H19" s="4" t="s">
        <v>10</v>
      </c>
      <c r="I19" s="22" t="s">
        <v>41</v>
      </c>
    </row>
    <row r="20" spans="1:9" ht="49.5">
      <c r="A20" s="39" t="s">
        <v>52</v>
      </c>
      <c r="B20" s="39" t="s">
        <v>55</v>
      </c>
      <c r="C20" s="39" t="s">
        <v>45</v>
      </c>
      <c r="D20" s="12" t="s">
        <v>0</v>
      </c>
      <c r="E20" s="5" t="s">
        <v>11</v>
      </c>
      <c r="F20" s="17">
        <v>20000</v>
      </c>
      <c r="G20" s="13">
        <v>1</v>
      </c>
      <c r="H20" s="6">
        <v>1</v>
      </c>
      <c r="I20" s="24">
        <f>F20*G20*H20</f>
        <v>20000</v>
      </c>
    </row>
    <row r="21" spans="1:9" ht="33">
      <c r="A21" s="50"/>
      <c r="B21" s="52"/>
      <c r="C21" s="52"/>
      <c r="D21" s="34" t="s">
        <v>1</v>
      </c>
      <c r="E21" s="7" t="s">
        <v>26</v>
      </c>
      <c r="F21" s="18">
        <v>2220</v>
      </c>
      <c r="G21" s="8">
        <v>1</v>
      </c>
      <c r="H21" s="6">
        <v>1</v>
      </c>
      <c r="I21" s="24">
        <f t="shared" ref="I21:I30" si="2">F21*G21*H21</f>
        <v>2220</v>
      </c>
    </row>
    <row r="22" spans="1:9" ht="33">
      <c r="A22" s="50"/>
      <c r="B22" s="52"/>
      <c r="C22" s="52"/>
      <c r="D22" s="35"/>
      <c r="E22" s="7" t="s">
        <v>27</v>
      </c>
      <c r="F22" s="18">
        <v>13572</v>
      </c>
      <c r="G22" s="8">
        <v>1</v>
      </c>
      <c r="H22" s="6">
        <v>1</v>
      </c>
      <c r="I22" s="24">
        <f t="shared" si="2"/>
        <v>13572</v>
      </c>
    </row>
    <row r="23" spans="1:9" ht="33">
      <c r="A23" s="50"/>
      <c r="B23" s="52"/>
      <c r="C23" s="52"/>
      <c r="D23" s="36"/>
      <c r="E23" s="9" t="s">
        <v>28</v>
      </c>
      <c r="F23" s="19">
        <v>2000</v>
      </c>
      <c r="G23" s="8">
        <v>1</v>
      </c>
      <c r="H23" s="6">
        <v>1</v>
      </c>
      <c r="I23" s="24">
        <f t="shared" si="2"/>
        <v>2000</v>
      </c>
    </row>
    <row r="24" spans="1:9" ht="33">
      <c r="A24" s="50"/>
      <c r="B24" s="52"/>
      <c r="C24" s="52"/>
      <c r="D24" s="34" t="s">
        <v>12</v>
      </c>
      <c r="E24" s="9" t="s">
        <v>19</v>
      </c>
      <c r="F24" s="19">
        <v>0</v>
      </c>
      <c r="G24" s="8">
        <v>1</v>
      </c>
      <c r="H24" s="6">
        <v>30</v>
      </c>
      <c r="I24" s="24">
        <f t="shared" si="2"/>
        <v>0</v>
      </c>
    </row>
    <row r="25" spans="1:9" ht="33">
      <c r="A25" s="50"/>
      <c r="B25" s="52"/>
      <c r="C25" s="52"/>
      <c r="D25" s="36"/>
      <c r="E25" s="9" t="s">
        <v>21</v>
      </c>
      <c r="F25" s="19">
        <v>16.5</v>
      </c>
      <c r="G25" s="8">
        <v>1</v>
      </c>
      <c r="H25" s="6">
        <v>400</v>
      </c>
      <c r="I25" s="24">
        <f t="shared" si="2"/>
        <v>6600</v>
      </c>
    </row>
    <row r="26" spans="1:9" ht="34.5" customHeight="1">
      <c r="A26" s="50"/>
      <c r="B26" s="52"/>
      <c r="C26" s="52"/>
      <c r="D26" s="34" t="s">
        <v>2</v>
      </c>
      <c r="E26" s="7" t="s">
        <v>3</v>
      </c>
      <c r="F26" s="18">
        <v>240</v>
      </c>
      <c r="G26" s="8">
        <v>1</v>
      </c>
      <c r="H26" s="6">
        <v>1</v>
      </c>
      <c r="I26" s="24">
        <f t="shared" si="2"/>
        <v>240</v>
      </c>
    </row>
    <row r="27" spans="1:9" ht="36" customHeight="1">
      <c r="A27" s="50"/>
      <c r="B27" s="52"/>
      <c r="C27" s="52"/>
      <c r="D27" s="35"/>
      <c r="E27" s="11" t="s">
        <v>17</v>
      </c>
      <c r="F27" s="20">
        <v>108</v>
      </c>
      <c r="G27" s="8">
        <v>1</v>
      </c>
      <c r="H27" s="6">
        <v>393</v>
      </c>
      <c r="I27" s="24">
        <f t="shared" si="2"/>
        <v>42444</v>
      </c>
    </row>
    <row r="28" spans="1:9" ht="33">
      <c r="A28" s="50"/>
      <c r="B28" s="52"/>
      <c r="C28" s="52"/>
      <c r="D28" s="35"/>
      <c r="E28" s="7" t="s">
        <v>16</v>
      </c>
      <c r="F28" s="18">
        <v>200</v>
      </c>
      <c r="G28" s="8">
        <v>1</v>
      </c>
      <c r="H28" s="6">
        <v>390</v>
      </c>
      <c r="I28" s="24">
        <f t="shared" si="2"/>
        <v>78000</v>
      </c>
    </row>
    <row r="29" spans="1:9" ht="40.5" customHeight="1">
      <c r="A29" s="50"/>
      <c r="B29" s="52"/>
      <c r="C29" s="52"/>
      <c r="D29" s="36"/>
      <c r="E29" s="27" t="s">
        <v>80</v>
      </c>
      <c r="F29" s="18">
        <v>9027</v>
      </c>
      <c r="G29" s="8">
        <v>1</v>
      </c>
      <c r="H29" s="6">
        <v>1</v>
      </c>
      <c r="I29" s="24">
        <f t="shared" si="2"/>
        <v>9027</v>
      </c>
    </row>
    <row r="30" spans="1:9" ht="49.5">
      <c r="A30" s="50"/>
      <c r="B30" s="52"/>
      <c r="C30" s="52"/>
      <c r="D30" s="8" t="s">
        <v>20</v>
      </c>
      <c r="E30" s="7" t="s">
        <v>22</v>
      </c>
      <c r="F30" s="18">
        <v>1800</v>
      </c>
      <c r="G30" s="8">
        <v>1</v>
      </c>
      <c r="H30" s="6">
        <v>3</v>
      </c>
      <c r="I30" s="24">
        <f t="shared" si="2"/>
        <v>5400</v>
      </c>
    </row>
    <row r="31" spans="1:9" ht="24.75" customHeight="1">
      <c r="A31" s="50"/>
      <c r="B31" s="52"/>
      <c r="C31" s="52"/>
      <c r="D31" s="43" t="s">
        <v>42</v>
      </c>
      <c r="E31" s="44"/>
      <c r="F31" s="44"/>
      <c r="G31" s="44"/>
      <c r="H31" s="45"/>
      <c r="I31" s="24">
        <f>SUM(I20:I30)</f>
        <v>179503</v>
      </c>
    </row>
    <row r="32" spans="1:9" ht="104.25" customHeight="1">
      <c r="A32" s="51"/>
      <c r="B32" s="53"/>
      <c r="C32" s="53"/>
      <c r="D32" s="49" t="s">
        <v>38</v>
      </c>
      <c r="E32" s="49"/>
      <c r="F32" s="49"/>
      <c r="G32" s="49"/>
      <c r="H32" s="49"/>
      <c r="I32" s="24"/>
    </row>
    <row r="33" spans="1:9" ht="21" customHeight="1"/>
    <row r="34" spans="1:9" ht="33">
      <c r="A34" s="3" t="s">
        <v>4</v>
      </c>
      <c r="B34" s="3" t="s">
        <v>5</v>
      </c>
      <c r="C34" s="3" t="s">
        <v>6</v>
      </c>
      <c r="D34" s="3" t="s">
        <v>7</v>
      </c>
      <c r="E34" s="3" t="s">
        <v>8</v>
      </c>
      <c r="F34" s="16" t="s">
        <v>40</v>
      </c>
      <c r="G34" s="3" t="s">
        <v>9</v>
      </c>
      <c r="H34" s="4" t="s">
        <v>10</v>
      </c>
      <c r="I34" s="22" t="s">
        <v>41</v>
      </c>
    </row>
    <row r="35" spans="1:9" ht="49.5">
      <c r="A35" s="54" t="s">
        <v>53</v>
      </c>
      <c r="B35" s="54" t="s">
        <v>56</v>
      </c>
      <c r="C35" s="54" t="s">
        <v>47</v>
      </c>
      <c r="D35" s="12" t="s">
        <v>0</v>
      </c>
      <c r="E35" s="5" t="s">
        <v>30</v>
      </c>
      <c r="F35" s="17">
        <v>25000</v>
      </c>
      <c r="G35" s="13">
        <v>1</v>
      </c>
      <c r="H35" s="6">
        <v>1</v>
      </c>
      <c r="I35" s="24">
        <f>F35*G35*H35</f>
        <v>25000</v>
      </c>
    </row>
    <row r="36" spans="1:9" ht="33" customHeight="1">
      <c r="A36" s="54"/>
      <c r="B36" s="54"/>
      <c r="C36" s="54"/>
      <c r="D36" s="28" t="s">
        <v>81</v>
      </c>
      <c r="E36" s="5" t="s">
        <v>82</v>
      </c>
      <c r="F36" s="17">
        <v>275</v>
      </c>
      <c r="G36" s="28">
        <v>1</v>
      </c>
      <c r="H36" s="6">
        <v>2</v>
      </c>
      <c r="I36" s="24">
        <f t="shared" ref="I36:I38" si="3">F36*G36*H36</f>
        <v>550</v>
      </c>
    </row>
    <row r="37" spans="1:9" ht="40.5" customHeight="1">
      <c r="A37" s="55"/>
      <c r="B37" s="55"/>
      <c r="C37" s="55"/>
      <c r="D37" s="34" t="s">
        <v>1</v>
      </c>
      <c r="E37" s="7" t="s">
        <v>26</v>
      </c>
      <c r="F37" s="18">
        <v>2160</v>
      </c>
      <c r="G37" s="8">
        <v>1</v>
      </c>
      <c r="H37" s="6">
        <v>1</v>
      </c>
      <c r="I37" s="24">
        <f t="shared" si="3"/>
        <v>2160</v>
      </c>
    </row>
    <row r="38" spans="1:9" ht="33">
      <c r="A38" s="55"/>
      <c r="B38" s="55"/>
      <c r="C38" s="55"/>
      <c r="D38" s="35"/>
      <c r="E38" s="7" t="s">
        <v>27</v>
      </c>
      <c r="F38" s="18">
        <v>15390</v>
      </c>
      <c r="G38" s="8">
        <v>1</v>
      </c>
      <c r="H38" s="6">
        <v>1</v>
      </c>
      <c r="I38" s="24">
        <f t="shared" si="3"/>
        <v>15390</v>
      </c>
    </row>
    <row r="39" spans="1:9" ht="42.75" customHeight="1">
      <c r="A39" s="55"/>
      <c r="B39" s="55"/>
      <c r="C39" s="55"/>
      <c r="D39" s="36"/>
      <c r="E39" s="9" t="s">
        <v>28</v>
      </c>
      <c r="F39" s="19">
        <v>2000</v>
      </c>
      <c r="G39" s="8">
        <v>1</v>
      </c>
      <c r="H39" s="6">
        <v>1</v>
      </c>
      <c r="I39" s="24">
        <f t="shared" ref="I39:I46" si="4">F39*G39*H39</f>
        <v>2000</v>
      </c>
    </row>
    <row r="40" spans="1:9" ht="33">
      <c r="A40" s="55"/>
      <c r="B40" s="55"/>
      <c r="C40" s="55"/>
      <c r="D40" s="34" t="s">
        <v>12</v>
      </c>
      <c r="E40" s="9" t="s">
        <v>19</v>
      </c>
      <c r="F40" s="19">
        <v>0</v>
      </c>
      <c r="G40" s="8">
        <v>1</v>
      </c>
      <c r="H40" s="6">
        <v>30</v>
      </c>
      <c r="I40" s="24">
        <f t="shared" si="4"/>
        <v>0</v>
      </c>
    </row>
    <row r="41" spans="1:9" ht="33">
      <c r="A41" s="55"/>
      <c r="B41" s="55"/>
      <c r="C41" s="55"/>
      <c r="D41" s="36"/>
      <c r="E41" s="9" t="s">
        <v>21</v>
      </c>
      <c r="F41" s="19">
        <v>16.5</v>
      </c>
      <c r="G41" s="8">
        <v>1</v>
      </c>
      <c r="H41" s="6">
        <v>350</v>
      </c>
      <c r="I41" s="24">
        <f t="shared" si="4"/>
        <v>5775</v>
      </c>
    </row>
    <row r="42" spans="1:9" ht="34.5" customHeight="1">
      <c r="A42" s="55"/>
      <c r="B42" s="55"/>
      <c r="C42" s="55"/>
      <c r="D42" s="34" t="s">
        <v>2</v>
      </c>
      <c r="E42" s="7" t="s">
        <v>3</v>
      </c>
      <c r="F42" s="18">
        <v>200</v>
      </c>
      <c r="G42" s="8">
        <v>1</v>
      </c>
      <c r="H42" s="6">
        <v>1</v>
      </c>
      <c r="I42" s="24">
        <f t="shared" si="4"/>
        <v>200</v>
      </c>
    </row>
    <row r="43" spans="1:9" ht="36" customHeight="1">
      <c r="A43" s="55"/>
      <c r="B43" s="55"/>
      <c r="C43" s="55"/>
      <c r="D43" s="35"/>
      <c r="E43" s="11" t="s">
        <v>17</v>
      </c>
      <c r="F43" s="20">
        <v>128</v>
      </c>
      <c r="G43" s="8">
        <v>1</v>
      </c>
      <c r="H43" s="6">
        <v>337</v>
      </c>
      <c r="I43" s="24">
        <f t="shared" si="4"/>
        <v>43136</v>
      </c>
    </row>
    <row r="44" spans="1:9" ht="33">
      <c r="A44" s="55"/>
      <c r="B44" s="55"/>
      <c r="C44" s="55"/>
      <c r="D44" s="35"/>
      <c r="E44" s="7" t="s">
        <v>16</v>
      </c>
      <c r="F44" s="18">
        <v>250</v>
      </c>
      <c r="G44" s="8">
        <v>1</v>
      </c>
      <c r="H44" s="6">
        <v>330</v>
      </c>
      <c r="I44" s="24">
        <f t="shared" si="4"/>
        <v>82500</v>
      </c>
    </row>
    <row r="45" spans="1:9" ht="37.5" customHeight="1">
      <c r="A45" s="55"/>
      <c r="B45" s="55"/>
      <c r="C45" s="55"/>
      <c r="D45" s="36"/>
      <c r="E45" s="29" t="s">
        <v>80</v>
      </c>
      <c r="F45" s="18">
        <v>8009</v>
      </c>
      <c r="G45" s="8">
        <v>1</v>
      </c>
      <c r="H45" s="6">
        <v>1</v>
      </c>
      <c r="I45" s="24">
        <f t="shared" si="4"/>
        <v>8009</v>
      </c>
    </row>
    <row r="46" spans="1:9" ht="49.5">
      <c r="A46" s="55"/>
      <c r="B46" s="55"/>
      <c r="C46" s="55"/>
      <c r="D46" s="8" t="s">
        <v>20</v>
      </c>
      <c r="E46" s="7" t="s">
        <v>22</v>
      </c>
      <c r="F46" s="18">
        <v>1800</v>
      </c>
      <c r="G46" s="8">
        <v>1</v>
      </c>
      <c r="H46" s="6">
        <v>3</v>
      </c>
      <c r="I46" s="24">
        <f t="shared" si="4"/>
        <v>5400</v>
      </c>
    </row>
    <row r="47" spans="1:9" ht="28.5" customHeight="1">
      <c r="A47" s="55"/>
      <c r="B47" s="55"/>
      <c r="C47" s="55"/>
      <c r="D47" s="43" t="s">
        <v>42</v>
      </c>
      <c r="E47" s="44"/>
      <c r="F47" s="44"/>
      <c r="G47" s="44"/>
      <c r="H47" s="45"/>
      <c r="I47" s="24">
        <f>SUM(I35:I46)</f>
        <v>190120</v>
      </c>
    </row>
    <row r="48" spans="1:9" ht="106.5" customHeight="1">
      <c r="A48" s="55"/>
      <c r="B48" s="55"/>
      <c r="C48" s="55"/>
      <c r="D48" s="49" t="s">
        <v>32</v>
      </c>
      <c r="E48" s="49"/>
      <c r="F48" s="49"/>
      <c r="G48" s="49"/>
      <c r="H48" s="49"/>
      <c r="I48" s="24"/>
    </row>
  </sheetData>
  <mergeCells count="25">
    <mergeCell ref="D48:H48"/>
    <mergeCell ref="D40:D41"/>
    <mergeCell ref="D24:D25"/>
    <mergeCell ref="A20:A32"/>
    <mergeCell ref="B20:B32"/>
    <mergeCell ref="C20:C32"/>
    <mergeCell ref="A35:A48"/>
    <mergeCell ref="B35:B48"/>
    <mergeCell ref="C35:C48"/>
    <mergeCell ref="D21:D23"/>
    <mergeCell ref="D32:H32"/>
    <mergeCell ref="D37:D39"/>
    <mergeCell ref="D31:H31"/>
    <mergeCell ref="D47:H47"/>
    <mergeCell ref="D26:D29"/>
    <mergeCell ref="D42:D45"/>
    <mergeCell ref="A1:H1"/>
    <mergeCell ref="A3:A17"/>
    <mergeCell ref="B3:B17"/>
    <mergeCell ref="C3:C17"/>
    <mergeCell ref="D5:D7"/>
    <mergeCell ref="D16:H16"/>
    <mergeCell ref="D17:I17"/>
    <mergeCell ref="D8:D10"/>
    <mergeCell ref="D11:D1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I31"/>
  <sheetViews>
    <sheetView zoomScale="90" zoomScaleNormal="90" workbookViewId="0">
      <selection activeCell="F29" sqref="F29"/>
    </sheetView>
  </sheetViews>
  <sheetFormatPr defaultRowHeight="13.5"/>
  <cols>
    <col min="1" max="1" width="16.5" customWidth="1"/>
    <col min="2" max="2" width="10.25" customWidth="1"/>
    <col min="3" max="3" width="9.5" customWidth="1"/>
    <col min="4" max="4" width="21.25" customWidth="1"/>
    <col min="5" max="5" width="51.625" bestFit="1" customWidth="1"/>
    <col min="6" max="6" width="15.25" customWidth="1"/>
    <col min="7" max="7" width="11.125" customWidth="1"/>
    <col min="9" max="9" width="11.625" bestFit="1" customWidth="1"/>
  </cols>
  <sheetData>
    <row r="1" spans="1:9" ht="62.25" customHeight="1">
      <c r="A1" s="57" t="s">
        <v>33</v>
      </c>
      <c r="B1" s="58"/>
      <c r="C1" s="58"/>
      <c r="D1" s="58"/>
      <c r="E1" s="58"/>
      <c r="F1" s="58"/>
      <c r="G1" s="58"/>
      <c r="H1" s="58"/>
      <c r="I1" s="58"/>
    </row>
    <row r="2" spans="1:9" ht="33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40</v>
      </c>
      <c r="G2" s="3" t="s">
        <v>9</v>
      </c>
      <c r="H2" s="4" t="s">
        <v>10</v>
      </c>
      <c r="I2" s="14" t="s">
        <v>41</v>
      </c>
    </row>
    <row r="3" spans="1:9" ht="49.5">
      <c r="A3" s="39" t="s">
        <v>58</v>
      </c>
      <c r="B3" s="39" t="s">
        <v>79</v>
      </c>
      <c r="C3" s="39" t="s">
        <v>61</v>
      </c>
      <c r="D3" s="12" t="s">
        <v>0</v>
      </c>
      <c r="E3" s="5" t="s">
        <v>29</v>
      </c>
      <c r="F3" s="17">
        <v>22000</v>
      </c>
      <c r="G3" s="12">
        <v>1</v>
      </c>
      <c r="H3" s="6">
        <v>1</v>
      </c>
      <c r="I3" s="24">
        <f>F3*G3*H3</f>
        <v>22000</v>
      </c>
    </row>
    <row r="4" spans="1:9" ht="33">
      <c r="A4" s="41"/>
      <c r="B4" s="41"/>
      <c r="C4" s="41"/>
      <c r="D4" s="34" t="s">
        <v>1</v>
      </c>
      <c r="E4" s="7" t="s">
        <v>26</v>
      </c>
      <c r="F4" s="18">
        <v>0</v>
      </c>
      <c r="G4" s="8">
        <v>1</v>
      </c>
      <c r="H4" s="6">
        <v>1</v>
      </c>
      <c r="I4" s="24">
        <f t="shared" ref="I4:I13" si="0">F4*G4*H4</f>
        <v>0</v>
      </c>
    </row>
    <row r="5" spans="1:9" ht="33">
      <c r="A5" s="41"/>
      <c r="B5" s="41"/>
      <c r="C5" s="41"/>
      <c r="D5" s="35"/>
      <c r="E5" s="7" t="s">
        <v>27</v>
      </c>
      <c r="F5" s="18">
        <v>11800</v>
      </c>
      <c r="G5" s="8">
        <v>1</v>
      </c>
      <c r="H5" s="6">
        <v>1</v>
      </c>
      <c r="I5" s="24">
        <f t="shared" si="0"/>
        <v>11800</v>
      </c>
    </row>
    <row r="6" spans="1:9" ht="42.75" customHeight="1">
      <c r="A6" s="41"/>
      <c r="B6" s="41"/>
      <c r="C6" s="41"/>
      <c r="D6" s="36"/>
      <c r="E6" s="9" t="s">
        <v>28</v>
      </c>
      <c r="F6" s="19">
        <v>2000</v>
      </c>
      <c r="G6" s="8">
        <v>1</v>
      </c>
      <c r="H6" s="6">
        <v>1</v>
      </c>
      <c r="I6" s="24">
        <f t="shared" si="0"/>
        <v>2000</v>
      </c>
    </row>
    <row r="7" spans="1:9" ht="33">
      <c r="A7" s="41"/>
      <c r="B7" s="41"/>
      <c r="C7" s="41"/>
      <c r="D7" s="34" t="s">
        <v>12</v>
      </c>
      <c r="E7" s="9" t="s">
        <v>19</v>
      </c>
      <c r="F7" s="19">
        <v>0</v>
      </c>
      <c r="G7" s="8">
        <v>1</v>
      </c>
      <c r="H7" s="6">
        <v>30</v>
      </c>
      <c r="I7" s="24">
        <f t="shared" si="0"/>
        <v>0</v>
      </c>
    </row>
    <row r="8" spans="1:9" ht="33">
      <c r="A8" s="41"/>
      <c r="B8" s="41"/>
      <c r="C8" s="41"/>
      <c r="D8" s="36"/>
      <c r="E8" s="9" t="s">
        <v>21</v>
      </c>
      <c r="F8" s="19">
        <v>16.5</v>
      </c>
      <c r="G8" s="8">
        <v>1</v>
      </c>
      <c r="H8" s="6">
        <v>350</v>
      </c>
      <c r="I8" s="24">
        <f t="shared" si="0"/>
        <v>5775</v>
      </c>
    </row>
    <row r="9" spans="1:9" ht="34.5" customHeight="1">
      <c r="A9" s="41"/>
      <c r="B9" s="41"/>
      <c r="C9" s="41"/>
      <c r="D9" s="34" t="s">
        <v>2</v>
      </c>
      <c r="E9" s="7" t="s">
        <v>3</v>
      </c>
      <c r="F9" s="18">
        <v>200</v>
      </c>
      <c r="G9" s="8">
        <v>1</v>
      </c>
      <c r="H9" s="6">
        <v>1</v>
      </c>
      <c r="I9" s="24">
        <f t="shared" si="0"/>
        <v>200</v>
      </c>
    </row>
    <row r="10" spans="1:9" ht="36" customHeight="1">
      <c r="A10" s="41"/>
      <c r="B10" s="41"/>
      <c r="C10" s="41"/>
      <c r="D10" s="35"/>
      <c r="E10" s="11" t="s">
        <v>17</v>
      </c>
      <c r="F10" s="20">
        <v>110</v>
      </c>
      <c r="G10" s="8">
        <v>1</v>
      </c>
      <c r="H10" s="6">
        <v>334</v>
      </c>
      <c r="I10" s="24">
        <f>F10*G10*H10</f>
        <v>36740</v>
      </c>
    </row>
    <row r="11" spans="1:9" ht="33">
      <c r="A11" s="41"/>
      <c r="B11" s="41"/>
      <c r="C11" s="41"/>
      <c r="D11" s="35"/>
      <c r="E11" s="7" t="s">
        <v>16</v>
      </c>
      <c r="F11" s="18">
        <v>220</v>
      </c>
      <c r="G11" s="8">
        <v>1</v>
      </c>
      <c r="H11" s="6">
        <v>330</v>
      </c>
      <c r="I11" s="24">
        <f t="shared" si="0"/>
        <v>72600</v>
      </c>
    </row>
    <row r="12" spans="1:9" ht="45.75" customHeight="1">
      <c r="A12" s="41"/>
      <c r="B12" s="41"/>
      <c r="C12" s="41"/>
      <c r="D12" s="36"/>
      <c r="E12" s="27" t="s">
        <v>80</v>
      </c>
      <c r="F12" s="18">
        <v>8009</v>
      </c>
      <c r="G12" s="8">
        <v>1</v>
      </c>
      <c r="H12" s="6">
        <v>1</v>
      </c>
      <c r="I12" s="24">
        <f t="shared" si="0"/>
        <v>8009</v>
      </c>
    </row>
    <row r="13" spans="1:9" ht="49.5">
      <c r="A13" s="41"/>
      <c r="B13" s="41"/>
      <c r="C13" s="41"/>
      <c r="D13" s="8" t="s">
        <v>20</v>
      </c>
      <c r="E13" s="7" t="s">
        <v>22</v>
      </c>
      <c r="F13" s="18">
        <v>1800</v>
      </c>
      <c r="G13" s="8">
        <v>1</v>
      </c>
      <c r="H13" s="6">
        <v>3</v>
      </c>
      <c r="I13" s="24">
        <f t="shared" si="0"/>
        <v>5400</v>
      </c>
    </row>
    <row r="14" spans="1:9" ht="29.25" customHeight="1">
      <c r="A14" s="41"/>
      <c r="B14" s="41"/>
      <c r="C14" s="41"/>
      <c r="D14" s="43" t="s">
        <v>42</v>
      </c>
      <c r="E14" s="44"/>
      <c r="F14" s="44"/>
      <c r="G14" s="44"/>
      <c r="H14" s="45"/>
      <c r="I14" s="24">
        <f>SUM(I3:I13)</f>
        <v>164524</v>
      </c>
    </row>
    <row r="15" spans="1:9" ht="105" customHeight="1">
      <c r="A15" s="42"/>
      <c r="B15" s="42"/>
      <c r="C15" s="42"/>
      <c r="D15" s="46" t="s">
        <v>35</v>
      </c>
      <c r="E15" s="47"/>
      <c r="F15" s="47"/>
      <c r="G15" s="47"/>
      <c r="H15" s="47"/>
      <c r="I15" s="48"/>
    </row>
    <row r="18" spans="1:9" ht="33">
      <c r="A18" s="3" t="s">
        <v>4</v>
      </c>
      <c r="B18" s="3" t="s">
        <v>5</v>
      </c>
      <c r="C18" s="3" t="s">
        <v>6</v>
      </c>
      <c r="D18" s="3" t="s">
        <v>7</v>
      </c>
      <c r="E18" s="3" t="s">
        <v>8</v>
      </c>
      <c r="F18" s="3" t="s">
        <v>40</v>
      </c>
      <c r="G18" s="3" t="s">
        <v>9</v>
      </c>
      <c r="H18" s="4" t="s">
        <v>10</v>
      </c>
      <c r="I18" s="14" t="s">
        <v>41</v>
      </c>
    </row>
    <row r="19" spans="1:9" ht="49.5">
      <c r="A19" s="39" t="s">
        <v>59</v>
      </c>
      <c r="B19" s="56" t="s">
        <v>34</v>
      </c>
      <c r="C19" s="39" t="s">
        <v>63</v>
      </c>
      <c r="D19" s="12" t="s">
        <v>0</v>
      </c>
      <c r="E19" s="5" t="s">
        <v>29</v>
      </c>
      <c r="F19" s="17">
        <v>20000</v>
      </c>
      <c r="G19" s="12">
        <v>1</v>
      </c>
      <c r="H19" s="6">
        <v>1</v>
      </c>
      <c r="I19" s="24">
        <f t="shared" ref="I19:I29" si="1">F19*G19*H19</f>
        <v>20000</v>
      </c>
    </row>
    <row r="20" spans="1:9" ht="40.5" customHeight="1">
      <c r="A20" s="41"/>
      <c r="B20" s="41"/>
      <c r="C20" s="41"/>
      <c r="D20" s="34" t="s">
        <v>1</v>
      </c>
      <c r="E20" s="7" t="s">
        <v>26</v>
      </c>
      <c r="F20" s="18">
        <v>0</v>
      </c>
      <c r="G20" s="8">
        <v>1</v>
      </c>
      <c r="H20" s="6">
        <v>1</v>
      </c>
      <c r="I20" s="24">
        <f t="shared" si="1"/>
        <v>0</v>
      </c>
    </row>
    <row r="21" spans="1:9" ht="33">
      <c r="A21" s="41"/>
      <c r="B21" s="41"/>
      <c r="C21" s="41"/>
      <c r="D21" s="35"/>
      <c r="E21" s="7" t="s">
        <v>27</v>
      </c>
      <c r="F21" s="18">
        <v>13572</v>
      </c>
      <c r="G21" s="8">
        <v>1</v>
      </c>
      <c r="H21" s="6">
        <v>1</v>
      </c>
      <c r="I21" s="24">
        <f t="shared" si="1"/>
        <v>13572</v>
      </c>
    </row>
    <row r="22" spans="1:9" ht="42.75" customHeight="1">
      <c r="A22" s="41"/>
      <c r="B22" s="41"/>
      <c r="C22" s="41"/>
      <c r="D22" s="36"/>
      <c r="E22" s="9" t="s">
        <v>28</v>
      </c>
      <c r="F22" s="19">
        <v>2000</v>
      </c>
      <c r="G22" s="8">
        <v>1</v>
      </c>
      <c r="H22" s="6">
        <v>1</v>
      </c>
      <c r="I22" s="24">
        <f t="shared" si="1"/>
        <v>2000</v>
      </c>
    </row>
    <row r="23" spans="1:9" ht="33">
      <c r="A23" s="41"/>
      <c r="B23" s="41"/>
      <c r="C23" s="41"/>
      <c r="D23" s="34" t="s">
        <v>12</v>
      </c>
      <c r="E23" s="9" t="s">
        <v>19</v>
      </c>
      <c r="F23" s="19">
        <v>0</v>
      </c>
      <c r="G23" s="8">
        <v>1</v>
      </c>
      <c r="H23" s="6">
        <v>30</v>
      </c>
      <c r="I23" s="24">
        <f t="shared" si="1"/>
        <v>0</v>
      </c>
    </row>
    <row r="24" spans="1:9" ht="33">
      <c r="A24" s="41"/>
      <c r="B24" s="41"/>
      <c r="C24" s="41"/>
      <c r="D24" s="36"/>
      <c r="E24" s="9" t="s">
        <v>21</v>
      </c>
      <c r="F24" s="19">
        <v>16.5</v>
      </c>
      <c r="G24" s="8">
        <v>1</v>
      </c>
      <c r="H24" s="6">
        <v>380</v>
      </c>
      <c r="I24" s="24">
        <f t="shared" si="1"/>
        <v>6270</v>
      </c>
    </row>
    <row r="25" spans="1:9" ht="34.5" customHeight="1">
      <c r="A25" s="41"/>
      <c r="B25" s="41"/>
      <c r="C25" s="41"/>
      <c r="D25" s="34" t="s">
        <v>2</v>
      </c>
      <c r="E25" s="7" t="s">
        <v>3</v>
      </c>
      <c r="F25" s="18">
        <v>180</v>
      </c>
      <c r="G25" s="8">
        <v>1</v>
      </c>
      <c r="H25" s="6">
        <v>1</v>
      </c>
      <c r="I25" s="24">
        <f t="shared" si="1"/>
        <v>180</v>
      </c>
    </row>
    <row r="26" spans="1:9" ht="36" customHeight="1">
      <c r="A26" s="41"/>
      <c r="B26" s="41"/>
      <c r="C26" s="41"/>
      <c r="D26" s="35"/>
      <c r="E26" s="11" t="s">
        <v>17</v>
      </c>
      <c r="F26" s="20">
        <v>108</v>
      </c>
      <c r="G26" s="8">
        <v>1</v>
      </c>
      <c r="H26" s="6">
        <v>363</v>
      </c>
      <c r="I26" s="24">
        <f t="shared" si="1"/>
        <v>39204</v>
      </c>
    </row>
    <row r="27" spans="1:9" ht="33">
      <c r="A27" s="41"/>
      <c r="B27" s="41"/>
      <c r="C27" s="41"/>
      <c r="D27" s="35"/>
      <c r="E27" s="7" t="s">
        <v>16</v>
      </c>
      <c r="F27" s="18">
        <v>200</v>
      </c>
      <c r="G27" s="8">
        <v>1</v>
      </c>
      <c r="H27" s="6">
        <v>360</v>
      </c>
      <c r="I27" s="24">
        <f t="shared" si="1"/>
        <v>72000</v>
      </c>
    </row>
    <row r="28" spans="1:9" ht="39" customHeight="1">
      <c r="A28" s="41"/>
      <c r="B28" s="41"/>
      <c r="C28" s="41"/>
      <c r="D28" s="36"/>
      <c r="E28" s="27" t="s">
        <v>80</v>
      </c>
      <c r="F28" s="18">
        <v>9395</v>
      </c>
      <c r="G28" s="8">
        <v>1</v>
      </c>
      <c r="H28" s="6">
        <v>1</v>
      </c>
      <c r="I28" s="24">
        <f t="shared" si="1"/>
        <v>9395</v>
      </c>
    </row>
    <row r="29" spans="1:9" ht="49.5">
      <c r="A29" s="41"/>
      <c r="B29" s="41"/>
      <c r="C29" s="41"/>
      <c r="D29" s="8" t="s">
        <v>20</v>
      </c>
      <c r="E29" s="7" t="s">
        <v>22</v>
      </c>
      <c r="F29" s="18">
        <v>1800</v>
      </c>
      <c r="G29" s="8">
        <v>1</v>
      </c>
      <c r="H29" s="6">
        <v>3</v>
      </c>
      <c r="I29" s="24">
        <f t="shared" si="1"/>
        <v>5400</v>
      </c>
    </row>
    <row r="30" spans="1:9" ht="26.25" customHeight="1">
      <c r="A30" s="41"/>
      <c r="B30" s="41"/>
      <c r="C30" s="41"/>
      <c r="D30" s="43" t="s">
        <v>42</v>
      </c>
      <c r="E30" s="44"/>
      <c r="F30" s="44"/>
      <c r="G30" s="44"/>
      <c r="H30" s="45"/>
      <c r="I30" s="24">
        <f>SUM(I19:I29)</f>
        <v>168021</v>
      </c>
    </row>
    <row r="31" spans="1:9" ht="104.25" customHeight="1">
      <c r="A31" s="42"/>
      <c r="B31" s="42"/>
      <c r="C31" s="42"/>
      <c r="D31" s="46" t="s">
        <v>37</v>
      </c>
      <c r="E31" s="47"/>
      <c r="F31" s="47"/>
      <c r="G31" s="47"/>
      <c r="H31" s="47"/>
      <c r="I31" s="48"/>
    </row>
  </sheetData>
  <mergeCells count="17">
    <mergeCell ref="D7:D8"/>
    <mergeCell ref="A1:I1"/>
    <mergeCell ref="D15:I15"/>
    <mergeCell ref="D14:H14"/>
    <mergeCell ref="A3:A15"/>
    <mergeCell ref="B3:B15"/>
    <mergeCell ref="C3:C15"/>
    <mergeCell ref="D4:D6"/>
    <mergeCell ref="D9:D12"/>
    <mergeCell ref="A19:A31"/>
    <mergeCell ref="B19:B31"/>
    <mergeCell ref="C19:C31"/>
    <mergeCell ref="D20:D22"/>
    <mergeCell ref="D23:D24"/>
    <mergeCell ref="D31:I31"/>
    <mergeCell ref="D30:H30"/>
    <mergeCell ref="D25:D2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J24"/>
  <sheetViews>
    <sheetView zoomScale="90" zoomScaleNormal="90" workbookViewId="0">
      <selection activeCell="F8" sqref="F8"/>
    </sheetView>
  </sheetViews>
  <sheetFormatPr defaultRowHeight="13.5"/>
  <cols>
    <col min="1" max="1" width="8.75" customWidth="1"/>
    <col min="2" max="2" width="11.25" bestFit="1" customWidth="1"/>
    <col min="3" max="3" width="9.5" bestFit="1" customWidth="1"/>
    <col min="4" max="4" width="12.5" customWidth="1"/>
    <col min="5" max="5" width="17.125" bestFit="1" customWidth="1"/>
    <col min="6" max="6" width="35.5" customWidth="1"/>
    <col min="7" max="7" width="14.125" customWidth="1"/>
    <col min="8" max="8" width="11.125" customWidth="1"/>
    <col min="10" max="10" width="15.5" customWidth="1"/>
  </cols>
  <sheetData>
    <row r="1" spans="1:10" ht="47.25" customHeight="1">
      <c r="A1" s="57" t="s">
        <v>39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3">
      <c r="A2" s="3" t="s">
        <v>13</v>
      </c>
      <c r="B2" s="3" t="s">
        <v>4</v>
      </c>
      <c r="C2" s="3" t="s">
        <v>5</v>
      </c>
      <c r="D2" s="3" t="s">
        <v>14</v>
      </c>
      <c r="E2" s="3" t="s">
        <v>7</v>
      </c>
      <c r="F2" s="3" t="s">
        <v>8</v>
      </c>
      <c r="G2" s="3" t="s">
        <v>40</v>
      </c>
      <c r="H2" s="3" t="s">
        <v>9</v>
      </c>
      <c r="I2" s="4" t="s">
        <v>10</v>
      </c>
      <c r="J2" s="3" t="s">
        <v>41</v>
      </c>
    </row>
    <row r="3" spans="1:10" ht="66">
      <c r="A3" s="59" t="s">
        <v>15</v>
      </c>
      <c r="B3" s="54" t="s">
        <v>67</v>
      </c>
      <c r="C3" s="54" t="s">
        <v>69</v>
      </c>
      <c r="D3" s="54" t="s">
        <v>70</v>
      </c>
      <c r="E3" s="12" t="s">
        <v>0</v>
      </c>
      <c r="F3" s="5" t="s">
        <v>29</v>
      </c>
      <c r="G3" s="17">
        <v>25000</v>
      </c>
      <c r="H3" s="12">
        <v>1</v>
      </c>
      <c r="I3" s="6">
        <v>1</v>
      </c>
      <c r="J3" s="24">
        <f>G3*H3*I3</f>
        <v>25000</v>
      </c>
    </row>
    <row r="4" spans="1:10" ht="33">
      <c r="A4" s="59"/>
      <c r="B4" s="55"/>
      <c r="C4" s="55"/>
      <c r="D4" s="55"/>
      <c r="E4" s="34" t="s">
        <v>1</v>
      </c>
      <c r="F4" s="7" t="s">
        <v>26</v>
      </c>
      <c r="G4" s="18">
        <v>0</v>
      </c>
      <c r="H4" s="8">
        <v>1</v>
      </c>
      <c r="I4" s="6">
        <v>1</v>
      </c>
      <c r="J4" s="24">
        <f t="shared" ref="J4" si="0">G4*H4*I4</f>
        <v>0</v>
      </c>
    </row>
    <row r="5" spans="1:10" ht="33">
      <c r="A5" s="59"/>
      <c r="B5" s="55"/>
      <c r="C5" s="55"/>
      <c r="D5" s="55"/>
      <c r="E5" s="35"/>
      <c r="F5" s="7" t="s">
        <v>27</v>
      </c>
      <c r="G5" s="18">
        <v>15390</v>
      </c>
      <c r="H5" s="8">
        <v>1</v>
      </c>
      <c r="I5" s="6">
        <v>1</v>
      </c>
      <c r="J5" s="24">
        <f t="shared" ref="J5:J13" si="1">G5*H5*I5</f>
        <v>15390</v>
      </c>
    </row>
    <row r="6" spans="1:10" ht="33">
      <c r="A6" s="59"/>
      <c r="B6" s="55"/>
      <c r="C6" s="55"/>
      <c r="D6" s="55"/>
      <c r="E6" s="36"/>
      <c r="F6" s="9" t="s">
        <v>28</v>
      </c>
      <c r="G6" s="19">
        <v>2000</v>
      </c>
      <c r="H6" s="8">
        <v>1</v>
      </c>
      <c r="I6" s="6">
        <v>1</v>
      </c>
      <c r="J6" s="24">
        <f t="shared" si="1"/>
        <v>2000</v>
      </c>
    </row>
    <row r="7" spans="1:10" ht="33">
      <c r="A7" s="59"/>
      <c r="B7" s="55"/>
      <c r="C7" s="55"/>
      <c r="D7" s="55"/>
      <c r="E7" s="34" t="s">
        <v>12</v>
      </c>
      <c r="F7" s="9" t="s">
        <v>19</v>
      </c>
      <c r="G7" s="19">
        <v>0</v>
      </c>
      <c r="H7" s="8">
        <v>1</v>
      </c>
      <c r="I7" s="6">
        <v>50</v>
      </c>
      <c r="J7" s="24">
        <f t="shared" si="1"/>
        <v>0</v>
      </c>
    </row>
    <row r="8" spans="1:10" ht="33">
      <c r="A8" s="59"/>
      <c r="B8" s="55"/>
      <c r="C8" s="55"/>
      <c r="D8" s="55"/>
      <c r="E8" s="36"/>
      <c r="F8" s="9" t="s">
        <v>21</v>
      </c>
      <c r="G8" s="19">
        <v>16.5</v>
      </c>
      <c r="H8" s="8">
        <v>1</v>
      </c>
      <c r="I8" s="6">
        <v>400</v>
      </c>
      <c r="J8" s="24">
        <f t="shared" si="1"/>
        <v>6600</v>
      </c>
    </row>
    <row r="9" spans="1:10" ht="49.5">
      <c r="A9" s="59"/>
      <c r="B9" s="55"/>
      <c r="C9" s="55"/>
      <c r="D9" s="55"/>
      <c r="E9" s="34" t="s">
        <v>84</v>
      </c>
      <c r="F9" s="7" t="s">
        <v>3</v>
      </c>
      <c r="G9" s="18">
        <v>220</v>
      </c>
      <c r="H9" s="8">
        <v>1</v>
      </c>
      <c r="I9" s="6">
        <v>1</v>
      </c>
      <c r="J9" s="24">
        <f t="shared" si="1"/>
        <v>220</v>
      </c>
    </row>
    <row r="10" spans="1:10" ht="33">
      <c r="A10" s="59"/>
      <c r="B10" s="55"/>
      <c r="C10" s="55"/>
      <c r="D10" s="55"/>
      <c r="E10" s="35"/>
      <c r="F10" s="11" t="s">
        <v>17</v>
      </c>
      <c r="G10" s="20">
        <v>128</v>
      </c>
      <c r="H10" s="8">
        <v>1</v>
      </c>
      <c r="I10" s="6">
        <v>377</v>
      </c>
      <c r="J10" s="24">
        <f t="shared" si="1"/>
        <v>48256</v>
      </c>
    </row>
    <row r="11" spans="1:10" ht="33">
      <c r="A11" s="59"/>
      <c r="B11" s="55"/>
      <c r="C11" s="55"/>
      <c r="D11" s="55"/>
      <c r="E11" s="35"/>
      <c r="F11" s="7" t="s">
        <v>16</v>
      </c>
      <c r="G11" s="18">
        <v>250</v>
      </c>
      <c r="H11" s="8">
        <v>1</v>
      </c>
      <c r="I11" s="6">
        <v>370</v>
      </c>
      <c r="J11" s="24">
        <f t="shared" si="1"/>
        <v>92500</v>
      </c>
    </row>
    <row r="12" spans="1:10" ht="26.25" customHeight="1">
      <c r="A12" s="59"/>
      <c r="B12" s="55"/>
      <c r="C12" s="55"/>
      <c r="D12" s="55"/>
      <c r="E12" s="36"/>
      <c r="F12" s="31" t="s">
        <v>80</v>
      </c>
      <c r="G12" s="18">
        <v>9893</v>
      </c>
      <c r="H12" s="8">
        <v>1</v>
      </c>
      <c r="I12" s="6">
        <v>1</v>
      </c>
      <c r="J12" s="24">
        <f t="shared" si="1"/>
        <v>9893</v>
      </c>
    </row>
    <row r="13" spans="1:10" ht="82.5">
      <c r="A13" s="59"/>
      <c r="B13" s="55"/>
      <c r="C13" s="55"/>
      <c r="D13" s="55"/>
      <c r="E13" s="8" t="s">
        <v>20</v>
      </c>
      <c r="F13" s="7" t="s">
        <v>22</v>
      </c>
      <c r="G13" s="18">
        <v>1800</v>
      </c>
      <c r="H13" s="8">
        <v>1</v>
      </c>
      <c r="I13" s="6">
        <v>3</v>
      </c>
      <c r="J13" s="24">
        <f t="shared" si="1"/>
        <v>5400</v>
      </c>
    </row>
    <row r="14" spans="1:10" ht="27" customHeight="1">
      <c r="A14" s="59"/>
      <c r="B14" s="55"/>
      <c r="C14" s="55"/>
      <c r="D14" s="55"/>
      <c r="E14" s="43" t="s">
        <v>42</v>
      </c>
      <c r="F14" s="44"/>
      <c r="G14" s="44"/>
      <c r="H14" s="44"/>
      <c r="I14" s="45"/>
      <c r="J14" s="18">
        <f>SUM(J3:J13)</f>
        <v>205259</v>
      </c>
    </row>
    <row r="15" spans="1:10" ht="99.75" customHeight="1">
      <c r="A15" s="59"/>
      <c r="B15" s="55"/>
      <c r="C15" s="55"/>
      <c r="D15" s="55"/>
      <c r="E15" s="49" t="s">
        <v>36</v>
      </c>
      <c r="F15" s="49"/>
      <c r="G15" s="49"/>
      <c r="H15" s="49"/>
      <c r="I15" s="49"/>
      <c r="J15" s="49"/>
    </row>
    <row r="16" spans="1:10">
      <c r="B16" s="2"/>
    </row>
    <row r="24" spans="6:8">
      <c r="F24" s="1"/>
      <c r="G24" s="1"/>
      <c r="H24" s="1"/>
    </row>
  </sheetData>
  <mergeCells count="10">
    <mergeCell ref="A1:J1"/>
    <mergeCell ref="A3:A15"/>
    <mergeCell ref="B3:B15"/>
    <mergeCell ref="C3:C15"/>
    <mergeCell ref="D3:D15"/>
    <mergeCell ref="E4:E6"/>
    <mergeCell ref="E7:E8"/>
    <mergeCell ref="E14:I14"/>
    <mergeCell ref="E15:J15"/>
    <mergeCell ref="E9:E12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总计</vt:lpstr>
      <vt:lpstr>Buick</vt:lpstr>
      <vt:lpstr>Chevy</vt:lpstr>
      <vt:lpstr>Cadi</vt:lpstr>
    </vt:vector>
  </TitlesOfParts>
  <Company>SGM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Administrator</cp:lastModifiedBy>
  <cp:lastPrinted>2018-08-22T06:27:45Z</cp:lastPrinted>
  <dcterms:created xsi:type="dcterms:W3CDTF">2010-08-04T08:28:50Z</dcterms:created>
  <dcterms:modified xsi:type="dcterms:W3CDTF">2018-12-21T03:31:45Z</dcterms:modified>
</cp:coreProperties>
</file>