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<sst xmlns="http://schemas.openxmlformats.org/spreadsheetml/2006/main" count="447" uniqueCount="213">
  <si>
    <t>序号</t>
  </si>
  <si>
    <t>服务子类</t>
  </si>
  <si>
    <t>服务项</t>
  </si>
  <si>
    <t>说明</t>
  </si>
  <si>
    <t>数量</t>
  </si>
  <si>
    <t>单位</t>
  </si>
  <si>
    <t>频次</t>
  </si>
  <si>
    <t>单价(含税)</t>
  </si>
  <si>
    <t>总费用</t>
  </si>
  <si>
    <t>备注</t>
  </si>
  <si>
    <t>单价（含税）</t>
  </si>
  <si>
    <t>交通-飞机</t>
  </si>
  <si>
    <t>精英会返程</t>
  </si>
  <si>
    <t>行程类型 返程 
出发地 广州 
目的地 北京 
舱等 经济舱
附加需求 不接受廉航 
不接受经停 
不接受转机 
期望航班时间段 08:00 - 20:00 
备注要求 工作人员50人与参会内勤90人与5日会议结束返程，800名正式参会人
员参加完澳门旅游后 8日统一回到广州返程。</t>
  </si>
  <si>
    <t>人</t>
  </si>
  <si>
    <t>需写明航司、机型
CA1328，18：40-21：55
国航，波音789</t>
  </si>
  <si>
    <t>交通-火车</t>
  </si>
  <si>
    <t>精英会去程</t>
  </si>
  <si>
    <t>行程类型 去程 
出发地 北京 
目的地 广州 
座等 二等座
是否接受中转 否 
是否接受分拆车次 是 外勤800人需不拆分 
期望车次时间段 07:00 - 10:00 
其他要求 工作人员50人与其余890参会人员日期不同</t>
  </si>
  <si>
    <t>交通-汽车</t>
  </si>
  <si>
    <t>精英会广州中间段</t>
  </si>
  <si>
    <t>行程类型 中间段 
出发地 广州 
目的地 广州 
车型 53座大巴
车况 五年以内车龄大巴车，车内清洁无异味，可进行大巴车更换椅背套，粘贴车贴、车头牌</t>
  </si>
  <si>
    <t>辆</t>
  </si>
  <si>
    <t>天</t>
  </si>
  <si>
    <t>十届功勋精英专车</t>
  </si>
  <si>
    <t>行程类型 中间段 
出发地 广州 
目的地 广州 
出发日期 2022-09-03 - 2022-09-03 
车型 5座豪华小车
其他要求 需要司机迎接功勋，拿行李</t>
  </si>
  <si>
    <t>酒店-住宿</t>
  </si>
  <si>
    <t>会议期间内外勤住宿</t>
  </si>
  <si>
    <t>入离日期 2022-09-03 - 2022-09-05 
酒店含早 是 
星级标准 挂5星级（及以上） 
房型 标准间 
是否接受分拆酒店 否 
其他需求 广州住宿酒店，须在长隆景区内住宿，五星级酒店，含早</t>
  </si>
  <si>
    <t>间</t>
  </si>
  <si>
    <t>晚</t>
  </si>
  <si>
    <r>
      <rPr>
        <sz val="11"/>
        <color theme="1"/>
        <rFont val="STHeiti Light"/>
        <charset val="134"/>
      </rPr>
      <t xml:space="preserve">酒店名称：长隆酒店
</t>
    </r>
    <r>
      <rPr>
        <sz val="11"/>
        <color rgb="FFFF0000"/>
        <rFont val="STHeiti Light"/>
        <charset val="134"/>
      </rPr>
      <t>星级：不挂星</t>
    </r>
    <r>
      <rPr>
        <sz val="11"/>
        <color theme="1"/>
        <rFont val="STHeiti Light"/>
        <charset val="134"/>
      </rPr>
      <t xml:space="preserve">
建设年份：2001年
装修年份：2018年
酒店设施：WIFI</t>
    </r>
  </si>
  <si>
    <t>工作人员内勤住宿</t>
  </si>
  <si>
    <t>入离日期 2022-09-02 - 2022-09-05 
酒店含早 是 
星级标准 挂5星级（及以上） 
房型 标准间 26间 4晚
是否接受分拆酒店 是 
其他需求 广州住宿酒店，须在长隆景区内住宿，与会场步行距离十分钟内，含早</t>
  </si>
  <si>
    <t>酒店名称：长隆酒店
星级：不挂星
建设年份：2001年
装修年份：2018年
酒店设施：</t>
  </si>
  <si>
    <t>酒店-会场</t>
  </si>
  <si>
    <t>平安精英会正会会场</t>
  </si>
  <si>
    <t>可容纳人数 1200人
会议场地 全天（不含晚场） 2022-09-04
星级标准 挂5星级 
摆台方式 剧院 
场内有无立柱 无</t>
  </si>
  <si>
    <t>/</t>
  </si>
  <si>
    <t>酒店名称：长隆酒店
星级：
建设年份：
装修年份：
会场面积：
可容纳人数：
灯下层高：
摆台方式：剧院
场内有无立柱：无
会场设施：圆形升降舞台</t>
  </si>
  <si>
    <t>平安精英会论坛会场</t>
  </si>
  <si>
    <t>可容纳人数 600 
会议场地 全天（不含晚场） 2022-09-05 
星级标准 挂5星级 
摆台方式 剧院 
场内有无立柱 无</t>
  </si>
  <si>
    <t>酒店名称：
星级：
建设年份：
装修年份：
会场面积：
可容纳人数：
灯下层高：
摆台方式：剧院
场内有无立柱：无
会场设施：</t>
  </si>
  <si>
    <t>平安精英会会场搭建</t>
  </si>
  <si>
    <t>可容纳人数 1200 
会议场地 提前进场搭建及维护费 2022-09-03 
星级标准 挂5星级 
摆台方式 剧院 
场内有无立柱 无</t>
  </si>
  <si>
    <t>可容纳人数 1200 
会议场地 提前进场搭建及维护费 2022-09-02 1间
星级标准 挂5星级 
摆台方式 剧院 
场内有无立柱 无</t>
  </si>
  <si>
    <t>酒店-用餐</t>
  </si>
  <si>
    <t>午餐</t>
  </si>
  <si>
    <t>3日乘高铁交通期间火车餐 60元/人/顿</t>
  </si>
  <si>
    <t>顿</t>
  </si>
  <si>
    <t>晚餐</t>
  </si>
  <si>
    <t>外勤自助晚餐，至少包含8种热菜，两种饮品 200元/人/顿</t>
  </si>
  <si>
    <t>4-5日会议期间外勤自助午餐，至少包含8种热菜，两种饮品 
1,090人 200元/人/顿</t>
  </si>
  <si>
    <t>宴会</t>
  </si>
  <si>
    <t>晚宴桌餐10人一桌，每桌14个热菜需含位菜，2个凉菜以上2种
点心 500元/人/顿</t>
  </si>
  <si>
    <t>工作简餐</t>
  </si>
  <si>
    <t>2-5日工作人员简餐 80元/人/顿</t>
  </si>
  <si>
    <t>茶歇</t>
  </si>
  <si>
    <t>论坛上午茶歇 80元/人/顿</t>
  </si>
  <si>
    <t>布展设计-主题策划</t>
  </si>
  <si>
    <t>故事主题创意</t>
  </si>
  <si>
    <t>整体内容策划，以万物生长、时光轮回为主题，既能体现十年之约主体，同时显示生机勃勃，作为各环节串场</t>
  </si>
  <si>
    <t>次</t>
  </si>
  <si>
    <t>主视觉</t>
  </si>
  <si>
    <t>以蓝色、浅蓝、浅黄、米白为主色调，可结合会议举办地特色，结合花、植物、水、时光为元素设计主视觉，需有相关主视觉解释，与主题创意相关</t>
  </si>
  <si>
    <t>抽奖环节</t>
  </si>
  <si>
    <t>电子抽奖系统，可做主题kv个性定制</t>
  </si>
  <si>
    <t>视频制作剪辑</t>
  </si>
  <si>
    <t>会议参会人故事微电影制作，每个微电影片长10分钟
左右，需要根据我方要求提供脚本、道具、场景、拍摄及制作</t>
  </si>
  <si>
    <t>配合启动仪式使用精英会时光之树种植拍摄及剪辑，时长5分钟</t>
  </si>
  <si>
    <t>活动快剪视频拍摄及制作，包含去程行程快剪视频、会场搭建快剪视频、主会快剪视频、晚宴快剪视频、论坛快剪视频、全程快剪视频、旅游快剪视频</t>
  </si>
  <si>
    <t>正会各环节串场片，需配合会场3面屏制作，每个串场片约2分钟，为万物生长主题高质量视频</t>
  </si>
  <si>
    <t>银龙精英颁奖视频，共计30个营业区约500人颁奖，需要体现所有人照片，30人一屏定格，按照营业区区分，总共长度约30分钟，需配合三面屏使用</t>
  </si>
  <si>
    <t>银龙+精英颁奖视频，需单独体现个人照片并放大最后30人一屏定格画面配合合影，约200人照片，长度约20分钟，需配合三面屏使用</t>
  </si>
  <si>
    <t>MDRT会员颁奖视频，约100人，照片显示定格合影，约10分钟，需配合三面屏使用</t>
  </si>
  <si>
    <t>团队奖项视频制作，需要显示20个团队照片，配合三面屏使用，时长约15分钟</t>
  </si>
  <si>
    <t>十年功勋奖视频拍摄，约66位人员单独出场个人照片展示，时长约30分钟</t>
  </si>
  <si>
    <t>讲师出场介绍</t>
  </si>
  <si>
    <t>云直播</t>
  </si>
  <si>
    <t>序厅采访直播返送场内大屏幕</t>
  </si>
  <si>
    <t>公众号、小程序</t>
  </si>
  <si>
    <t>电子会议系统，需包含会议流程、参会人员信息、可查看车次、座位号、房间号，可连接云摄影，制作个人荣誉海报，可扫码登录</t>
  </si>
  <si>
    <t>布展设计-现场布置</t>
  </si>
  <si>
    <t>签到墙</t>
  </si>
  <si>
    <r>
      <rPr>
        <sz val="11"/>
        <color theme="1"/>
        <rFont val="STHeiti Light"/>
        <charset val="134"/>
      </rPr>
      <t>个性签到墙，需供应商提供创意材质，</t>
    </r>
    <r>
      <rPr>
        <sz val="11"/>
        <color rgb="FFFF0000"/>
        <rFont val="STHeiti Light"/>
        <charset val="134"/>
      </rPr>
      <t>详细列入技术标</t>
    </r>
  </si>
  <si>
    <t>个</t>
  </si>
  <si>
    <t>背景板</t>
  </si>
  <si>
    <t>论坛主题背景板，木质，尺寸2.5*6</t>
  </si>
  <si>
    <t>地毯</t>
  </si>
  <si>
    <t>正会、晚宴均需要从会场门口到舞台的红毯路线规划，配合灯光走红毯环节入场</t>
  </si>
  <si>
    <t>门头</t>
  </si>
  <si>
    <r>
      <rPr>
        <sz val="11"/>
        <color theme="1"/>
        <rFont val="STHeiti Light"/>
        <charset val="134"/>
      </rPr>
      <t>会议主题异形门头，木质，</t>
    </r>
    <r>
      <rPr>
        <sz val="11"/>
        <color rgb="FFFF0000"/>
        <rFont val="STHeiti Light"/>
        <charset val="134"/>
      </rPr>
      <t>形状材质由供应商提供详细</t>
    </r>
  </si>
  <si>
    <t>照片墙</t>
  </si>
  <si>
    <t>电子照片墙，可触摸展示大照片，全部参会嘉宾轮播展示</t>
  </si>
  <si>
    <t>异型设计搭建</t>
  </si>
  <si>
    <r>
      <rPr>
        <sz val="11"/>
        <color theme="1"/>
        <rFont val="STHeiti Light"/>
        <charset val="134"/>
      </rPr>
      <t>异型涉及搭建区域，根据会议主题设计制作，可进行合影，</t>
    </r>
    <r>
      <rPr>
        <sz val="11"/>
        <color rgb="FFFF0000"/>
        <rFont val="STHeiti Light"/>
        <charset val="134"/>
      </rPr>
      <t>尺寸详细规格由供应商提供</t>
    </r>
  </si>
  <si>
    <t>现场互动活动区</t>
  </si>
  <si>
    <r>
      <rPr>
        <sz val="11"/>
        <color theme="1"/>
        <rFont val="STHeiti Light"/>
        <charset val="134"/>
      </rPr>
      <t>现场互动活动区，电子且有创意，</t>
    </r>
    <r>
      <rPr>
        <sz val="11"/>
        <color rgb="FFFF0000"/>
        <rFont val="STHeiti Light"/>
        <charset val="134"/>
      </rPr>
      <t>需供应商提供详细材质和尺寸，详细列入技术标</t>
    </r>
  </si>
  <si>
    <t>舞台设计</t>
  </si>
  <si>
    <r>
      <rPr>
        <sz val="11"/>
        <color theme="1"/>
        <rFont val="STHeiti Light"/>
        <charset val="134"/>
      </rPr>
      <t>木质舞台搭建，钢架+台板，需要与会场升降舞台结合，最大时可容纳五十人同时登台领奖，尺寸形状与屏幕配合，</t>
    </r>
    <r>
      <rPr>
        <sz val="11"/>
        <color rgb="FFFF0000"/>
        <rFont val="STHeiti Light"/>
        <charset val="134"/>
      </rPr>
      <t>具体由供应商提供方案。</t>
    </r>
  </si>
  <si>
    <t>布展设计-设备租赁</t>
  </si>
  <si>
    <t>灯光设备</t>
  </si>
  <si>
    <r>
      <rPr>
        <sz val="11"/>
        <color theme="1"/>
        <rFont val="STHeiti Light"/>
        <charset val="134"/>
      </rPr>
      <t>摇头电脑灯（光束）、摇头电脑灯（染色）摇头电脑灯（切割）、激光灯（含焦点）、面光灯，电源、电脑调光台、追光灯，</t>
    </r>
    <r>
      <rPr>
        <sz val="11"/>
        <color rgb="FFFF0000"/>
        <rFont val="STHeiti Light"/>
        <charset val="134"/>
      </rPr>
      <t>需根据舞台屏幕方案列详细方案及数量</t>
    </r>
  </si>
  <si>
    <t>分论坛用小会场摇头电脑灯（光束）、摇头电脑灯（染色）摇头电脑灯（切割）、激光灯（含焦点）、面光灯，电源、电脑调光台、追光灯，需根据舞台屏幕方案列详细方案及数量</t>
  </si>
  <si>
    <t>音响设备</t>
  </si>
  <si>
    <r>
      <rPr>
        <sz val="11"/>
        <color theme="1"/>
        <rFont val="STHeiti Light"/>
        <charset val="134"/>
      </rPr>
      <t>正会用线阵列全频音响、线阵列低频音响、监听音响、功效、处理器、中置音箱、数字调音台、无线手持麦克8个、无线头戴麦克8个、音频电脑一套</t>
    </r>
    <r>
      <rPr>
        <sz val="11"/>
        <color rgb="FFFF0000"/>
        <rFont val="STHeiti Light"/>
        <charset val="134"/>
      </rPr>
      <t>需根据舞台屏幕方案列详细方案及数量</t>
    </r>
  </si>
  <si>
    <t>分论坛用线阵列全频音响、线阵列低频音响、监听音响、功效、处理器、中置音箱、数字调音台、无线手持麦克4个、音频电脑一套需根据舞台屏幕方案列详细方案及数量</t>
  </si>
  <si>
    <t>屏幕</t>
  </si>
  <si>
    <t>高清p3屏幕，三面环绕屏幕，尺寸约25*5m 12*5m 12*5m</t>
  </si>
  <si>
    <t>论坛用p3高清屏幕5*10m</t>
  </si>
  <si>
    <t>摄影</t>
  </si>
  <si>
    <t>云摄影需包含电子云相册，3号出发-8号送机全程跟拍，至少4个摄影师</t>
  </si>
  <si>
    <t>摄像</t>
  </si>
  <si>
    <t>3号出发-8号送机全程跟拍，至少4个摄像机位</t>
  </si>
  <si>
    <t>正会晚宴期间摇臂拍摄人员及摇臂</t>
  </si>
  <si>
    <t>布展设计-物料</t>
  </si>
  <si>
    <t>奖杯</t>
  </si>
  <si>
    <t>根据我方提供图纸制作固定精英会定制奖杯，金、玫瑰金、银色金属奖杯配水晶主画面，约300元价格</t>
  </si>
  <si>
    <t>团队奖项奖牌，木质奖牌</t>
  </si>
  <si>
    <t>定制银龙徽章、金属材质可旋转、镂空，配黑色盒子</t>
  </si>
  <si>
    <t>奖品</t>
  </si>
  <si>
    <r>
      <rPr>
        <sz val="11"/>
        <color theme="1"/>
        <rFont val="STHeiti Light"/>
        <charset val="134"/>
      </rPr>
      <t>特等奖奖品价值3000元奖品，需推荐3款以上列入技术标，</t>
    </r>
    <r>
      <rPr>
        <sz val="11"/>
        <color rgb="FFFF0000"/>
        <rFont val="STHeiti Light"/>
        <charset val="134"/>
      </rPr>
      <t>需要在技术标中标清价格、规格、颜色、品牌等信息</t>
    </r>
  </si>
  <si>
    <r>
      <rPr>
        <sz val="11"/>
        <color theme="1"/>
        <rFont val="STHeiti Light"/>
        <charset val="134"/>
      </rPr>
      <t>一等奖奖品价值1000元奖品，</t>
    </r>
    <r>
      <rPr>
        <sz val="11"/>
        <color rgb="FFFF0000"/>
        <rFont val="STHeiti Light"/>
        <charset val="134"/>
      </rPr>
      <t>需要在技术标中标清价格、规格、颜色、品牌等信息，需推荐3款以上列入技术标</t>
    </r>
  </si>
  <si>
    <r>
      <rPr>
        <sz val="11"/>
        <color theme="1"/>
        <rFont val="STHeiti Light"/>
        <charset val="134"/>
      </rPr>
      <t>二等奖奖品价值500元奖品，</t>
    </r>
    <r>
      <rPr>
        <sz val="11"/>
        <color rgb="FFFF0000"/>
        <rFont val="STHeiti Light"/>
        <charset val="134"/>
      </rPr>
      <t>需要在技术标中标清价格、规格、颜色、品牌等信息，需推荐3款以上列入技术标</t>
    </r>
  </si>
  <si>
    <r>
      <rPr>
        <sz val="11"/>
        <color theme="1"/>
        <rFont val="STHeiti Light"/>
        <charset val="134"/>
      </rPr>
      <t>三等奖需价值200元以上，</t>
    </r>
    <r>
      <rPr>
        <sz val="11"/>
        <color rgb="FFFF0000"/>
        <rFont val="STHeiti Light"/>
        <charset val="134"/>
      </rPr>
      <t>标清品牌、规格、颜色、价格等，需推荐3款以上列入技术标</t>
    </r>
  </si>
  <si>
    <t>花束</t>
  </si>
  <si>
    <t>现场参会人员小型鲜花花束，每一束5朵</t>
  </si>
  <si>
    <t>邀请函</t>
  </si>
  <si>
    <t>房间欢迎信，250克铜版纸制作，A4一半大小，彩色印刷</t>
  </si>
  <si>
    <t>横幅</t>
  </si>
  <si>
    <t>彩色主题条幅，需根据场地尺寸制作</t>
  </si>
  <si>
    <t>彩旗</t>
  </si>
  <si>
    <t>长隆大巴车落客处主题注水道旗，2m高</t>
  </si>
  <si>
    <t>易拉宝</t>
  </si>
  <si>
    <t>主题kv指引展架</t>
  </si>
  <si>
    <t>荣誉证书</t>
  </si>
  <si>
    <t>纸质异型证书、时光双层旋转证书，250g铜版纸</t>
  </si>
  <si>
    <t>桌牌、席卡</t>
  </si>
  <si>
    <t>晚宴三角桌牌，姓名</t>
  </si>
  <si>
    <t>工作证、胸牌</t>
  </si>
  <si>
    <t>金属银色、黑色相间参会证，金属材质，有个人姓名
及唯一编号，有明确的银龙标志等设计，配挂绳塑料硬壳，尺寸
12cm*7cm</t>
  </si>
  <si>
    <t>手举牌</t>
  </si>
  <si>
    <t>火车上、观看大马戏会议主题手举牌，kt板材质，50cm*50cm大小</t>
  </si>
  <si>
    <t>话筒套</t>
  </si>
  <si>
    <t>正会晚宴塑料话筒套</t>
  </si>
  <si>
    <t>拍拍掌</t>
  </si>
  <si>
    <t>发声发光氛围道具定制</t>
  </si>
  <si>
    <t>大马戏荧光棒氛围道具</t>
  </si>
  <si>
    <t>座位贴</t>
  </si>
  <si>
    <t>正会座位贴，背面贴纸，体现姓名和营业区</t>
  </si>
  <si>
    <t>服装</t>
  </si>
  <si>
    <t>新中式定制服装，花丝棉透气材质、中式纽扣，网上询价不低于240元，需要写清材质、工艺、颜色、品牌及网上价格</t>
  </si>
  <si>
    <t>饮用水</t>
  </si>
  <si>
    <t>3日大巴车饮用水，需配冰箱</t>
  </si>
  <si>
    <t>大马戏门口补给站，配饮用水</t>
  </si>
  <si>
    <t>定制房间饮品每人两瓶，价格每瓶5元</t>
  </si>
  <si>
    <t>定制材料袋</t>
  </si>
  <si>
    <t>需要包含中性笔两支、主题笔记本一个</t>
  </si>
  <si>
    <t>会议手册</t>
  </si>
  <si>
    <t>全彩印，半张A4纸大小，需体现会议介绍、旅游介绍、流
程、游玩攻略等信息</t>
  </si>
  <si>
    <t>房卡套</t>
  </si>
  <si>
    <t>定制主题房卡套，纸质</t>
  </si>
  <si>
    <t>布展设计-节目嘉宾</t>
  </si>
  <si>
    <t>表演节目</t>
  </si>
  <si>
    <t>正会开场主题节目，生机绿色主题舞蹈，表演人数10人以
上</t>
  </si>
  <si>
    <t>正会启动仪式童声合唱团，可配合朗诵，20人</t>
  </si>
  <si>
    <t>晚宴传统音乐乐队演出，3首曲目</t>
  </si>
  <si>
    <t>珠江夜游，200架无人机编队表演10分钟</t>
  </si>
  <si>
    <t>主持</t>
  </si>
  <si>
    <t>有大型国家项目主持类经验 ，需要配服装</t>
  </si>
  <si>
    <t>礼仪</t>
  </si>
  <si>
    <t>专业会议礼仪配服装，与会议主题相符，服装为浅蓝或浅金色，需要配合晚宴转桌、正会指引、奖杯颁发等工作</t>
  </si>
  <si>
    <t>讲师</t>
  </si>
  <si>
    <t>行业外讲师，可以为电视剧《理想照耀中国》剧内相关原型人
物、奥运、亚运会健儿，有社会知名度，励志且积极向上。</t>
  </si>
  <si>
    <t>保险行业行业内知名讲师，行业著名讲师，为IDA讲师库或冠军联盟常用讲师</t>
  </si>
  <si>
    <t>嘉宾</t>
  </si>
  <si>
    <t>晚宴交谊舞领舞团队，团队5位专业领舞老师带服装 5个
化妆师 正会、晚宴化妆师全程跟妆</t>
  </si>
  <si>
    <t>工作室</t>
  </si>
  <si>
    <t>化妆师</t>
  </si>
  <si>
    <t>布展设计-布展设计其他</t>
  </si>
  <si>
    <t>专属冷饮、冰毛巾补给站，大巴车上车处、大马戏各一个</t>
  </si>
  <si>
    <t>工作人员</t>
  </si>
  <si>
    <t>需要进行吉祥物迎接大巴落客</t>
  </si>
  <si>
    <t>安防报批</t>
  </si>
  <si>
    <t>两天会议及晚宴报备费用</t>
  </si>
  <si>
    <t>其他</t>
  </si>
  <si>
    <r>
      <rPr>
        <sz val="11"/>
        <color theme="1"/>
        <rFont val="STHeiti Light"/>
        <charset val="134"/>
      </rPr>
      <t>冰毛巾，3日大巴车上车处提供，大马戏补给站处需提供，</t>
    </r>
    <r>
      <rPr>
        <sz val="11"/>
        <color rgb="FFFF0000"/>
        <rFont val="STHeiti Light"/>
        <charset val="134"/>
      </rPr>
      <t>需供
应商提供详细材质和尺寸，详细列入技术标</t>
    </r>
  </si>
  <si>
    <r>
      <rPr>
        <sz val="11"/>
        <color theme="1"/>
        <rFont val="STHeiti Light"/>
        <charset val="134"/>
      </rPr>
      <t>长隆签到白虎玩偶，需增加会议定制元素，</t>
    </r>
    <r>
      <rPr>
        <sz val="11"/>
        <color rgb="FFFF0000"/>
        <rFont val="STHeiti Light"/>
        <charset val="134"/>
      </rPr>
      <t>需供应商提供详细
材质和尺寸，详细列入技术标</t>
    </r>
  </si>
  <si>
    <r>
      <rPr>
        <sz val="11"/>
        <color theme="1"/>
        <rFont val="STHeiti Light"/>
        <charset val="134"/>
      </rPr>
      <t>签到入住处定制主题纸杯凉茶，</t>
    </r>
    <r>
      <rPr>
        <sz val="11"/>
        <color rgb="FFFF0000"/>
        <rFont val="STHeiti Light"/>
        <charset val="134"/>
      </rPr>
      <t>需供应商提供详细材质和尺寸
，详细列入技术标</t>
    </r>
  </si>
  <si>
    <r>
      <rPr>
        <sz val="11"/>
        <color theme="1"/>
        <rFont val="STHeiti Light"/>
        <charset val="134"/>
      </rPr>
      <t>定制logo水果盒子，3种时令水果，</t>
    </r>
    <r>
      <rPr>
        <sz val="11"/>
        <color rgb="FFFF0000"/>
        <rFont val="STHeiti Light"/>
        <charset val="134"/>
      </rPr>
      <t>需供应商提供详细材质和尺
寸，详细列入技术标</t>
    </r>
  </si>
  <si>
    <r>
      <rPr>
        <sz val="11"/>
        <color theme="1"/>
        <rFont val="STHeiti Light"/>
        <charset val="134"/>
      </rPr>
      <t>定制橡胶行李牌，</t>
    </r>
    <r>
      <rPr>
        <sz val="11"/>
        <color rgb="FFFF0000"/>
        <rFont val="STHeiti Light"/>
        <charset val="134"/>
      </rPr>
      <t>需供应商提供详细材质和尺寸，详细列入技
术标</t>
    </r>
  </si>
  <si>
    <t>广州塔欢迎北分精英标语轮播，半小时</t>
  </si>
  <si>
    <t>其他-保险</t>
  </si>
  <si>
    <t>境内旅游意外险（优选平安）</t>
  </si>
  <si>
    <t>旅游意外险</t>
  </si>
  <si>
    <t>总人数</t>
  </si>
  <si>
    <t>全陪</t>
  </si>
  <si>
    <t>珠江游船游览
行程方案 1090人珠江游览乘船观赏，此项包含于会议流程内。</t>
  </si>
  <si>
    <t>长隆野生动物园门票
行程方案 长隆野生 动物园门票1日门票，此项包含于会议流程内。</t>
  </si>
  <si>
    <r>
      <rPr>
        <sz val="11"/>
        <color theme="1"/>
        <rFont val="STHeiti Light"/>
        <charset val="134"/>
      </rPr>
      <t>长隆大马戏专场欢迎仪式
行程方案 长隆欢迎仪式大马戏专场，</t>
    </r>
    <r>
      <rPr>
        <sz val="11"/>
        <color rgb="FFFF0000"/>
        <rFont val="STHeiti Light"/>
        <charset val="134"/>
      </rPr>
      <t>需供应商提供详细方案</t>
    </r>
  </si>
  <si>
    <r>
      <rPr>
        <sz val="11"/>
        <color theme="1"/>
        <rFont val="STHeiti Light"/>
        <charset val="134"/>
      </rPr>
      <t>沙发租赁
行程方案 白色沙发租赁，</t>
    </r>
    <r>
      <rPr>
        <sz val="11"/>
        <color rgb="FFFF0000"/>
        <rFont val="STHeiti Light"/>
        <charset val="134"/>
      </rPr>
      <t>需供应商提供详细材质和尺寸，详细列入技术标</t>
    </r>
  </si>
  <si>
    <r>
      <rPr>
        <sz val="11"/>
        <color theme="1"/>
        <rFont val="STHeiti Light"/>
        <charset val="134"/>
      </rPr>
      <t>帆布收纳袋
行程方案 帆布收纳袋子，主题定制，</t>
    </r>
    <r>
      <rPr>
        <sz val="11"/>
        <color rgb="FFFF0000"/>
        <rFont val="STHeiti Light"/>
        <charset val="134"/>
      </rPr>
      <t>需供应商提供详细材质和尺寸，详细列入技术标</t>
    </r>
  </si>
  <si>
    <t>费用合计</t>
  </si>
  <si>
    <t>签约金额</t>
  </si>
  <si>
    <t>发票信息</t>
  </si>
  <si>
    <t>需统一开具单一发票类型</t>
  </si>
  <si>
    <t>追加项目</t>
  </si>
  <si>
    <t>改期损失费用</t>
  </si>
  <si>
    <t>发票类型</t>
  </si>
  <si>
    <t>增值税专用发票</t>
  </si>
  <si>
    <t>会议服务费、旅游费分开单开票</t>
  </si>
  <si>
    <t>税率</t>
  </si>
  <si>
    <t>费用包含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</si>
</sst>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_-&quot;NT$&quot;* #,##0.00_-;\-&quot;NT$&quot;* #,##0.00_-;_-&quot;NT$&quot;* &quot;-&quot;??_-;_-@_-"/>
    <numFmt numFmtId="43" formatCode="_-* #,##0.00_-;\-* #,##0.00_-;_-* &quot;-&quot;??_-;_-@_-"/>
    <numFmt numFmtId="178" formatCode="_-&quot;NT$&quot;* #,##0_-;\-&quot;NT$&quot;* #,##0_-;_-&quot;NT$&quot;* &quot;-&quot;_-;_-@_-"/>
    <numFmt numFmtId="41" formatCode="_-* #,##0_-;\-* #,##0_-;_-* &quot;-&quot;_-;_-@_-"/>
  </numFmts>
  <fonts count="24">
    <font>
      <sz val="12"/>
      <color theme="1"/>
      <name val="新細明體"/>
      <charset val="134"/>
      <scheme val="minor"/>
    </font>
    <font>
      <sz val="11"/>
      <color theme="1"/>
      <name val="新細明體"/>
      <family val="2"/>
      <charset val="0"/>
      <scheme val="minor"/>
    </font>
    <font>
      <sz val="11"/>
      <color theme="1"/>
      <name val="STHeiti Light"/>
      <charset val="134"/>
    </font>
    <font>
      <sz val="11"/>
      <color rgb="FFFF0000"/>
      <name val="STHeiti Light"/>
      <charset val="134"/>
    </font>
    <font>
      <sz val="11"/>
      <name val="STHeiti Light"/>
      <charset val="134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76" fontId="3" fillId="0" borderId="0" xfId="0" applyNumberFormat="1" applyFont="1" applyFill="1" applyBorder="1" applyAlignment="1">
      <alignment horizontal="left" vertical="top"/>
    </xf>
    <xf numFmtId="176" fontId="2" fillId="0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left" vertical="top"/>
      <protection locked="0"/>
    </xf>
    <xf numFmtId="3" fontId="2" fillId="0" borderId="1" xfId="0" applyNumberFormat="1" applyFont="1" applyFill="1" applyBorder="1" applyAlignment="1">
      <alignment horizontal="left" vertical="top"/>
    </xf>
    <xf numFmtId="176" fontId="3" fillId="3" borderId="1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/>
    </xf>
    <xf numFmtId="176" fontId="2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176" fontId="2" fillId="4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176" fontId="2" fillId="6" borderId="1" xfId="0" applyNumberFormat="1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9" fontId="3" fillId="0" borderId="0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49">
    <cellStyle name="一般" xfId="0" builtinId="0"/>
    <cellStyle name="60% - 輔色6" xfId="1" builtinId="52"/>
    <cellStyle name="40% - 輔色6" xfId="2" builtinId="51"/>
    <cellStyle name="說明文字" xfId="3" builtinId="53"/>
    <cellStyle name="20% - 輔色6" xfId="4" builtinId="50"/>
    <cellStyle name="超連結" xfId="5" builtinId="8"/>
    <cellStyle name="20% - 輔色1" xfId="6" builtinId="30"/>
    <cellStyle name="輔色6" xfId="7" builtinId="49"/>
    <cellStyle name="60% - 輔色5" xfId="8" builtinId="48"/>
    <cellStyle name="20% - 輔色5" xfId="9" builtinId="46"/>
    <cellStyle name="輔色5" xfId="10" builtinId="45"/>
    <cellStyle name="20% - 輔色4" xfId="11" builtinId="42"/>
    <cellStyle name="連結的儲存格" xfId="12" builtinId="24"/>
    <cellStyle name="貨幣[0]" xfId="13" builtinId="7"/>
    <cellStyle name="輔色4" xfId="14" builtinId="41"/>
    <cellStyle name="輸出" xfId="15" builtinId="21"/>
    <cellStyle name="40% - 輔色3" xfId="16" builtinId="39"/>
    <cellStyle name="輔色3" xfId="17" builtinId="37"/>
    <cellStyle name="40% - 輔色2" xfId="18" builtinId="35"/>
    <cellStyle name="輔色2" xfId="19" builtinId="33"/>
    <cellStyle name="60% - 輔色1" xfId="20" builtinId="32"/>
    <cellStyle name="40% - 輔色1" xfId="21" builtinId="31"/>
    <cellStyle name="20% - 輔色2" xfId="22" builtinId="34"/>
    <cellStyle name="壞" xfId="23" builtinId="27"/>
    <cellStyle name="警告文字" xfId="24" builtinId="11"/>
    <cellStyle name="40% - 輔色4" xfId="25" builtinId="43"/>
    <cellStyle name="好" xfId="26" builtinId="26"/>
    <cellStyle name="檢查儲存格" xfId="27" builtinId="23"/>
    <cellStyle name="加總" xfId="28" builtinId="25"/>
    <cellStyle name="20% - 輔色3" xfId="29" builtinId="38"/>
    <cellStyle name="計算方式" xfId="30" builtinId="22"/>
    <cellStyle name="40% - 輔色5" xfId="31" builtinId="47"/>
    <cellStyle name="標題 1" xfId="32" builtinId="16"/>
    <cellStyle name="標題 4" xfId="33" builtinId="19"/>
    <cellStyle name="已瀏覽過的超連結" xfId="34" builtinId="9"/>
    <cellStyle name="備註" xfId="35" builtinId="10"/>
    <cellStyle name="60% - 輔色3" xfId="36" builtinId="40"/>
    <cellStyle name="貨幣" xfId="37" builtinId="4"/>
    <cellStyle name="標題 3" xfId="38" builtinId="18"/>
    <cellStyle name="輔色1" xfId="39" builtinId="29"/>
    <cellStyle name="標題 2" xfId="40" builtinId="17"/>
    <cellStyle name="千分位[0]" xfId="41" builtinId="6"/>
    <cellStyle name="標題" xfId="42" builtinId="15"/>
    <cellStyle name="百分比" xfId="43" builtinId="5"/>
    <cellStyle name="60% - 輔色4" xfId="44" builtinId="44"/>
    <cellStyle name="60% - 輔色2" xfId="45" builtinId="36"/>
    <cellStyle name="中性" xfId="46" builtinId="28"/>
    <cellStyle name="輸入" xfId="47" builtinId="20"/>
    <cellStyle name="千分位" xfId="48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tabSelected="1" view="pageBreakPreview" zoomScaleNormal="100" topLeftCell="A127" workbookViewId="0">
      <selection activeCell="O137" sqref="O137"/>
    </sheetView>
  </sheetViews>
  <sheetFormatPr defaultColWidth="8.57142857142857" defaultRowHeight="30" customHeight="1"/>
  <cols>
    <col min="1" max="1" width="9.33035714285714" style="2" customWidth="1"/>
    <col min="2" max="2" width="13" style="2" customWidth="1"/>
    <col min="3" max="3" width="13.2410714285714" style="3" customWidth="1"/>
    <col min="4" max="4" width="15.7767857142857" style="3" customWidth="1"/>
    <col min="5" max="5" width="7.4375" style="2" customWidth="1"/>
    <col min="6" max="6" width="12" style="2" customWidth="1"/>
    <col min="7" max="7" width="12.6607142857143" style="2" customWidth="1"/>
    <col min="8" max="8" width="11.6607142857143" style="2" customWidth="1"/>
    <col min="9" max="9" width="15.4732142857143" style="4" customWidth="1"/>
    <col min="10" max="10" width="16.0714285714286" style="5" customWidth="1"/>
    <col min="11" max="11" width="8.92857142857143" style="3" customWidth="1"/>
    <col min="12" max="12" width="1.33035714285714" style="6" customWidth="1"/>
    <col min="13" max="13" width="9.97321428571429" style="2" customWidth="1"/>
    <col min="14" max="14" width="8.33035714285714" style="2"/>
    <col min="15" max="15" width="15.0535714285714" style="5" customWidth="1"/>
    <col min="16" max="16" width="14.2857142857143" style="5" customWidth="1"/>
    <col min="17" max="16380" width="8.57142857142857" style="1"/>
  </cols>
  <sheetData>
    <row r="1" s="1" customFormat="1" customHeight="1" spans="1:16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5</v>
      </c>
      <c r="I1" s="17" t="s">
        <v>7</v>
      </c>
      <c r="J1" s="18" t="s">
        <v>8</v>
      </c>
      <c r="K1" s="8" t="s">
        <v>9</v>
      </c>
      <c r="L1" s="19"/>
      <c r="M1" s="27" t="s">
        <v>4</v>
      </c>
      <c r="N1" s="27" t="s">
        <v>6</v>
      </c>
      <c r="O1" s="28" t="s">
        <v>10</v>
      </c>
      <c r="P1" s="28" t="s">
        <v>8</v>
      </c>
    </row>
    <row r="2" s="1" customFormat="1" customHeight="1" spans="1:16">
      <c r="A2" s="9">
        <v>1</v>
      </c>
      <c r="B2" s="9" t="s">
        <v>11</v>
      </c>
      <c r="C2" s="10" t="s">
        <v>12</v>
      </c>
      <c r="D2" s="10" t="s">
        <v>13</v>
      </c>
      <c r="E2" s="9">
        <v>782</v>
      </c>
      <c r="F2" s="9" t="s">
        <v>14</v>
      </c>
      <c r="G2" s="9">
        <v>1</v>
      </c>
      <c r="H2" s="15">
        <v>1</v>
      </c>
      <c r="I2" s="20">
        <v>2200</v>
      </c>
      <c r="J2" s="21">
        <f t="shared" ref="J2:J6" si="0">E2*G2*I2</f>
        <v>1720400</v>
      </c>
      <c r="K2" s="22" t="s">
        <v>15</v>
      </c>
      <c r="L2" s="23"/>
      <c r="M2" s="29">
        <f>647+23+8</f>
        <v>678</v>
      </c>
      <c r="N2" s="11">
        <v>1</v>
      </c>
      <c r="O2" s="25">
        <v>2200</v>
      </c>
      <c r="P2" s="25">
        <f>M2*N2*O2</f>
        <v>1491600</v>
      </c>
    </row>
    <row r="3" s="1" customFormat="1" customHeight="1" spans="1:16">
      <c r="A3" s="11"/>
      <c r="B3" s="11" t="s">
        <v>16</v>
      </c>
      <c r="C3" s="12" t="s">
        <v>17</v>
      </c>
      <c r="D3" s="12" t="s">
        <v>18</v>
      </c>
      <c r="E3" s="11">
        <v>812</v>
      </c>
      <c r="F3" s="11" t="s">
        <v>14</v>
      </c>
      <c r="G3" s="11">
        <v>1</v>
      </c>
      <c r="H3" s="11">
        <v>1</v>
      </c>
      <c r="I3" s="24">
        <v>964.5</v>
      </c>
      <c r="J3" s="25">
        <f t="shared" si="0"/>
        <v>783174</v>
      </c>
      <c r="K3" s="12"/>
      <c r="L3" s="19"/>
      <c r="M3" s="29">
        <f>685+62</f>
        <v>747</v>
      </c>
      <c r="N3" s="11">
        <v>1</v>
      </c>
      <c r="O3" s="25">
        <v>964.5</v>
      </c>
      <c r="P3" s="25">
        <f t="shared" ref="P2:P65" si="1">M3*N3*O3</f>
        <v>720481.5</v>
      </c>
    </row>
    <row r="4" s="1" customFormat="1" customHeight="1" spans="1:16">
      <c r="A4" s="11"/>
      <c r="B4" s="11" t="s">
        <v>19</v>
      </c>
      <c r="C4" s="12" t="s">
        <v>20</v>
      </c>
      <c r="D4" s="12" t="s">
        <v>21</v>
      </c>
      <c r="E4" s="11">
        <v>22</v>
      </c>
      <c r="F4" s="11" t="s">
        <v>22</v>
      </c>
      <c r="G4" s="11">
        <v>3</v>
      </c>
      <c r="H4" s="11" t="s">
        <v>23</v>
      </c>
      <c r="I4" s="24">
        <v>2100</v>
      </c>
      <c r="J4" s="25">
        <f t="shared" si="0"/>
        <v>138600</v>
      </c>
      <c r="K4" s="12"/>
      <c r="L4" s="19"/>
      <c r="M4" s="11">
        <v>20</v>
      </c>
      <c r="N4" s="11">
        <v>3</v>
      </c>
      <c r="O4" s="25">
        <v>2100</v>
      </c>
      <c r="P4" s="25">
        <f t="shared" si="1"/>
        <v>126000</v>
      </c>
    </row>
    <row r="5" s="1" customFormat="1" customHeight="1" spans="1:16">
      <c r="A5" s="11"/>
      <c r="B5" s="11"/>
      <c r="C5" s="12" t="s">
        <v>24</v>
      </c>
      <c r="D5" s="12" t="s">
        <v>25</v>
      </c>
      <c r="E5" s="11">
        <v>30</v>
      </c>
      <c r="F5" s="11" t="s">
        <v>22</v>
      </c>
      <c r="G5" s="11">
        <v>1</v>
      </c>
      <c r="H5" s="11" t="s">
        <v>23</v>
      </c>
      <c r="I5" s="24">
        <v>550</v>
      </c>
      <c r="J5" s="25">
        <f t="shared" si="0"/>
        <v>16500</v>
      </c>
      <c r="K5" s="26"/>
      <c r="L5" s="19"/>
      <c r="M5" s="11">
        <v>29</v>
      </c>
      <c r="N5" s="11">
        <v>1</v>
      </c>
      <c r="O5" s="25">
        <v>550</v>
      </c>
      <c r="P5" s="25">
        <f t="shared" si="1"/>
        <v>15950</v>
      </c>
    </row>
    <row r="6" s="1" customFormat="1" customHeight="1" spans="1:16">
      <c r="A6" s="11">
        <v>3</v>
      </c>
      <c r="B6" s="11" t="s">
        <v>26</v>
      </c>
      <c r="C6" s="12" t="s">
        <v>27</v>
      </c>
      <c r="D6" s="12" t="s">
        <v>28</v>
      </c>
      <c r="E6" s="11">
        <v>375</v>
      </c>
      <c r="F6" s="11" t="s">
        <v>29</v>
      </c>
      <c r="G6" s="11">
        <v>3</v>
      </c>
      <c r="H6" s="11" t="s">
        <v>30</v>
      </c>
      <c r="I6" s="24">
        <v>800</v>
      </c>
      <c r="J6" s="25">
        <f t="shared" si="0"/>
        <v>900000</v>
      </c>
      <c r="K6" s="12" t="s">
        <v>31</v>
      </c>
      <c r="L6" s="19"/>
      <c r="M6" s="11">
        <v>342</v>
      </c>
      <c r="N6" s="11">
        <v>3</v>
      </c>
      <c r="O6" s="25">
        <v>800</v>
      </c>
      <c r="P6" s="25">
        <f t="shared" si="1"/>
        <v>820800</v>
      </c>
    </row>
    <row r="7" s="1" customFormat="1" customHeight="1" spans="1:16">
      <c r="A7" s="11"/>
      <c r="B7" s="11"/>
      <c r="C7" s="12" t="s">
        <v>32</v>
      </c>
      <c r="D7" s="12"/>
      <c r="E7" s="11"/>
      <c r="F7" s="11"/>
      <c r="G7" s="11"/>
      <c r="H7" s="11"/>
      <c r="I7" s="24"/>
      <c r="J7" s="25">
        <v>0</v>
      </c>
      <c r="K7" s="12"/>
      <c r="L7" s="19"/>
      <c r="M7" s="11">
        <f>3+5</f>
        <v>8</v>
      </c>
      <c r="N7" s="11">
        <v>5</v>
      </c>
      <c r="O7" s="25">
        <v>800</v>
      </c>
      <c r="P7" s="25">
        <f t="shared" si="1"/>
        <v>32000</v>
      </c>
    </row>
    <row r="8" s="1" customFormat="1" customHeight="1" spans="1:16">
      <c r="A8" s="11"/>
      <c r="B8" s="11"/>
      <c r="C8" s="12" t="s">
        <v>32</v>
      </c>
      <c r="D8" s="12"/>
      <c r="E8" s="11"/>
      <c r="F8" s="11"/>
      <c r="G8" s="11"/>
      <c r="H8" s="11"/>
      <c r="I8" s="24"/>
      <c r="J8" s="25">
        <v>0</v>
      </c>
      <c r="K8" s="12"/>
      <c r="L8" s="19"/>
      <c r="M8" s="11">
        <v>16</v>
      </c>
      <c r="N8" s="11">
        <v>4</v>
      </c>
      <c r="O8" s="25">
        <v>800</v>
      </c>
      <c r="P8" s="25">
        <f t="shared" si="1"/>
        <v>51200</v>
      </c>
    </row>
    <row r="9" s="1" customFormat="1" customHeight="1" spans="1:16">
      <c r="A9" s="11"/>
      <c r="B9" s="11"/>
      <c r="C9" s="12" t="s">
        <v>32</v>
      </c>
      <c r="D9" s="12" t="s">
        <v>33</v>
      </c>
      <c r="E9" s="11">
        <v>16</v>
      </c>
      <c r="F9" s="11" t="s">
        <v>29</v>
      </c>
      <c r="G9" s="11">
        <v>4</v>
      </c>
      <c r="H9" s="11" t="s">
        <v>30</v>
      </c>
      <c r="I9" s="24">
        <v>800</v>
      </c>
      <c r="J9" s="25">
        <f t="shared" ref="J9:J72" si="2">E9*G9*I9</f>
        <v>51200</v>
      </c>
      <c r="K9" s="12" t="s">
        <v>34</v>
      </c>
      <c r="L9" s="19"/>
      <c r="M9" s="11"/>
      <c r="N9" s="11"/>
      <c r="O9" s="25"/>
      <c r="P9" s="25">
        <f t="shared" si="1"/>
        <v>0</v>
      </c>
    </row>
    <row r="10" s="1" customFormat="1" customHeight="1" spans="1:16">
      <c r="A10" s="11">
        <v>4</v>
      </c>
      <c r="B10" s="11" t="s">
        <v>35</v>
      </c>
      <c r="C10" s="12" t="s">
        <v>36</v>
      </c>
      <c r="D10" s="12" t="s">
        <v>37</v>
      </c>
      <c r="E10" s="11">
        <v>1</v>
      </c>
      <c r="F10" s="11" t="s">
        <v>29</v>
      </c>
      <c r="G10" s="11">
        <v>1</v>
      </c>
      <c r="H10" s="11" t="s">
        <v>38</v>
      </c>
      <c r="I10" s="24">
        <v>300000</v>
      </c>
      <c r="J10" s="25">
        <f t="shared" si="2"/>
        <v>300000</v>
      </c>
      <c r="K10" s="12" t="s">
        <v>39</v>
      </c>
      <c r="L10" s="19"/>
      <c r="M10" s="11">
        <v>1</v>
      </c>
      <c r="N10" s="11">
        <v>1</v>
      </c>
      <c r="O10" s="25">
        <v>300000</v>
      </c>
      <c r="P10" s="25">
        <f t="shared" si="1"/>
        <v>300000</v>
      </c>
    </row>
    <row r="11" s="1" customFormat="1" customHeight="1" spans="1:16">
      <c r="A11" s="11"/>
      <c r="B11" s="11"/>
      <c r="C11" s="12" t="s">
        <v>40</v>
      </c>
      <c r="D11" s="12" t="s">
        <v>41</v>
      </c>
      <c r="E11" s="11">
        <v>2</v>
      </c>
      <c r="F11" s="11" t="s">
        <v>29</v>
      </c>
      <c r="G11" s="11">
        <v>1</v>
      </c>
      <c r="H11" s="11" t="s">
        <v>38</v>
      </c>
      <c r="I11" s="24">
        <v>170000</v>
      </c>
      <c r="J11" s="25">
        <f t="shared" si="2"/>
        <v>340000</v>
      </c>
      <c r="K11" s="12" t="s">
        <v>42</v>
      </c>
      <c r="L11" s="19"/>
      <c r="M11" s="11">
        <v>2</v>
      </c>
      <c r="N11" s="11">
        <v>1</v>
      </c>
      <c r="O11" s="25">
        <v>170000</v>
      </c>
      <c r="P11" s="25">
        <f t="shared" si="1"/>
        <v>340000</v>
      </c>
    </row>
    <row r="12" s="1" customFormat="1" customHeight="1" spans="1:16">
      <c r="A12" s="11"/>
      <c r="B12" s="11"/>
      <c r="C12" s="12" t="s">
        <v>43</v>
      </c>
      <c r="D12" s="12" t="s">
        <v>44</v>
      </c>
      <c r="E12" s="11">
        <v>1</v>
      </c>
      <c r="F12" s="11" t="s">
        <v>29</v>
      </c>
      <c r="G12" s="11">
        <v>1</v>
      </c>
      <c r="H12" s="11" t="s">
        <v>38</v>
      </c>
      <c r="I12" s="24">
        <v>230000</v>
      </c>
      <c r="J12" s="25">
        <f t="shared" si="2"/>
        <v>230000</v>
      </c>
      <c r="K12" s="12"/>
      <c r="L12" s="19"/>
      <c r="M12" s="11">
        <v>1</v>
      </c>
      <c r="N12" s="11">
        <v>1</v>
      </c>
      <c r="O12" s="25">
        <v>230000</v>
      </c>
      <c r="P12" s="25">
        <f t="shared" si="1"/>
        <v>230000</v>
      </c>
    </row>
    <row r="13" s="1" customFormat="1" customHeight="1" spans="1:16">
      <c r="A13" s="11">
        <v>5</v>
      </c>
      <c r="B13" s="11"/>
      <c r="C13" s="12" t="s">
        <v>43</v>
      </c>
      <c r="D13" s="12" t="s">
        <v>45</v>
      </c>
      <c r="E13" s="11">
        <v>1</v>
      </c>
      <c r="F13" s="11" t="s">
        <v>29</v>
      </c>
      <c r="G13" s="11">
        <v>1</v>
      </c>
      <c r="H13" s="11" t="s">
        <v>38</v>
      </c>
      <c r="I13" s="24">
        <v>230000</v>
      </c>
      <c r="J13" s="25">
        <f t="shared" si="2"/>
        <v>230000</v>
      </c>
      <c r="K13" s="12"/>
      <c r="L13" s="19"/>
      <c r="M13" s="11">
        <v>1</v>
      </c>
      <c r="N13" s="11">
        <v>1</v>
      </c>
      <c r="O13" s="25">
        <v>230000</v>
      </c>
      <c r="P13" s="25">
        <f t="shared" si="1"/>
        <v>230000</v>
      </c>
    </row>
    <row r="14" s="1" customFormat="1" customHeight="1" spans="1:16">
      <c r="A14" s="11"/>
      <c r="B14" s="11" t="s">
        <v>46</v>
      </c>
      <c r="C14" s="12" t="s">
        <v>47</v>
      </c>
      <c r="D14" s="12" t="s">
        <v>48</v>
      </c>
      <c r="E14" s="11">
        <v>750</v>
      </c>
      <c r="F14" s="11" t="s">
        <v>14</v>
      </c>
      <c r="G14" s="11">
        <v>1</v>
      </c>
      <c r="H14" s="11" t="s">
        <v>49</v>
      </c>
      <c r="I14" s="24">
        <v>60</v>
      </c>
      <c r="J14" s="25">
        <f t="shared" si="2"/>
        <v>45000</v>
      </c>
      <c r="K14" s="12"/>
      <c r="L14" s="19"/>
      <c r="M14" s="11">
        <v>700</v>
      </c>
      <c r="N14" s="11">
        <v>1</v>
      </c>
      <c r="O14" s="25">
        <v>60</v>
      </c>
      <c r="P14" s="25">
        <f t="shared" si="1"/>
        <v>42000</v>
      </c>
    </row>
    <row r="15" s="1" customFormat="1" customHeight="1" spans="1:16">
      <c r="A15" s="11"/>
      <c r="B15" s="11"/>
      <c r="C15" s="12" t="s">
        <v>50</v>
      </c>
      <c r="D15" s="12" t="s">
        <v>51</v>
      </c>
      <c r="E15" s="11">
        <v>750</v>
      </c>
      <c r="F15" s="11" t="s">
        <v>14</v>
      </c>
      <c r="G15" s="11">
        <v>2</v>
      </c>
      <c r="H15" s="11" t="s">
        <v>49</v>
      </c>
      <c r="I15" s="24">
        <v>200</v>
      </c>
      <c r="J15" s="25">
        <f t="shared" si="2"/>
        <v>300000</v>
      </c>
      <c r="K15" s="12"/>
      <c r="L15" s="19"/>
      <c r="M15" s="11">
        <f>1352+5</f>
        <v>1357</v>
      </c>
      <c r="N15" s="11">
        <v>1</v>
      </c>
      <c r="O15" s="25">
        <v>200</v>
      </c>
      <c r="P15" s="25">
        <f t="shared" si="1"/>
        <v>271400</v>
      </c>
    </row>
    <row r="16" s="1" customFormat="1" customHeight="1" spans="1:16">
      <c r="A16" s="11"/>
      <c r="B16" s="11"/>
      <c r="C16" s="12" t="s">
        <v>47</v>
      </c>
      <c r="D16" s="12" t="s">
        <v>52</v>
      </c>
      <c r="E16" s="11">
        <v>750</v>
      </c>
      <c r="F16" s="11" t="s">
        <v>14</v>
      </c>
      <c r="G16" s="11">
        <v>2</v>
      </c>
      <c r="H16" s="11" t="s">
        <v>49</v>
      </c>
      <c r="I16" s="24">
        <v>200</v>
      </c>
      <c r="J16" s="25">
        <f t="shared" si="2"/>
        <v>300000</v>
      </c>
      <c r="K16" s="12"/>
      <c r="L16" s="19"/>
      <c r="M16" s="11">
        <f>1331+10</f>
        <v>1341</v>
      </c>
      <c r="N16" s="11">
        <v>1</v>
      </c>
      <c r="O16" s="25">
        <v>200</v>
      </c>
      <c r="P16" s="25">
        <f t="shared" si="1"/>
        <v>268200</v>
      </c>
    </row>
    <row r="17" s="1" customFormat="1" customHeight="1" spans="1:16">
      <c r="A17" s="11"/>
      <c r="B17" s="11"/>
      <c r="C17" s="12" t="s">
        <v>53</v>
      </c>
      <c r="D17" s="12" t="s">
        <v>54</v>
      </c>
      <c r="E17" s="11">
        <v>750</v>
      </c>
      <c r="F17" s="11" t="s">
        <v>14</v>
      </c>
      <c r="G17" s="11">
        <v>1</v>
      </c>
      <c r="H17" s="11" t="s">
        <v>49</v>
      </c>
      <c r="I17" s="24">
        <v>500</v>
      </c>
      <c r="J17" s="25">
        <f t="shared" si="2"/>
        <v>375000</v>
      </c>
      <c r="K17" s="12"/>
      <c r="L17" s="19"/>
      <c r="M17" s="30">
        <f>700+10</f>
        <v>710</v>
      </c>
      <c r="N17" s="30">
        <v>1</v>
      </c>
      <c r="O17" s="31">
        <v>500</v>
      </c>
      <c r="P17" s="31">
        <f t="shared" si="1"/>
        <v>355000</v>
      </c>
    </row>
    <row r="18" s="1" customFormat="1" customHeight="1" spans="1:16">
      <c r="A18" s="13"/>
      <c r="B18" s="11"/>
      <c r="C18" s="12" t="s">
        <v>55</v>
      </c>
      <c r="D18" s="12" t="s">
        <v>56</v>
      </c>
      <c r="E18" s="11">
        <v>50</v>
      </c>
      <c r="F18" s="11" t="s">
        <v>14</v>
      </c>
      <c r="G18" s="11">
        <v>7</v>
      </c>
      <c r="H18" s="11" t="s">
        <v>49</v>
      </c>
      <c r="I18" s="24">
        <v>80</v>
      </c>
      <c r="J18" s="25">
        <f t="shared" si="2"/>
        <v>28000</v>
      </c>
      <c r="K18" s="12"/>
      <c r="L18" s="19"/>
      <c r="M18" s="30">
        <v>1</v>
      </c>
      <c r="N18" s="30">
        <v>1</v>
      </c>
      <c r="O18" s="31">
        <v>21540.98</v>
      </c>
      <c r="P18" s="31">
        <f t="shared" si="1"/>
        <v>21540.98</v>
      </c>
    </row>
    <row r="19" s="1" customFormat="1" customHeight="1" spans="1:16">
      <c r="A19" s="13"/>
      <c r="B19" s="11"/>
      <c r="C19" s="12" t="s">
        <v>57</v>
      </c>
      <c r="D19" s="12" t="s">
        <v>58</v>
      </c>
      <c r="E19" s="11">
        <v>400</v>
      </c>
      <c r="F19" s="11" t="s">
        <v>14</v>
      </c>
      <c r="G19" s="11">
        <v>1</v>
      </c>
      <c r="H19" s="11" t="s">
        <v>49</v>
      </c>
      <c r="I19" s="24">
        <v>80</v>
      </c>
      <c r="J19" s="25">
        <f t="shared" si="2"/>
        <v>32000</v>
      </c>
      <c r="K19" s="12"/>
      <c r="L19" s="19"/>
      <c r="M19" s="11">
        <v>400</v>
      </c>
      <c r="N19" s="11">
        <v>1</v>
      </c>
      <c r="O19" s="25">
        <v>80</v>
      </c>
      <c r="P19" s="25">
        <f t="shared" si="1"/>
        <v>32000</v>
      </c>
    </row>
    <row r="20" s="1" customFormat="1" customHeight="1" spans="1:16">
      <c r="A20" s="13"/>
      <c r="B20" s="12" t="s">
        <v>59</v>
      </c>
      <c r="C20" s="12" t="s">
        <v>60</v>
      </c>
      <c r="D20" s="12" t="s">
        <v>61</v>
      </c>
      <c r="E20" s="11">
        <v>1</v>
      </c>
      <c r="F20" s="11" t="s">
        <v>62</v>
      </c>
      <c r="G20" s="11">
        <v>1</v>
      </c>
      <c r="H20" s="11" t="s">
        <v>38</v>
      </c>
      <c r="I20" s="24">
        <v>20000</v>
      </c>
      <c r="J20" s="25">
        <f t="shared" si="2"/>
        <v>20000</v>
      </c>
      <c r="K20" s="12"/>
      <c r="L20" s="19"/>
      <c r="M20" s="11">
        <v>1</v>
      </c>
      <c r="N20" s="11">
        <v>1</v>
      </c>
      <c r="O20" s="32">
        <v>20000</v>
      </c>
      <c r="P20" s="25">
        <f t="shared" si="1"/>
        <v>20000</v>
      </c>
    </row>
    <row r="21" s="1" customFormat="1" customHeight="1" spans="1:16">
      <c r="A21" s="13"/>
      <c r="B21" s="12"/>
      <c r="C21" s="12" t="s">
        <v>63</v>
      </c>
      <c r="D21" s="12" t="s">
        <v>64</v>
      </c>
      <c r="E21" s="11">
        <v>1</v>
      </c>
      <c r="F21" s="11" t="s">
        <v>62</v>
      </c>
      <c r="G21" s="11">
        <v>1</v>
      </c>
      <c r="H21" s="11" t="s">
        <v>38</v>
      </c>
      <c r="I21" s="24">
        <v>6000</v>
      </c>
      <c r="J21" s="25">
        <f t="shared" si="2"/>
        <v>6000</v>
      </c>
      <c r="K21" s="12"/>
      <c r="L21" s="19"/>
      <c r="M21" s="11">
        <v>1</v>
      </c>
      <c r="N21" s="11">
        <v>1</v>
      </c>
      <c r="O21" s="32">
        <v>6000</v>
      </c>
      <c r="P21" s="25">
        <f t="shared" si="1"/>
        <v>6000</v>
      </c>
    </row>
    <row r="22" s="1" customFormat="1" customHeight="1" spans="1:16">
      <c r="A22" s="13"/>
      <c r="B22" s="12"/>
      <c r="C22" s="12" t="s">
        <v>65</v>
      </c>
      <c r="D22" s="12" t="s">
        <v>66</v>
      </c>
      <c r="E22" s="11">
        <v>1</v>
      </c>
      <c r="F22" s="11" t="s">
        <v>62</v>
      </c>
      <c r="G22" s="11">
        <v>1</v>
      </c>
      <c r="H22" s="11" t="s">
        <v>38</v>
      </c>
      <c r="I22" s="24">
        <v>5000</v>
      </c>
      <c r="J22" s="25">
        <f t="shared" si="2"/>
        <v>5000</v>
      </c>
      <c r="K22" s="12"/>
      <c r="L22" s="19"/>
      <c r="M22" s="11">
        <v>1</v>
      </c>
      <c r="N22" s="11">
        <v>1</v>
      </c>
      <c r="O22" s="32">
        <v>5000</v>
      </c>
      <c r="P22" s="25">
        <f t="shared" si="1"/>
        <v>5000</v>
      </c>
    </row>
    <row r="23" s="1" customFormat="1" customHeight="1" spans="1:16">
      <c r="A23" s="9"/>
      <c r="B23" s="12"/>
      <c r="C23" s="12" t="s">
        <v>67</v>
      </c>
      <c r="D23" s="12" t="s">
        <v>68</v>
      </c>
      <c r="E23" s="11">
        <v>2</v>
      </c>
      <c r="F23" s="11" t="s">
        <v>62</v>
      </c>
      <c r="G23" s="11">
        <v>1</v>
      </c>
      <c r="H23" s="11" t="s">
        <v>38</v>
      </c>
      <c r="I23" s="24">
        <v>120000</v>
      </c>
      <c r="J23" s="25">
        <f t="shared" si="2"/>
        <v>240000</v>
      </c>
      <c r="K23" s="12"/>
      <c r="L23" s="19"/>
      <c r="M23" s="11">
        <v>2</v>
      </c>
      <c r="N23" s="11">
        <v>1</v>
      </c>
      <c r="O23" s="32">
        <v>120000</v>
      </c>
      <c r="P23" s="25">
        <f t="shared" si="1"/>
        <v>240000</v>
      </c>
    </row>
    <row r="24" s="1" customFormat="1" customHeight="1" spans="1:16">
      <c r="A24" s="14">
        <v>7</v>
      </c>
      <c r="B24" s="12"/>
      <c r="C24" s="12" t="s">
        <v>67</v>
      </c>
      <c r="D24" s="12" t="s">
        <v>69</v>
      </c>
      <c r="E24" s="11">
        <v>1</v>
      </c>
      <c r="F24" s="11" t="s">
        <v>62</v>
      </c>
      <c r="G24" s="11">
        <v>1</v>
      </c>
      <c r="H24" s="11" t="s">
        <v>38</v>
      </c>
      <c r="I24" s="24">
        <v>80000</v>
      </c>
      <c r="J24" s="25">
        <f t="shared" si="2"/>
        <v>80000</v>
      </c>
      <c r="K24" s="12"/>
      <c r="L24" s="19"/>
      <c r="M24" s="11">
        <v>1</v>
      </c>
      <c r="N24" s="11">
        <v>1</v>
      </c>
      <c r="O24" s="32">
        <v>80000</v>
      </c>
      <c r="P24" s="25">
        <f t="shared" si="1"/>
        <v>80000</v>
      </c>
    </row>
    <row r="25" s="1" customFormat="1" customHeight="1" spans="1:16">
      <c r="A25" s="13"/>
      <c r="B25" s="12"/>
      <c r="C25" s="12" t="s">
        <v>67</v>
      </c>
      <c r="D25" s="12" t="s">
        <v>70</v>
      </c>
      <c r="E25" s="11">
        <v>7</v>
      </c>
      <c r="F25" s="11" t="s">
        <v>62</v>
      </c>
      <c r="G25" s="11">
        <v>1</v>
      </c>
      <c r="H25" s="11" t="s">
        <v>38</v>
      </c>
      <c r="I25" s="24">
        <v>2000</v>
      </c>
      <c r="J25" s="25">
        <f t="shared" si="2"/>
        <v>14000</v>
      </c>
      <c r="K25" s="12"/>
      <c r="L25" s="19"/>
      <c r="M25" s="11">
        <v>7</v>
      </c>
      <c r="N25" s="11">
        <v>1</v>
      </c>
      <c r="O25" s="32">
        <v>2000</v>
      </c>
      <c r="P25" s="25">
        <f t="shared" si="1"/>
        <v>14000</v>
      </c>
    </row>
    <row r="26" s="1" customFormat="1" customHeight="1" spans="1:16">
      <c r="A26" s="13"/>
      <c r="B26" s="12"/>
      <c r="C26" s="12" t="s">
        <v>67</v>
      </c>
      <c r="D26" s="12" t="s">
        <v>71</v>
      </c>
      <c r="E26" s="11">
        <v>6</v>
      </c>
      <c r="F26" s="11" t="s">
        <v>62</v>
      </c>
      <c r="G26" s="11">
        <v>1</v>
      </c>
      <c r="H26" s="11" t="s">
        <v>38</v>
      </c>
      <c r="I26" s="24">
        <v>30000</v>
      </c>
      <c r="J26" s="25">
        <f t="shared" si="2"/>
        <v>180000</v>
      </c>
      <c r="K26" s="12"/>
      <c r="L26" s="19"/>
      <c r="M26" s="11">
        <v>6</v>
      </c>
      <c r="N26" s="11">
        <v>1</v>
      </c>
      <c r="O26" s="32">
        <v>30000</v>
      </c>
      <c r="P26" s="25">
        <f t="shared" si="1"/>
        <v>180000</v>
      </c>
    </row>
    <row r="27" s="1" customFormat="1" customHeight="1" spans="1:16">
      <c r="A27" s="13"/>
      <c r="B27" s="12"/>
      <c r="C27" s="12" t="s">
        <v>67</v>
      </c>
      <c r="D27" s="12" t="s">
        <v>72</v>
      </c>
      <c r="E27" s="11">
        <v>1</v>
      </c>
      <c r="F27" s="11" t="s">
        <v>62</v>
      </c>
      <c r="G27" s="11">
        <v>1</v>
      </c>
      <c r="H27" s="11" t="s">
        <v>38</v>
      </c>
      <c r="I27" s="24">
        <v>17000</v>
      </c>
      <c r="J27" s="25">
        <f t="shared" si="2"/>
        <v>17000</v>
      </c>
      <c r="K27" s="12"/>
      <c r="L27" s="19"/>
      <c r="M27" s="11">
        <v>1</v>
      </c>
      <c r="N27" s="11">
        <v>1</v>
      </c>
      <c r="O27" s="32">
        <v>17000</v>
      </c>
      <c r="P27" s="25">
        <f t="shared" si="1"/>
        <v>17000</v>
      </c>
    </row>
    <row r="28" s="1" customFormat="1" customHeight="1" spans="1:16">
      <c r="A28" s="13"/>
      <c r="B28" s="12"/>
      <c r="C28" s="12" t="s">
        <v>67</v>
      </c>
      <c r="D28" s="12" t="s">
        <v>73</v>
      </c>
      <c r="E28" s="11">
        <v>1</v>
      </c>
      <c r="F28" s="11" t="s">
        <v>62</v>
      </c>
      <c r="G28" s="11">
        <v>1</v>
      </c>
      <c r="H28" s="11" t="s">
        <v>38</v>
      </c>
      <c r="I28" s="24">
        <v>17000</v>
      </c>
      <c r="J28" s="25">
        <f t="shared" si="2"/>
        <v>17000</v>
      </c>
      <c r="K28" s="12"/>
      <c r="L28" s="19"/>
      <c r="M28" s="11">
        <v>1</v>
      </c>
      <c r="N28" s="11">
        <v>1</v>
      </c>
      <c r="O28" s="32">
        <v>17000</v>
      </c>
      <c r="P28" s="25">
        <f t="shared" si="1"/>
        <v>17000</v>
      </c>
    </row>
    <row r="29" s="1" customFormat="1" customHeight="1" spans="1:16">
      <c r="A29" s="9"/>
      <c r="B29" s="12"/>
      <c r="C29" s="12" t="s">
        <v>67</v>
      </c>
      <c r="D29" s="12" t="s">
        <v>74</v>
      </c>
      <c r="E29" s="11">
        <v>1</v>
      </c>
      <c r="F29" s="11" t="s">
        <v>62</v>
      </c>
      <c r="G29" s="11">
        <v>1</v>
      </c>
      <c r="H29" s="11" t="s">
        <v>38</v>
      </c>
      <c r="I29" s="24">
        <v>17000</v>
      </c>
      <c r="J29" s="25">
        <f t="shared" si="2"/>
        <v>17000</v>
      </c>
      <c r="K29" s="12"/>
      <c r="L29" s="19"/>
      <c r="M29" s="11">
        <v>1</v>
      </c>
      <c r="N29" s="11">
        <v>1</v>
      </c>
      <c r="O29" s="32">
        <v>17000</v>
      </c>
      <c r="P29" s="25">
        <f t="shared" si="1"/>
        <v>17000</v>
      </c>
    </row>
    <row r="30" s="1" customFormat="1" customHeight="1" spans="1:16">
      <c r="A30" s="14">
        <v>8</v>
      </c>
      <c r="B30" s="12"/>
      <c r="C30" s="12" t="s">
        <v>67</v>
      </c>
      <c r="D30" s="12" t="s">
        <v>75</v>
      </c>
      <c r="E30" s="11">
        <v>1</v>
      </c>
      <c r="F30" s="11" t="s">
        <v>62</v>
      </c>
      <c r="G30" s="11">
        <v>1</v>
      </c>
      <c r="H30" s="11" t="s">
        <v>38</v>
      </c>
      <c r="I30" s="24">
        <v>17000</v>
      </c>
      <c r="J30" s="25">
        <f t="shared" si="2"/>
        <v>17000</v>
      </c>
      <c r="K30" s="12"/>
      <c r="L30" s="19"/>
      <c r="M30" s="11">
        <v>1</v>
      </c>
      <c r="N30" s="11">
        <v>1</v>
      </c>
      <c r="O30" s="32">
        <v>17000</v>
      </c>
      <c r="P30" s="25">
        <f t="shared" si="1"/>
        <v>17000</v>
      </c>
    </row>
    <row r="31" s="1" customFormat="1" customHeight="1" spans="1:16">
      <c r="A31" s="13"/>
      <c r="B31" s="12"/>
      <c r="C31" s="12" t="s">
        <v>67</v>
      </c>
      <c r="D31" s="12" t="s">
        <v>76</v>
      </c>
      <c r="E31" s="11">
        <v>1</v>
      </c>
      <c r="F31" s="11" t="s">
        <v>62</v>
      </c>
      <c r="G31" s="11">
        <v>1</v>
      </c>
      <c r="H31" s="11" t="s">
        <v>38</v>
      </c>
      <c r="I31" s="24">
        <v>17000</v>
      </c>
      <c r="J31" s="25">
        <f t="shared" si="2"/>
        <v>17000</v>
      </c>
      <c r="K31" s="12"/>
      <c r="L31" s="19"/>
      <c r="M31" s="11">
        <v>1</v>
      </c>
      <c r="N31" s="11">
        <v>1</v>
      </c>
      <c r="O31" s="32">
        <v>17000</v>
      </c>
      <c r="P31" s="25">
        <f t="shared" si="1"/>
        <v>17000</v>
      </c>
    </row>
    <row r="32" s="1" customFormat="1" customHeight="1" spans="1:16">
      <c r="A32" s="13"/>
      <c r="B32" s="12"/>
      <c r="C32" s="12" t="s">
        <v>67</v>
      </c>
      <c r="D32" s="12" t="s">
        <v>77</v>
      </c>
      <c r="E32" s="11">
        <v>5</v>
      </c>
      <c r="F32" s="11" t="s">
        <v>62</v>
      </c>
      <c r="G32" s="11">
        <v>0</v>
      </c>
      <c r="H32" s="11" t="s">
        <v>38</v>
      </c>
      <c r="I32" s="24">
        <v>10000</v>
      </c>
      <c r="J32" s="25">
        <f t="shared" si="2"/>
        <v>0</v>
      </c>
      <c r="K32" s="12"/>
      <c r="L32" s="19"/>
      <c r="M32" s="11">
        <v>5</v>
      </c>
      <c r="N32" s="11">
        <v>0</v>
      </c>
      <c r="O32" s="32">
        <v>0</v>
      </c>
      <c r="P32" s="25">
        <f t="shared" si="1"/>
        <v>0</v>
      </c>
    </row>
    <row r="33" s="1" customFormat="1" customHeight="1" spans="1:16">
      <c r="A33" s="9"/>
      <c r="B33" s="12"/>
      <c r="C33" s="12" t="s">
        <v>78</v>
      </c>
      <c r="D33" s="12" t="s">
        <v>79</v>
      </c>
      <c r="E33" s="11">
        <v>1</v>
      </c>
      <c r="F33" s="11" t="s">
        <v>62</v>
      </c>
      <c r="G33" s="11">
        <v>1</v>
      </c>
      <c r="H33" s="11" t="s">
        <v>38</v>
      </c>
      <c r="I33" s="24">
        <v>10000</v>
      </c>
      <c r="J33" s="25">
        <f t="shared" si="2"/>
        <v>10000</v>
      </c>
      <c r="K33" s="12"/>
      <c r="L33" s="19"/>
      <c r="M33" s="11">
        <v>1</v>
      </c>
      <c r="N33" s="11">
        <v>1</v>
      </c>
      <c r="O33" s="32">
        <v>10000</v>
      </c>
      <c r="P33" s="25">
        <f t="shared" si="1"/>
        <v>10000</v>
      </c>
    </row>
    <row r="34" s="1" customFormat="1" customHeight="1" spans="1:16">
      <c r="A34" s="14">
        <v>9</v>
      </c>
      <c r="B34" s="12"/>
      <c r="C34" s="12" t="s">
        <v>80</v>
      </c>
      <c r="D34" s="12" t="s">
        <v>81</v>
      </c>
      <c r="E34" s="11">
        <v>1</v>
      </c>
      <c r="F34" s="11" t="s">
        <v>62</v>
      </c>
      <c r="G34" s="11">
        <v>1</v>
      </c>
      <c r="H34" s="11" t="s">
        <v>38</v>
      </c>
      <c r="I34" s="24">
        <v>70000</v>
      </c>
      <c r="J34" s="25">
        <f t="shared" si="2"/>
        <v>70000</v>
      </c>
      <c r="K34" s="12"/>
      <c r="L34" s="19"/>
      <c r="M34" s="11">
        <v>1</v>
      </c>
      <c r="N34" s="11">
        <v>1</v>
      </c>
      <c r="O34" s="32">
        <v>70000</v>
      </c>
      <c r="P34" s="25">
        <f t="shared" si="1"/>
        <v>70000</v>
      </c>
    </row>
    <row r="35" s="1" customFormat="1" customHeight="1" spans="1:16">
      <c r="A35" s="13"/>
      <c r="B35" s="12" t="s">
        <v>82</v>
      </c>
      <c r="C35" s="12" t="s">
        <v>83</v>
      </c>
      <c r="D35" s="12" t="s">
        <v>84</v>
      </c>
      <c r="E35" s="11">
        <v>1</v>
      </c>
      <c r="F35" s="11" t="s">
        <v>85</v>
      </c>
      <c r="G35" s="11">
        <v>1</v>
      </c>
      <c r="H35" s="11" t="s">
        <v>38</v>
      </c>
      <c r="I35" s="24">
        <v>27286</v>
      </c>
      <c r="J35" s="25">
        <f t="shared" si="2"/>
        <v>27286</v>
      </c>
      <c r="K35" s="12"/>
      <c r="L35" s="19"/>
      <c r="M35" s="11">
        <v>1</v>
      </c>
      <c r="N35" s="11">
        <v>1</v>
      </c>
      <c r="O35" s="32">
        <v>27286</v>
      </c>
      <c r="P35" s="25">
        <f t="shared" si="1"/>
        <v>27286</v>
      </c>
    </row>
    <row r="36" s="1" customFormat="1" customHeight="1" spans="1:16">
      <c r="A36" s="13"/>
      <c r="B36" s="12"/>
      <c r="C36" s="12" t="s">
        <v>86</v>
      </c>
      <c r="D36" s="12" t="s">
        <v>87</v>
      </c>
      <c r="E36" s="11">
        <v>1</v>
      </c>
      <c r="F36" s="11" t="s">
        <v>85</v>
      </c>
      <c r="G36" s="11">
        <v>1</v>
      </c>
      <c r="H36" s="11" t="s">
        <v>38</v>
      </c>
      <c r="I36" s="24">
        <v>16500</v>
      </c>
      <c r="J36" s="25">
        <f t="shared" si="2"/>
        <v>16500</v>
      </c>
      <c r="K36" s="12"/>
      <c r="L36" s="19"/>
      <c r="M36" s="11">
        <v>1</v>
      </c>
      <c r="N36" s="11">
        <v>1</v>
      </c>
      <c r="O36" s="32">
        <v>16500</v>
      </c>
      <c r="P36" s="25">
        <f t="shared" si="1"/>
        <v>16500</v>
      </c>
    </row>
    <row r="37" s="1" customFormat="1" customHeight="1" spans="1:16">
      <c r="A37" s="13"/>
      <c r="B37" s="12"/>
      <c r="C37" s="12" t="s">
        <v>88</v>
      </c>
      <c r="D37" s="12" t="s">
        <v>89</v>
      </c>
      <c r="E37" s="11">
        <v>1</v>
      </c>
      <c r="F37" s="11" t="s">
        <v>85</v>
      </c>
      <c r="G37" s="11">
        <v>1</v>
      </c>
      <c r="H37" s="11" t="s">
        <v>38</v>
      </c>
      <c r="I37" s="24">
        <v>50000</v>
      </c>
      <c r="J37" s="25">
        <f t="shared" si="2"/>
        <v>50000</v>
      </c>
      <c r="K37" s="12"/>
      <c r="L37" s="19"/>
      <c r="M37" s="11">
        <v>1</v>
      </c>
      <c r="N37" s="11">
        <v>1</v>
      </c>
      <c r="O37" s="32">
        <v>50000</v>
      </c>
      <c r="P37" s="25">
        <f t="shared" si="1"/>
        <v>50000</v>
      </c>
    </row>
    <row r="38" s="1" customFormat="1" customHeight="1" spans="1:16">
      <c r="A38" s="13"/>
      <c r="B38" s="12"/>
      <c r="C38" s="12" t="s">
        <v>90</v>
      </c>
      <c r="D38" s="12" t="s">
        <v>91</v>
      </c>
      <c r="E38" s="11">
        <v>1</v>
      </c>
      <c r="F38" s="11" t="s">
        <v>85</v>
      </c>
      <c r="G38" s="11">
        <v>1</v>
      </c>
      <c r="H38" s="11" t="s">
        <v>38</v>
      </c>
      <c r="I38" s="24">
        <v>36000</v>
      </c>
      <c r="J38" s="25">
        <f t="shared" si="2"/>
        <v>36000</v>
      </c>
      <c r="K38" s="12"/>
      <c r="L38" s="19"/>
      <c r="M38" s="11">
        <v>1</v>
      </c>
      <c r="N38" s="11">
        <v>1</v>
      </c>
      <c r="O38" s="32">
        <v>36000</v>
      </c>
      <c r="P38" s="25">
        <f t="shared" si="1"/>
        <v>36000</v>
      </c>
    </row>
    <row r="39" s="1" customFormat="1" customHeight="1" spans="1:16">
      <c r="A39" s="13"/>
      <c r="B39" s="12"/>
      <c r="C39" s="12" t="s">
        <v>92</v>
      </c>
      <c r="D39" s="12" t="s">
        <v>93</v>
      </c>
      <c r="E39" s="11">
        <v>1</v>
      </c>
      <c r="F39" s="11" t="s">
        <v>85</v>
      </c>
      <c r="G39" s="11">
        <v>1</v>
      </c>
      <c r="H39" s="11" t="s">
        <v>38</v>
      </c>
      <c r="I39" s="24">
        <v>55950</v>
      </c>
      <c r="J39" s="25">
        <f t="shared" si="2"/>
        <v>55950</v>
      </c>
      <c r="K39" s="12"/>
      <c r="L39" s="19"/>
      <c r="M39" s="11">
        <v>1</v>
      </c>
      <c r="N39" s="11">
        <v>1</v>
      </c>
      <c r="O39" s="32">
        <v>55950</v>
      </c>
      <c r="P39" s="25">
        <f t="shared" si="1"/>
        <v>55950</v>
      </c>
    </row>
    <row r="40" s="1" customFormat="1" customHeight="1" spans="1:16">
      <c r="A40" s="9"/>
      <c r="B40" s="12"/>
      <c r="C40" s="12" t="s">
        <v>94</v>
      </c>
      <c r="D40" s="12" t="s">
        <v>95</v>
      </c>
      <c r="E40" s="11">
        <v>1</v>
      </c>
      <c r="F40" s="11" t="s">
        <v>85</v>
      </c>
      <c r="G40" s="11">
        <v>1</v>
      </c>
      <c r="H40" s="11" t="s">
        <v>38</v>
      </c>
      <c r="I40" s="24">
        <v>65950</v>
      </c>
      <c r="J40" s="25">
        <f t="shared" si="2"/>
        <v>65950</v>
      </c>
      <c r="K40" s="12"/>
      <c r="L40" s="19"/>
      <c r="M40" s="11">
        <v>1</v>
      </c>
      <c r="N40" s="11">
        <v>1</v>
      </c>
      <c r="O40" s="32">
        <v>65950</v>
      </c>
      <c r="P40" s="25">
        <f t="shared" si="1"/>
        <v>65950</v>
      </c>
    </row>
    <row r="41" s="1" customFormat="1" customHeight="1" spans="1:16">
      <c r="A41" s="14">
        <v>10</v>
      </c>
      <c r="B41" s="12"/>
      <c r="C41" s="12" t="s">
        <v>96</v>
      </c>
      <c r="D41" s="12" t="s">
        <v>97</v>
      </c>
      <c r="E41" s="11">
        <v>3</v>
      </c>
      <c r="F41" s="11" t="s">
        <v>85</v>
      </c>
      <c r="G41" s="11">
        <v>1</v>
      </c>
      <c r="H41" s="11" t="s">
        <v>38</v>
      </c>
      <c r="I41" s="24">
        <v>53000</v>
      </c>
      <c r="J41" s="25">
        <f t="shared" si="2"/>
        <v>159000</v>
      </c>
      <c r="K41" s="12"/>
      <c r="L41" s="19"/>
      <c r="M41" s="11">
        <v>3</v>
      </c>
      <c r="N41" s="11">
        <v>1</v>
      </c>
      <c r="O41" s="32">
        <v>53000</v>
      </c>
      <c r="P41" s="25">
        <f t="shared" si="1"/>
        <v>159000</v>
      </c>
    </row>
    <row r="42" s="1" customFormat="1" customHeight="1" spans="1:16">
      <c r="A42" s="13"/>
      <c r="B42" s="12"/>
      <c r="C42" s="12" t="s">
        <v>98</v>
      </c>
      <c r="D42" s="12" t="s">
        <v>99</v>
      </c>
      <c r="E42" s="11">
        <v>1</v>
      </c>
      <c r="F42" s="11" t="s">
        <v>85</v>
      </c>
      <c r="G42" s="11">
        <v>1</v>
      </c>
      <c r="H42" s="11" t="s">
        <v>38</v>
      </c>
      <c r="I42" s="24">
        <v>600000</v>
      </c>
      <c r="J42" s="25">
        <f t="shared" si="2"/>
        <v>600000</v>
      </c>
      <c r="K42" s="12"/>
      <c r="L42" s="19"/>
      <c r="M42" s="11">
        <v>1</v>
      </c>
      <c r="N42" s="11">
        <v>1</v>
      </c>
      <c r="O42" s="32">
        <v>600000</v>
      </c>
      <c r="P42" s="25">
        <f t="shared" si="1"/>
        <v>600000</v>
      </c>
    </row>
    <row r="43" s="1" customFormat="1" customHeight="1" spans="1:16">
      <c r="A43" s="13"/>
      <c r="B43" s="12" t="s">
        <v>100</v>
      </c>
      <c r="C43" s="12" t="s">
        <v>101</v>
      </c>
      <c r="D43" s="12" t="s">
        <v>102</v>
      </c>
      <c r="E43" s="11">
        <v>1</v>
      </c>
      <c r="F43" s="11" t="s">
        <v>85</v>
      </c>
      <c r="G43" s="11">
        <v>1</v>
      </c>
      <c r="H43" s="11" t="s">
        <v>38</v>
      </c>
      <c r="I43" s="24">
        <v>224020</v>
      </c>
      <c r="J43" s="25">
        <f t="shared" si="2"/>
        <v>224020</v>
      </c>
      <c r="K43" s="12"/>
      <c r="L43" s="19"/>
      <c r="M43" s="11">
        <v>1</v>
      </c>
      <c r="N43" s="11">
        <v>1</v>
      </c>
      <c r="O43" s="32">
        <v>224020</v>
      </c>
      <c r="P43" s="25">
        <f t="shared" si="1"/>
        <v>224020</v>
      </c>
    </row>
    <row r="44" s="1" customFormat="1" customHeight="1" spans="1:16">
      <c r="A44" s="13"/>
      <c r="B44" s="12"/>
      <c r="C44" s="12" t="s">
        <v>101</v>
      </c>
      <c r="D44" s="12" t="s">
        <v>103</v>
      </c>
      <c r="E44" s="11">
        <v>2</v>
      </c>
      <c r="F44" s="11" t="s">
        <v>85</v>
      </c>
      <c r="G44" s="11">
        <v>1</v>
      </c>
      <c r="H44" s="11" t="s">
        <v>38</v>
      </c>
      <c r="I44" s="24">
        <v>40000</v>
      </c>
      <c r="J44" s="25">
        <f t="shared" si="2"/>
        <v>80000</v>
      </c>
      <c r="K44" s="12"/>
      <c r="L44" s="19"/>
      <c r="M44" s="11">
        <v>2</v>
      </c>
      <c r="N44" s="11">
        <v>1</v>
      </c>
      <c r="O44" s="32">
        <v>40000</v>
      </c>
      <c r="P44" s="25">
        <f t="shared" si="1"/>
        <v>80000</v>
      </c>
    </row>
    <row r="45" s="1" customFormat="1" customHeight="1" spans="1:16">
      <c r="A45" s="13"/>
      <c r="B45" s="12"/>
      <c r="C45" s="12" t="s">
        <v>104</v>
      </c>
      <c r="D45" s="12" t="s">
        <v>105</v>
      </c>
      <c r="E45" s="11">
        <v>1</v>
      </c>
      <c r="F45" s="11" t="s">
        <v>85</v>
      </c>
      <c r="G45" s="11">
        <v>1</v>
      </c>
      <c r="H45" s="11" t="s">
        <v>38</v>
      </c>
      <c r="I45" s="24">
        <v>40000</v>
      </c>
      <c r="J45" s="25">
        <f t="shared" si="2"/>
        <v>40000</v>
      </c>
      <c r="K45" s="12"/>
      <c r="L45" s="19"/>
      <c r="M45" s="11">
        <v>1</v>
      </c>
      <c r="N45" s="11">
        <v>1</v>
      </c>
      <c r="O45" s="32">
        <v>40000</v>
      </c>
      <c r="P45" s="25">
        <f t="shared" si="1"/>
        <v>40000</v>
      </c>
    </row>
    <row r="46" s="1" customFormat="1" customHeight="1" spans="1:16">
      <c r="A46" s="13"/>
      <c r="B46" s="12"/>
      <c r="C46" s="12" t="s">
        <v>104</v>
      </c>
      <c r="D46" s="12" t="s">
        <v>106</v>
      </c>
      <c r="E46" s="11">
        <v>2</v>
      </c>
      <c r="F46" s="11" t="s">
        <v>85</v>
      </c>
      <c r="G46" s="11">
        <v>1</v>
      </c>
      <c r="H46" s="11" t="s">
        <v>38</v>
      </c>
      <c r="I46" s="24">
        <v>8000</v>
      </c>
      <c r="J46" s="25">
        <f t="shared" si="2"/>
        <v>16000</v>
      </c>
      <c r="K46" s="12"/>
      <c r="L46" s="19"/>
      <c r="M46" s="11">
        <v>2</v>
      </c>
      <c r="N46" s="11">
        <v>1</v>
      </c>
      <c r="O46" s="32">
        <v>8000</v>
      </c>
      <c r="P46" s="25">
        <f t="shared" si="1"/>
        <v>16000</v>
      </c>
    </row>
    <row r="47" s="1" customFormat="1" customHeight="1" spans="1:16">
      <c r="A47" s="13"/>
      <c r="B47" s="12"/>
      <c r="C47" s="12" t="s">
        <v>107</v>
      </c>
      <c r="D47" s="12" t="s">
        <v>108</v>
      </c>
      <c r="E47" s="11">
        <v>1</v>
      </c>
      <c r="F47" s="11" t="s">
        <v>85</v>
      </c>
      <c r="G47" s="11">
        <v>1</v>
      </c>
      <c r="H47" s="11" t="s">
        <v>38</v>
      </c>
      <c r="I47" s="24">
        <v>240600</v>
      </c>
      <c r="J47" s="25">
        <f t="shared" si="2"/>
        <v>240600</v>
      </c>
      <c r="K47" s="12"/>
      <c r="L47" s="19"/>
      <c r="M47" s="11">
        <v>1</v>
      </c>
      <c r="N47" s="11">
        <v>1</v>
      </c>
      <c r="O47" s="32">
        <v>240600</v>
      </c>
      <c r="P47" s="25">
        <f t="shared" si="1"/>
        <v>240600</v>
      </c>
    </row>
    <row r="48" s="1" customFormat="1" customHeight="1" spans="1:16">
      <c r="A48" s="9"/>
      <c r="B48" s="12"/>
      <c r="C48" s="12" t="s">
        <v>107</v>
      </c>
      <c r="D48" s="12" t="s">
        <v>109</v>
      </c>
      <c r="E48" s="11">
        <v>2</v>
      </c>
      <c r="F48" s="11" t="s">
        <v>85</v>
      </c>
      <c r="G48" s="11">
        <v>1</v>
      </c>
      <c r="H48" s="11" t="s">
        <v>38</v>
      </c>
      <c r="I48" s="24">
        <v>10000</v>
      </c>
      <c r="J48" s="25">
        <f t="shared" si="2"/>
        <v>20000</v>
      </c>
      <c r="K48" s="12"/>
      <c r="L48" s="19"/>
      <c r="M48" s="11">
        <v>2</v>
      </c>
      <c r="N48" s="11">
        <v>1</v>
      </c>
      <c r="O48" s="32">
        <v>10000</v>
      </c>
      <c r="P48" s="25">
        <f t="shared" si="1"/>
        <v>20000</v>
      </c>
    </row>
    <row r="49" s="1" customFormat="1" customHeight="1" spans="1:16">
      <c r="A49" s="14">
        <v>11</v>
      </c>
      <c r="B49" s="12"/>
      <c r="C49" s="12" t="s">
        <v>110</v>
      </c>
      <c r="D49" s="12" t="s">
        <v>111</v>
      </c>
      <c r="E49" s="11">
        <v>1</v>
      </c>
      <c r="F49" s="11" t="s">
        <v>85</v>
      </c>
      <c r="G49" s="11">
        <v>1</v>
      </c>
      <c r="H49" s="11" t="s">
        <v>38</v>
      </c>
      <c r="I49" s="24">
        <v>86300</v>
      </c>
      <c r="J49" s="25">
        <f t="shared" si="2"/>
        <v>86300</v>
      </c>
      <c r="K49" s="12"/>
      <c r="L49" s="19"/>
      <c r="M49" s="11">
        <v>1</v>
      </c>
      <c r="N49" s="11">
        <v>1</v>
      </c>
      <c r="O49" s="32">
        <v>86300</v>
      </c>
      <c r="P49" s="25">
        <f t="shared" si="1"/>
        <v>86300</v>
      </c>
    </row>
    <row r="50" s="1" customFormat="1" customHeight="1" spans="1:16">
      <c r="A50" s="13"/>
      <c r="B50" s="12"/>
      <c r="C50" s="12" t="s">
        <v>112</v>
      </c>
      <c r="D50" s="12" t="s">
        <v>113</v>
      </c>
      <c r="E50" s="11">
        <v>1</v>
      </c>
      <c r="F50" s="11" t="s">
        <v>85</v>
      </c>
      <c r="G50" s="11">
        <v>1</v>
      </c>
      <c r="H50" s="11" t="s">
        <v>38</v>
      </c>
      <c r="I50" s="24">
        <v>63500</v>
      </c>
      <c r="J50" s="25">
        <f t="shared" si="2"/>
        <v>63500</v>
      </c>
      <c r="K50" s="12"/>
      <c r="L50" s="19"/>
      <c r="M50" s="11">
        <v>1</v>
      </c>
      <c r="N50" s="11">
        <v>1</v>
      </c>
      <c r="O50" s="32">
        <v>63500</v>
      </c>
      <c r="P50" s="25">
        <f t="shared" si="1"/>
        <v>63500</v>
      </c>
    </row>
    <row r="51" s="1" customFormat="1" customHeight="1" spans="1:16">
      <c r="A51" s="9"/>
      <c r="B51" s="12"/>
      <c r="C51" s="12" t="s">
        <v>112</v>
      </c>
      <c r="D51" s="12" t="s">
        <v>114</v>
      </c>
      <c r="E51" s="11">
        <v>1</v>
      </c>
      <c r="F51" s="11" t="s">
        <v>85</v>
      </c>
      <c r="G51" s="11">
        <v>1</v>
      </c>
      <c r="H51" s="11" t="s">
        <v>38</v>
      </c>
      <c r="I51" s="24">
        <v>56250</v>
      </c>
      <c r="J51" s="25">
        <f t="shared" si="2"/>
        <v>56250</v>
      </c>
      <c r="K51" s="12"/>
      <c r="L51" s="19"/>
      <c r="M51" s="11">
        <v>1</v>
      </c>
      <c r="N51" s="11">
        <v>1</v>
      </c>
      <c r="O51" s="32">
        <v>56250</v>
      </c>
      <c r="P51" s="25">
        <f t="shared" si="1"/>
        <v>56250</v>
      </c>
    </row>
    <row r="52" s="1" customFormat="1" customHeight="1" spans="1:16">
      <c r="A52" s="14">
        <v>12</v>
      </c>
      <c r="B52" s="12" t="s">
        <v>115</v>
      </c>
      <c r="C52" s="12" t="s">
        <v>116</v>
      </c>
      <c r="D52" s="12" t="s">
        <v>117</v>
      </c>
      <c r="E52" s="11">
        <v>774</v>
      </c>
      <c r="F52" s="11" t="s">
        <v>85</v>
      </c>
      <c r="G52" s="11">
        <v>1</v>
      </c>
      <c r="H52" s="11" t="s">
        <v>38</v>
      </c>
      <c r="I52" s="24">
        <v>300</v>
      </c>
      <c r="J52" s="25">
        <f t="shared" si="2"/>
        <v>232200</v>
      </c>
      <c r="K52" s="12"/>
      <c r="L52" s="19"/>
      <c r="M52" s="11">
        <v>774</v>
      </c>
      <c r="N52" s="11">
        <v>1</v>
      </c>
      <c r="O52" s="32">
        <v>300</v>
      </c>
      <c r="P52" s="25">
        <f t="shared" si="1"/>
        <v>232200</v>
      </c>
    </row>
    <row r="53" s="1" customFormat="1" customHeight="1" spans="1:16">
      <c r="A53" s="9"/>
      <c r="B53" s="12"/>
      <c r="C53" s="12" t="s">
        <v>116</v>
      </c>
      <c r="D53" s="12" t="s">
        <v>118</v>
      </c>
      <c r="E53" s="11">
        <v>22</v>
      </c>
      <c r="F53" s="11" t="s">
        <v>85</v>
      </c>
      <c r="G53" s="11">
        <v>1</v>
      </c>
      <c r="H53" s="11" t="s">
        <v>38</v>
      </c>
      <c r="I53" s="24">
        <v>175</v>
      </c>
      <c r="J53" s="25">
        <f t="shared" si="2"/>
        <v>3850</v>
      </c>
      <c r="K53" s="12"/>
      <c r="L53" s="19"/>
      <c r="M53" s="11">
        <v>22</v>
      </c>
      <c r="N53" s="11">
        <v>1</v>
      </c>
      <c r="O53" s="32">
        <v>175</v>
      </c>
      <c r="P53" s="25">
        <f t="shared" si="1"/>
        <v>3850</v>
      </c>
    </row>
    <row r="54" s="1" customFormat="1" customHeight="1" spans="1:16">
      <c r="A54" s="14">
        <v>13</v>
      </c>
      <c r="B54" s="12"/>
      <c r="C54" s="12" t="s">
        <v>116</v>
      </c>
      <c r="D54" s="12" t="s">
        <v>119</v>
      </c>
      <c r="E54" s="11">
        <v>780</v>
      </c>
      <c r="F54" s="11" t="s">
        <v>85</v>
      </c>
      <c r="G54" s="11">
        <v>1</v>
      </c>
      <c r="H54" s="11" t="s">
        <v>38</v>
      </c>
      <c r="I54" s="24">
        <v>45</v>
      </c>
      <c r="J54" s="25">
        <f t="shared" si="2"/>
        <v>35100</v>
      </c>
      <c r="K54" s="12"/>
      <c r="L54" s="19"/>
      <c r="M54" s="11">
        <v>780</v>
      </c>
      <c r="N54" s="11">
        <v>1</v>
      </c>
      <c r="O54" s="32">
        <v>45</v>
      </c>
      <c r="P54" s="25">
        <f t="shared" si="1"/>
        <v>35100</v>
      </c>
    </row>
    <row r="55" s="1" customFormat="1" customHeight="1" spans="1:16">
      <c r="A55" s="13"/>
      <c r="B55" s="12"/>
      <c r="C55" s="12" t="s">
        <v>120</v>
      </c>
      <c r="D55" s="12" t="s">
        <v>121</v>
      </c>
      <c r="E55" s="11">
        <v>5</v>
      </c>
      <c r="F55" s="11" t="s">
        <v>85</v>
      </c>
      <c r="G55" s="11">
        <v>1</v>
      </c>
      <c r="H55" s="11" t="s">
        <v>38</v>
      </c>
      <c r="I55" s="24">
        <v>3000</v>
      </c>
      <c r="J55" s="25">
        <f t="shared" si="2"/>
        <v>15000</v>
      </c>
      <c r="K55" s="12"/>
      <c r="L55" s="19"/>
      <c r="M55" s="11">
        <v>5</v>
      </c>
      <c r="N55" s="11">
        <v>1</v>
      </c>
      <c r="O55" s="32">
        <v>3000</v>
      </c>
      <c r="P55" s="25">
        <f t="shared" si="1"/>
        <v>15000</v>
      </c>
    </row>
    <row r="56" s="1" customFormat="1" customHeight="1" spans="1:16">
      <c r="A56" s="13"/>
      <c r="B56" s="12"/>
      <c r="C56" s="12" t="s">
        <v>120</v>
      </c>
      <c r="D56" s="12" t="s">
        <v>122</v>
      </c>
      <c r="E56" s="11">
        <v>50</v>
      </c>
      <c r="F56" s="11" t="s">
        <v>85</v>
      </c>
      <c r="G56" s="11">
        <v>1</v>
      </c>
      <c r="H56" s="11" t="s">
        <v>38</v>
      </c>
      <c r="I56" s="24">
        <v>1000</v>
      </c>
      <c r="J56" s="25">
        <f t="shared" si="2"/>
        <v>50000</v>
      </c>
      <c r="K56" s="12"/>
      <c r="L56" s="19"/>
      <c r="M56" s="11">
        <v>50</v>
      </c>
      <c r="N56" s="11">
        <v>1</v>
      </c>
      <c r="O56" s="32">
        <v>1000</v>
      </c>
      <c r="P56" s="25">
        <f t="shared" si="1"/>
        <v>50000</v>
      </c>
    </row>
    <row r="57" s="1" customFormat="1" customHeight="1" spans="1:16">
      <c r="A57" s="13"/>
      <c r="B57" s="12"/>
      <c r="C57" s="12" t="s">
        <v>120</v>
      </c>
      <c r="D57" s="12" t="s">
        <v>123</v>
      </c>
      <c r="E57" s="11">
        <v>100</v>
      </c>
      <c r="F57" s="11" t="s">
        <v>85</v>
      </c>
      <c r="G57" s="11">
        <v>1</v>
      </c>
      <c r="H57" s="11" t="s">
        <v>38</v>
      </c>
      <c r="I57" s="24">
        <v>500</v>
      </c>
      <c r="J57" s="25">
        <f t="shared" si="2"/>
        <v>50000</v>
      </c>
      <c r="K57" s="12"/>
      <c r="L57" s="19"/>
      <c r="M57" s="11">
        <v>100</v>
      </c>
      <c r="N57" s="11">
        <v>1</v>
      </c>
      <c r="O57" s="32">
        <v>500</v>
      </c>
      <c r="P57" s="25">
        <f t="shared" si="1"/>
        <v>50000</v>
      </c>
    </row>
    <row r="58" s="1" customFormat="1" customHeight="1" spans="1:16">
      <c r="A58" s="13"/>
      <c r="B58" s="12"/>
      <c r="C58" s="12" t="s">
        <v>120</v>
      </c>
      <c r="D58" s="12" t="s">
        <v>124</v>
      </c>
      <c r="E58" s="11">
        <v>200</v>
      </c>
      <c r="F58" s="11" t="s">
        <v>85</v>
      </c>
      <c r="G58" s="11">
        <v>1</v>
      </c>
      <c r="H58" s="11" t="s">
        <v>38</v>
      </c>
      <c r="I58" s="24">
        <v>200</v>
      </c>
      <c r="J58" s="25">
        <f t="shared" si="2"/>
        <v>40000</v>
      </c>
      <c r="K58" s="12"/>
      <c r="L58" s="19"/>
      <c r="M58" s="11">
        <v>200</v>
      </c>
      <c r="N58" s="11">
        <v>1</v>
      </c>
      <c r="O58" s="32">
        <v>200</v>
      </c>
      <c r="P58" s="25">
        <f t="shared" si="1"/>
        <v>40000</v>
      </c>
    </row>
    <row r="59" s="1" customFormat="1" customHeight="1" spans="1:16">
      <c r="A59" s="13"/>
      <c r="B59" s="12"/>
      <c r="C59" s="12" t="s">
        <v>125</v>
      </c>
      <c r="D59" s="12" t="s">
        <v>126</v>
      </c>
      <c r="E59" s="11">
        <v>780</v>
      </c>
      <c r="F59" s="11" t="s">
        <v>85</v>
      </c>
      <c r="G59" s="11">
        <v>1</v>
      </c>
      <c r="H59" s="11" t="s">
        <v>38</v>
      </c>
      <c r="I59" s="24">
        <v>68</v>
      </c>
      <c r="J59" s="25">
        <f t="shared" si="2"/>
        <v>53040</v>
      </c>
      <c r="K59" s="12"/>
      <c r="L59" s="19"/>
      <c r="M59" s="11">
        <v>780</v>
      </c>
      <c r="N59" s="11">
        <v>1</v>
      </c>
      <c r="O59" s="32">
        <v>68</v>
      </c>
      <c r="P59" s="25">
        <f t="shared" si="1"/>
        <v>53040</v>
      </c>
    </row>
    <row r="60" s="1" customFormat="1" customHeight="1" spans="1:16">
      <c r="A60" s="13"/>
      <c r="B60" s="12"/>
      <c r="C60" s="12" t="s">
        <v>127</v>
      </c>
      <c r="D60" s="12" t="s">
        <v>128</v>
      </c>
      <c r="E60" s="16">
        <v>780</v>
      </c>
      <c r="F60" s="11" t="s">
        <v>85</v>
      </c>
      <c r="G60" s="11">
        <v>1</v>
      </c>
      <c r="H60" s="11" t="s">
        <v>38</v>
      </c>
      <c r="I60" s="24">
        <v>6</v>
      </c>
      <c r="J60" s="25">
        <f t="shared" si="2"/>
        <v>4680</v>
      </c>
      <c r="K60" s="12"/>
      <c r="L60" s="19"/>
      <c r="M60" s="16">
        <v>780</v>
      </c>
      <c r="N60" s="11">
        <v>1</v>
      </c>
      <c r="O60" s="32">
        <v>6</v>
      </c>
      <c r="P60" s="25">
        <f t="shared" si="1"/>
        <v>4680</v>
      </c>
    </row>
    <row r="61" s="1" customFormat="1" customHeight="1" spans="1:16">
      <c r="A61" s="13"/>
      <c r="B61" s="12"/>
      <c r="C61" s="12" t="s">
        <v>129</v>
      </c>
      <c r="D61" s="12" t="s">
        <v>130</v>
      </c>
      <c r="E61" s="11">
        <v>6</v>
      </c>
      <c r="F61" s="11" t="s">
        <v>85</v>
      </c>
      <c r="G61" s="11">
        <v>1</v>
      </c>
      <c r="H61" s="11" t="s">
        <v>38</v>
      </c>
      <c r="I61" s="24">
        <v>400</v>
      </c>
      <c r="J61" s="25">
        <f t="shared" si="2"/>
        <v>2400</v>
      </c>
      <c r="K61" s="12"/>
      <c r="L61" s="19"/>
      <c r="M61" s="11">
        <v>6</v>
      </c>
      <c r="N61" s="11">
        <v>1</v>
      </c>
      <c r="O61" s="32">
        <v>400</v>
      </c>
      <c r="P61" s="25">
        <f t="shared" si="1"/>
        <v>2400</v>
      </c>
    </row>
    <row r="62" s="1" customFormat="1" customHeight="1" spans="1:16">
      <c r="A62" s="13"/>
      <c r="B62" s="12"/>
      <c r="C62" s="12" t="s">
        <v>131</v>
      </c>
      <c r="D62" s="12" t="s">
        <v>132</v>
      </c>
      <c r="E62" s="11">
        <v>20</v>
      </c>
      <c r="F62" s="11" t="s">
        <v>85</v>
      </c>
      <c r="G62" s="11">
        <v>1</v>
      </c>
      <c r="H62" s="11" t="s">
        <v>38</v>
      </c>
      <c r="I62" s="24">
        <v>450</v>
      </c>
      <c r="J62" s="25">
        <f t="shared" si="2"/>
        <v>9000</v>
      </c>
      <c r="K62" s="12"/>
      <c r="L62" s="19"/>
      <c r="M62" s="11">
        <v>20</v>
      </c>
      <c r="N62" s="11">
        <v>1</v>
      </c>
      <c r="O62" s="32">
        <v>450</v>
      </c>
      <c r="P62" s="25">
        <f t="shared" si="1"/>
        <v>9000</v>
      </c>
    </row>
    <row r="63" s="1" customFormat="1" customHeight="1" spans="1:16">
      <c r="A63" s="13"/>
      <c r="B63" s="12"/>
      <c r="C63" s="12" t="s">
        <v>133</v>
      </c>
      <c r="D63" s="12" t="s">
        <v>134</v>
      </c>
      <c r="E63" s="11">
        <v>20</v>
      </c>
      <c r="F63" s="11" t="s">
        <v>85</v>
      </c>
      <c r="G63" s="11">
        <v>1</v>
      </c>
      <c r="H63" s="11" t="s">
        <v>38</v>
      </c>
      <c r="I63" s="24">
        <v>120</v>
      </c>
      <c r="J63" s="25">
        <f t="shared" si="2"/>
        <v>2400</v>
      </c>
      <c r="K63" s="12"/>
      <c r="L63" s="19"/>
      <c r="M63" s="11">
        <v>20</v>
      </c>
      <c r="N63" s="11">
        <v>1</v>
      </c>
      <c r="O63" s="32">
        <v>120</v>
      </c>
      <c r="P63" s="25">
        <f t="shared" si="1"/>
        <v>2400</v>
      </c>
    </row>
    <row r="64" s="1" customFormat="1" customHeight="1" spans="1:16">
      <c r="A64" s="13"/>
      <c r="B64" s="12"/>
      <c r="C64" s="12" t="s">
        <v>135</v>
      </c>
      <c r="D64" s="12" t="s">
        <v>136</v>
      </c>
      <c r="E64" s="11">
        <v>774</v>
      </c>
      <c r="F64" s="11" t="s">
        <v>85</v>
      </c>
      <c r="G64" s="11">
        <v>1</v>
      </c>
      <c r="H64" s="11" t="s">
        <v>38</v>
      </c>
      <c r="I64" s="24">
        <v>28</v>
      </c>
      <c r="J64" s="25">
        <f t="shared" si="2"/>
        <v>21672</v>
      </c>
      <c r="K64" s="12"/>
      <c r="L64" s="19"/>
      <c r="M64" s="11">
        <v>774</v>
      </c>
      <c r="N64" s="11">
        <v>1</v>
      </c>
      <c r="O64" s="32">
        <v>28</v>
      </c>
      <c r="P64" s="25">
        <f t="shared" si="1"/>
        <v>21672</v>
      </c>
    </row>
    <row r="65" s="1" customFormat="1" customHeight="1" spans="1:16">
      <c r="A65" s="13"/>
      <c r="B65" s="12"/>
      <c r="C65" s="12" t="s">
        <v>137</v>
      </c>
      <c r="D65" s="12" t="s">
        <v>138</v>
      </c>
      <c r="E65" s="11">
        <v>780</v>
      </c>
      <c r="F65" s="11" t="s">
        <v>85</v>
      </c>
      <c r="G65" s="11">
        <v>1</v>
      </c>
      <c r="H65" s="11" t="s">
        <v>38</v>
      </c>
      <c r="I65" s="24">
        <v>5</v>
      </c>
      <c r="J65" s="25">
        <f t="shared" si="2"/>
        <v>3900</v>
      </c>
      <c r="K65" s="12"/>
      <c r="L65" s="19"/>
      <c r="M65" s="11">
        <v>780</v>
      </c>
      <c r="N65" s="11">
        <v>1</v>
      </c>
      <c r="O65" s="32">
        <v>5</v>
      </c>
      <c r="P65" s="25">
        <f t="shared" si="1"/>
        <v>3900</v>
      </c>
    </row>
    <row r="66" s="1" customFormat="1" customHeight="1" spans="1:16">
      <c r="A66" s="13"/>
      <c r="B66" s="12"/>
      <c r="C66" s="12" t="s">
        <v>139</v>
      </c>
      <c r="D66" s="12" t="s">
        <v>140</v>
      </c>
      <c r="E66" s="11">
        <v>812</v>
      </c>
      <c r="F66" s="11" t="s">
        <v>85</v>
      </c>
      <c r="G66" s="11">
        <v>1</v>
      </c>
      <c r="H66" s="11" t="s">
        <v>38</v>
      </c>
      <c r="I66" s="24">
        <v>10</v>
      </c>
      <c r="J66" s="25">
        <f t="shared" si="2"/>
        <v>8120</v>
      </c>
      <c r="K66" s="12"/>
      <c r="L66" s="19"/>
      <c r="M66" s="11">
        <v>812</v>
      </c>
      <c r="N66" s="11">
        <v>1</v>
      </c>
      <c r="O66" s="32">
        <v>10</v>
      </c>
      <c r="P66" s="25">
        <f t="shared" ref="P66:P104" si="3">M66*N66*O66</f>
        <v>8120</v>
      </c>
    </row>
    <row r="67" s="1" customFormat="1" customHeight="1" spans="1:16">
      <c r="A67" s="13"/>
      <c r="B67" s="12"/>
      <c r="C67" s="12" t="s">
        <v>141</v>
      </c>
      <c r="D67" s="12" t="s">
        <v>142</v>
      </c>
      <c r="E67" s="11">
        <v>50</v>
      </c>
      <c r="F67" s="11" t="s">
        <v>85</v>
      </c>
      <c r="G67" s="11">
        <v>1</v>
      </c>
      <c r="H67" s="11" t="s">
        <v>38</v>
      </c>
      <c r="I67" s="24">
        <v>35</v>
      </c>
      <c r="J67" s="25">
        <f t="shared" si="2"/>
        <v>1750</v>
      </c>
      <c r="K67" s="12"/>
      <c r="L67" s="19"/>
      <c r="M67" s="11">
        <v>50</v>
      </c>
      <c r="N67" s="11">
        <v>1</v>
      </c>
      <c r="O67" s="32">
        <v>35</v>
      </c>
      <c r="P67" s="25">
        <f t="shared" si="3"/>
        <v>1750</v>
      </c>
    </row>
    <row r="68" s="1" customFormat="1" customHeight="1" spans="1:16">
      <c r="A68" s="13"/>
      <c r="B68" s="12"/>
      <c r="C68" s="12" t="s">
        <v>143</v>
      </c>
      <c r="D68" s="12" t="s">
        <v>144</v>
      </c>
      <c r="E68" s="11">
        <v>20</v>
      </c>
      <c r="F68" s="11" t="s">
        <v>85</v>
      </c>
      <c r="G68" s="11">
        <v>1</v>
      </c>
      <c r="H68" s="11" t="s">
        <v>38</v>
      </c>
      <c r="I68" s="24">
        <v>12</v>
      </c>
      <c r="J68" s="25">
        <f t="shared" si="2"/>
        <v>240</v>
      </c>
      <c r="K68" s="12"/>
      <c r="L68" s="19"/>
      <c r="M68" s="11">
        <v>20</v>
      </c>
      <c r="N68" s="11">
        <v>1</v>
      </c>
      <c r="O68" s="32">
        <v>12</v>
      </c>
      <c r="P68" s="25">
        <f t="shared" si="3"/>
        <v>240</v>
      </c>
    </row>
    <row r="69" s="1" customFormat="1" customHeight="1" spans="1:16">
      <c r="A69" s="13"/>
      <c r="B69" s="12"/>
      <c r="C69" s="12" t="s">
        <v>145</v>
      </c>
      <c r="D69" s="12" t="s">
        <v>146</v>
      </c>
      <c r="E69" s="11">
        <v>800</v>
      </c>
      <c r="F69" s="11" t="s">
        <v>85</v>
      </c>
      <c r="G69" s="11">
        <v>1</v>
      </c>
      <c r="H69" s="11" t="s">
        <v>38</v>
      </c>
      <c r="I69" s="24">
        <v>6</v>
      </c>
      <c r="J69" s="25">
        <f t="shared" si="2"/>
        <v>4800</v>
      </c>
      <c r="K69" s="12"/>
      <c r="L69" s="19"/>
      <c r="M69" s="11">
        <v>800</v>
      </c>
      <c r="N69" s="11">
        <v>1</v>
      </c>
      <c r="O69" s="32">
        <v>6</v>
      </c>
      <c r="P69" s="25">
        <f t="shared" si="3"/>
        <v>4800</v>
      </c>
    </row>
    <row r="70" s="1" customFormat="1" customHeight="1" spans="1:16">
      <c r="A70" s="13"/>
      <c r="B70" s="12"/>
      <c r="C70" s="12" t="s">
        <v>145</v>
      </c>
      <c r="D70" s="12" t="s">
        <v>147</v>
      </c>
      <c r="E70" s="11">
        <v>800</v>
      </c>
      <c r="F70" s="11" t="s">
        <v>85</v>
      </c>
      <c r="G70" s="11">
        <v>1</v>
      </c>
      <c r="H70" s="11" t="s">
        <v>38</v>
      </c>
      <c r="I70" s="24">
        <v>7</v>
      </c>
      <c r="J70" s="25">
        <f t="shared" si="2"/>
        <v>5600</v>
      </c>
      <c r="K70" s="12"/>
      <c r="L70" s="19"/>
      <c r="M70" s="11">
        <v>800</v>
      </c>
      <c r="N70" s="11">
        <v>1</v>
      </c>
      <c r="O70" s="32">
        <v>7</v>
      </c>
      <c r="P70" s="25">
        <f t="shared" si="3"/>
        <v>5600</v>
      </c>
    </row>
    <row r="71" s="1" customFormat="1" customHeight="1" spans="1:16">
      <c r="A71" s="13"/>
      <c r="B71" s="12"/>
      <c r="C71" s="12" t="s">
        <v>148</v>
      </c>
      <c r="D71" s="12" t="s">
        <v>149</v>
      </c>
      <c r="E71" s="11">
        <v>800</v>
      </c>
      <c r="F71" s="11" t="s">
        <v>85</v>
      </c>
      <c r="G71" s="11">
        <v>1</v>
      </c>
      <c r="H71" s="11" t="s">
        <v>38</v>
      </c>
      <c r="I71" s="24">
        <v>6</v>
      </c>
      <c r="J71" s="25">
        <f t="shared" si="2"/>
        <v>4800</v>
      </c>
      <c r="K71" s="12"/>
      <c r="L71" s="19"/>
      <c r="M71" s="11">
        <v>800</v>
      </c>
      <c r="N71" s="11">
        <v>1</v>
      </c>
      <c r="O71" s="32">
        <v>6</v>
      </c>
      <c r="P71" s="25">
        <f t="shared" si="3"/>
        <v>4800</v>
      </c>
    </row>
    <row r="72" s="1" customFormat="1" customHeight="1" spans="1:16">
      <c r="A72" s="13"/>
      <c r="B72" s="12"/>
      <c r="C72" s="12" t="s">
        <v>150</v>
      </c>
      <c r="D72" s="12" t="s">
        <v>151</v>
      </c>
      <c r="E72" s="11">
        <v>812</v>
      </c>
      <c r="F72" s="11" t="s">
        <v>85</v>
      </c>
      <c r="G72" s="11">
        <v>1</v>
      </c>
      <c r="H72" s="11" t="s">
        <v>38</v>
      </c>
      <c r="I72" s="24">
        <v>300</v>
      </c>
      <c r="J72" s="25">
        <f t="shared" si="2"/>
        <v>243600</v>
      </c>
      <c r="K72" s="12"/>
      <c r="L72" s="19"/>
      <c r="M72" s="11">
        <v>812</v>
      </c>
      <c r="N72" s="11">
        <v>1</v>
      </c>
      <c r="O72" s="32">
        <v>300</v>
      </c>
      <c r="P72" s="25">
        <f t="shared" si="3"/>
        <v>243600</v>
      </c>
    </row>
    <row r="73" s="1" customFormat="1" customHeight="1" spans="1:16">
      <c r="A73" s="13"/>
      <c r="B73" s="12"/>
      <c r="C73" s="12" t="s">
        <v>152</v>
      </c>
      <c r="D73" s="12" t="s">
        <v>153</v>
      </c>
      <c r="E73" s="11">
        <v>800</v>
      </c>
      <c r="F73" s="11" t="s">
        <v>85</v>
      </c>
      <c r="G73" s="11">
        <v>1</v>
      </c>
      <c r="H73" s="11" t="s">
        <v>38</v>
      </c>
      <c r="I73" s="24">
        <v>2.5</v>
      </c>
      <c r="J73" s="25">
        <f t="shared" ref="J73:J104" si="4">E73*G73*I73</f>
        <v>2000</v>
      </c>
      <c r="K73" s="12"/>
      <c r="L73" s="19"/>
      <c r="M73" s="11">
        <v>800</v>
      </c>
      <c r="N73" s="11">
        <v>1</v>
      </c>
      <c r="O73" s="32">
        <v>2.5</v>
      </c>
      <c r="P73" s="25">
        <f t="shared" si="3"/>
        <v>2000</v>
      </c>
    </row>
    <row r="74" s="1" customFormat="1" customHeight="1" spans="1:16">
      <c r="A74" s="13"/>
      <c r="B74" s="12"/>
      <c r="C74" s="12" t="s">
        <v>152</v>
      </c>
      <c r="D74" s="12" t="s">
        <v>154</v>
      </c>
      <c r="E74" s="11">
        <v>800</v>
      </c>
      <c r="F74" s="11" t="s">
        <v>85</v>
      </c>
      <c r="G74" s="11">
        <v>1</v>
      </c>
      <c r="H74" s="11" t="s">
        <v>38</v>
      </c>
      <c r="I74" s="24">
        <v>2.5</v>
      </c>
      <c r="J74" s="25">
        <f t="shared" si="4"/>
        <v>2000</v>
      </c>
      <c r="K74" s="12"/>
      <c r="L74" s="19"/>
      <c r="M74" s="11">
        <v>800</v>
      </c>
      <c r="N74" s="11">
        <v>1</v>
      </c>
      <c r="O74" s="32">
        <v>2.5</v>
      </c>
      <c r="P74" s="25">
        <f t="shared" si="3"/>
        <v>2000</v>
      </c>
    </row>
    <row r="75" s="1" customFormat="1" customHeight="1" spans="1:16">
      <c r="A75" s="13"/>
      <c r="B75" s="12"/>
      <c r="C75" s="12" t="s">
        <v>152</v>
      </c>
      <c r="D75" s="12" t="s">
        <v>155</v>
      </c>
      <c r="E75" s="11">
        <v>780</v>
      </c>
      <c r="F75" s="11" t="s">
        <v>85</v>
      </c>
      <c r="G75" s="11">
        <v>1</v>
      </c>
      <c r="H75" s="11" t="s">
        <v>38</v>
      </c>
      <c r="I75" s="24">
        <v>5</v>
      </c>
      <c r="J75" s="25">
        <f t="shared" si="4"/>
        <v>3900</v>
      </c>
      <c r="K75" s="12"/>
      <c r="L75" s="19"/>
      <c r="M75" s="11">
        <v>780</v>
      </c>
      <c r="N75" s="11">
        <v>1</v>
      </c>
      <c r="O75" s="32">
        <v>5</v>
      </c>
      <c r="P75" s="25">
        <f t="shared" si="3"/>
        <v>3900</v>
      </c>
    </row>
    <row r="76" s="1" customFormat="1" customHeight="1" spans="1:16">
      <c r="A76" s="13"/>
      <c r="B76" s="12"/>
      <c r="C76" s="12" t="s">
        <v>156</v>
      </c>
      <c r="D76" s="12" t="s">
        <v>157</v>
      </c>
      <c r="E76" s="11">
        <v>780</v>
      </c>
      <c r="F76" s="11" t="s">
        <v>85</v>
      </c>
      <c r="G76" s="11">
        <v>1</v>
      </c>
      <c r="H76" s="11" t="s">
        <v>38</v>
      </c>
      <c r="I76" s="24">
        <v>18</v>
      </c>
      <c r="J76" s="25">
        <f t="shared" si="4"/>
        <v>14040</v>
      </c>
      <c r="K76" s="12"/>
      <c r="L76" s="19"/>
      <c r="M76" s="11">
        <v>780</v>
      </c>
      <c r="N76" s="11">
        <v>1</v>
      </c>
      <c r="O76" s="32">
        <v>18</v>
      </c>
      <c r="P76" s="25">
        <f t="shared" si="3"/>
        <v>14040</v>
      </c>
    </row>
    <row r="77" s="1" customFormat="1" customHeight="1" spans="1:16">
      <c r="A77" s="13"/>
      <c r="B77" s="12"/>
      <c r="C77" s="12" t="s">
        <v>158</v>
      </c>
      <c r="D77" s="12" t="s">
        <v>159</v>
      </c>
      <c r="E77" s="11">
        <v>690</v>
      </c>
      <c r="F77" s="11" t="s">
        <v>85</v>
      </c>
      <c r="G77" s="11">
        <v>1</v>
      </c>
      <c r="H77" s="11" t="s">
        <v>38</v>
      </c>
      <c r="I77" s="24">
        <v>22</v>
      </c>
      <c r="J77" s="25">
        <f t="shared" si="4"/>
        <v>15180</v>
      </c>
      <c r="K77" s="12"/>
      <c r="L77" s="19"/>
      <c r="M77" s="11">
        <v>690</v>
      </c>
      <c r="N77" s="11">
        <v>1</v>
      </c>
      <c r="O77" s="32">
        <v>22</v>
      </c>
      <c r="P77" s="25">
        <f t="shared" si="3"/>
        <v>15180</v>
      </c>
    </row>
    <row r="78" s="1" customFormat="1" customHeight="1" spans="1:16">
      <c r="A78" s="13"/>
      <c r="B78" s="12"/>
      <c r="C78" s="12" t="s">
        <v>160</v>
      </c>
      <c r="D78" s="12" t="s">
        <v>161</v>
      </c>
      <c r="E78" s="11">
        <v>780</v>
      </c>
      <c r="F78" s="11" t="s">
        <v>85</v>
      </c>
      <c r="G78" s="11">
        <v>1</v>
      </c>
      <c r="H78" s="11" t="s">
        <v>38</v>
      </c>
      <c r="I78" s="24">
        <v>1.5</v>
      </c>
      <c r="J78" s="25">
        <f t="shared" si="4"/>
        <v>1170</v>
      </c>
      <c r="K78" s="12"/>
      <c r="L78" s="19"/>
      <c r="M78" s="11">
        <v>780</v>
      </c>
      <c r="N78" s="11">
        <v>1</v>
      </c>
      <c r="O78" s="32">
        <v>1.5</v>
      </c>
      <c r="P78" s="25">
        <f t="shared" si="3"/>
        <v>1170</v>
      </c>
    </row>
    <row r="79" s="1" customFormat="1" customHeight="1" spans="1:16">
      <c r="A79" s="13"/>
      <c r="B79" s="12" t="s">
        <v>162</v>
      </c>
      <c r="C79" s="12" t="s">
        <v>163</v>
      </c>
      <c r="D79" s="12" t="s">
        <v>164</v>
      </c>
      <c r="E79" s="11">
        <v>1</v>
      </c>
      <c r="F79" s="11" t="s">
        <v>85</v>
      </c>
      <c r="G79" s="11">
        <v>1</v>
      </c>
      <c r="H79" s="11" t="s">
        <v>38</v>
      </c>
      <c r="I79" s="24">
        <v>20000</v>
      </c>
      <c r="J79" s="25">
        <f t="shared" si="4"/>
        <v>20000</v>
      </c>
      <c r="K79" s="12"/>
      <c r="L79" s="19"/>
      <c r="M79" s="11">
        <v>1</v>
      </c>
      <c r="N79" s="11">
        <v>1</v>
      </c>
      <c r="O79" s="32">
        <v>20000</v>
      </c>
      <c r="P79" s="25">
        <f t="shared" si="3"/>
        <v>20000</v>
      </c>
    </row>
    <row r="80" s="1" customFormat="1" customHeight="1" spans="1:16">
      <c r="A80" s="13"/>
      <c r="B80" s="12"/>
      <c r="C80" s="12" t="s">
        <v>163</v>
      </c>
      <c r="D80" s="12" t="s">
        <v>165</v>
      </c>
      <c r="E80" s="11">
        <v>1</v>
      </c>
      <c r="F80" s="11" t="s">
        <v>85</v>
      </c>
      <c r="G80" s="11">
        <v>1</v>
      </c>
      <c r="H80" s="11" t="s">
        <v>38</v>
      </c>
      <c r="I80" s="24">
        <v>16000</v>
      </c>
      <c r="J80" s="25">
        <f t="shared" si="4"/>
        <v>16000</v>
      </c>
      <c r="K80" s="12"/>
      <c r="L80" s="19"/>
      <c r="M80" s="11">
        <v>1</v>
      </c>
      <c r="N80" s="11">
        <v>1</v>
      </c>
      <c r="O80" s="32">
        <v>16000</v>
      </c>
      <c r="P80" s="25">
        <f t="shared" si="3"/>
        <v>16000</v>
      </c>
    </row>
    <row r="81" s="1" customFormat="1" customHeight="1" spans="1:16">
      <c r="A81" s="13"/>
      <c r="B81" s="12"/>
      <c r="C81" s="12" t="s">
        <v>163</v>
      </c>
      <c r="D81" s="12" t="s">
        <v>166</v>
      </c>
      <c r="E81" s="11">
        <v>1</v>
      </c>
      <c r="F81" s="11" t="s">
        <v>85</v>
      </c>
      <c r="G81" s="11">
        <v>1</v>
      </c>
      <c r="H81" s="11" t="s">
        <v>38</v>
      </c>
      <c r="I81" s="24">
        <v>6000</v>
      </c>
      <c r="J81" s="25">
        <f t="shared" si="4"/>
        <v>6000</v>
      </c>
      <c r="K81" s="12"/>
      <c r="L81" s="19"/>
      <c r="M81" s="11">
        <v>1</v>
      </c>
      <c r="N81" s="11">
        <v>1</v>
      </c>
      <c r="O81" s="32">
        <v>6000</v>
      </c>
      <c r="P81" s="25">
        <f t="shared" si="3"/>
        <v>6000</v>
      </c>
    </row>
    <row r="82" s="1" customFormat="1" customHeight="1" spans="1:16">
      <c r="A82" s="13"/>
      <c r="B82" s="12"/>
      <c r="C82" s="12" t="s">
        <v>163</v>
      </c>
      <c r="D82" s="12" t="s">
        <v>167</v>
      </c>
      <c r="E82" s="11">
        <v>1</v>
      </c>
      <c r="F82" s="11" t="s">
        <v>85</v>
      </c>
      <c r="G82" s="11">
        <v>1</v>
      </c>
      <c r="H82" s="11" t="s">
        <v>38</v>
      </c>
      <c r="I82" s="24">
        <v>120000</v>
      </c>
      <c r="J82" s="25">
        <f t="shared" si="4"/>
        <v>120000</v>
      </c>
      <c r="K82" s="12"/>
      <c r="L82" s="19"/>
      <c r="M82" s="11">
        <v>1</v>
      </c>
      <c r="N82" s="11">
        <v>1</v>
      </c>
      <c r="O82" s="32">
        <v>120000</v>
      </c>
      <c r="P82" s="25">
        <f t="shared" si="3"/>
        <v>120000</v>
      </c>
    </row>
    <row r="83" s="1" customFormat="1" customHeight="1" spans="1:16">
      <c r="A83" s="13"/>
      <c r="B83" s="12"/>
      <c r="C83" s="12" t="s">
        <v>168</v>
      </c>
      <c r="D83" s="12" t="s">
        <v>169</v>
      </c>
      <c r="E83" s="11">
        <v>2</v>
      </c>
      <c r="F83" s="11" t="s">
        <v>85</v>
      </c>
      <c r="G83" s="11">
        <v>1</v>
      </c>
      <c r="H83" s="11" t="s">
        <v>38</v>
      </c>
      <c r="I83" s="24">
        <v>15000</v>
      </c>
      <c r="J83" s="25">
        <f t="shared" si="4"/>
        <v>30000</v>
      </c>
      <c r="K83" s="12"/>
      <c r="L83" s="19"/>
      <c r="M83" s="11">
        <v>1</v>
      </c>
      <c r="N83" s="11">
        <v>1</v>
      </c>
      <c r="O83" s="32">
        <v>17800</v>
      </c>
      <c r="P83" s="25">
        <f t="shared" si="3"/>
        <v>17800</v>
      </c>
    </row>
    <row r="84" s="1" customFormat="1" customHeight="1" spans="1:16">
      <c r="A84" s="9"/>
      <c r="B84" s="12"/>
      <c r="C84" s="12" t="s">
        <v>170</v>
      </c>
      <c r="D84" s="12" t="s">
        <v>171</v>
      </c>
      <c r="E84" s="11">
        <v>30</v>
      </c>
      <c r="F84" s="11" t="s">
        <v>85</v>
      </c>
      <c r="G84" s="11">
        <v>1</v>
      </c>
      <c r="H84" s="11" t="s">
        <v>38</v>
      </c>
      <c r="I84" s="24">
        <v>600</v>
      </c>
      <c r="J84" s="25">
        <f t="shared" si="4"/>
        <v>18000</v>
      </c>
      <c r="K84" s="12"/>
      <c r="L84" s="19"/>
      <c r="M84" s="11">
        <v>30</v>
      </c>
      <c r="N84" s="11">
        <v>1</v>
      </c>
      <c r="O84" s="32">
        <v>600</v>
      </c>
      <c r="P84" s="25">
        <f t="shared" si="3"/>
        <v>18000</v>
      </c>
    </row>
    <row r="85" s="1" customFormat="1" customHeight="1" spans="1:16">
      <c r="A85" s="9"/>
      <c r="B85" s="12"/>
      <c r="C85" s="12" t="s">
        <v>172</v>
      </c>
      <c r="D85" s="12" t="s">
        <v>173</v>
      </c>
      <c r="E85" s="11">
        <v>1</v>
      </c>
      <c r="F85" s="11" t="s">
        <v>85</v>
      </c>
      <c r="G85" s="11">
        <v>1</v>
      </c>
      <c r="H85" s="11" t="s">
        <v>38</v>
      </c>
      <c r="I85" s="24">
        <v>200000</v>
      </c>
      <c r="J85" s="25">
        <f t="shared" si="4"/>
        <v>200000</v>
      </c>
      <c r="K85" s="12"/>
      <c r="L85" s="19"/>
      <c r="M85" s="37">
        <v>1</v>
      </c>
      <c r="N85" s="37">
        <v>1</v>
      </c>
      <c r="O85" s="24">
        <v>200000</v>
      </c>
      <c r="P85" s="25">
        <f t="shared" si="3"/>
        <v>200000</v>
      </c>
    </row>
    <row r="86" s="1" customFormat="1" customHeight="1" spans="1:16">
      <c r="A86" s="9"/>
      <c r="B86" s="12"/>
      <c r="C86" s="12" t="s">
        <v>172</v>
      </c>
      <c r="D86" s="12" t="s">
        <v>174</v>
      </c>
      <c r="E86" s="11">
        <v>4</v>
      </c>
      <c r="F86" s="11" t="s">
        <v>85</v>
      </c>
      <c r="G86" s="11">
        <v>1</v>
      </c>
      <c r="H86" s="11" t="s">
        <v>38</v>
      </c>
      <c r="I86" s="24">
        <v>30000</v>
      </c>
      <c r="J86" s="25">
        <f t="shared" si="4"/>
        <v>120000</v>
      </c>
      <c r="K86" s="12"/>
      <c r="L86" s="19"/>
      <c r="M86" s="37">
        <v>1</v>
      </c>
      <c r="N86" s="37">
        <v>1</v>
      </c>
      <c r="O86" s="24">
        <v>120000</v>
      </c>
      <c r="P86" s="24">
        <f t="shared" si="3"/>
        <v>120000</v>
      </c>
    </row>
    <row r="87" s="1" customFormat="1" customHeight="1" spans="1:16">
      <c r="A87" s="9"/>
      <c r="B87" s="12"/>
      <c r="C87" s="12" t="s">
        <v>175</v>
      </c>
      <c r="D87" s="12" t="s">
        <v>176</v>
      </c>
      <c r="E87" s="11">
        <v>5</v>
      </c>
      <c r="F87" s="11" t="s">
        <v>85</v>
      </c>
      <c r="G87" s="11">
        <v>1</v>
      </c>
      <c r="H87" s="11" t="s">
        <v>38</v>
      </c>
      <c r="I87" s="24">
        <v>5000</v>
      </c>
      <c r="J87" s="25">
        <f t="shared" si="4"/>
        <v>25000</v>
      </c>
      <c r="K87" s="12"/>
      <c r="L87" s="19"/>
      <c r="M87" s="11">
        <v>6</v>
      </c>
      <c r="N87" s="11">
        <v>1</v>
      </c>
      <c r="O87" s="32">
        <v>5000</v>
      </c>
      <c r="P87" s="25">
        <f t="shared" si="3"/>
        <v>30000</v>
      </c>
    </row>
    <row r="88" s="1" customFormat="1" customHeight="1" spans="1:16">
      <c r="A88" s="9"/>
      <c r="B88" s="12"/>
      <c r="C88" s="12" t="s">
        <v>177</v>
      </c>
      <c r="D88" s="12" t="s">
        <v>178</v>
      </c>
      <c r="E88" s="11">
        <v>2</v>
      </c>
      <c r="F88" s="11" t="s">
        <v>85</v>
      </c>
      <c r="G88" s="11">
        <v>1</v>
      </c>
      <c r="H88" s="11">
        <v>1</v>
      </c>
      <c r="I88" s="24">
        <v>5000</v>
      </c>
      <c r="J88" s="25">
        <f t="shared" si="4"/>
        <v>10000</v>
      </c>
      <c r="K88" s="12"/>
      <c r="L88" s="19"/>
      <c r="M88" s="11">
        <v>2</v>
      </c>
      <c r="N88" s="11">
        <v>1</v>
      </c>
      <c r="O88" s="32">
        <v>5000</v>
      </c>
      <c r="P88" s="25">
        <f t="shared" si="3"/>
        <v>10000</v>
      </c>
    </row>
    <row r="89" s="1" customFormat="1" customHeight="1" spans="1:16">
      <c r="A89" s="9"/>
      <c r="B89" s="12" t="s">
        <v>179</v>
      </c>
      <c r="C89" s="12" t="s">
        <v>177</v>
      </c>
      <c r="D89" s="12" t="s">
        <v>180</v>
      </c>
      <c r="E89" s="11">
        <v>2</v>
      </c>
      <c r="F89" s="11" t="s">
        <v>85</v>
      </c>
      <c r="G89" s="11">
        <v>1</v>
      </c>
      <c r="H89" s="11" t="s">
        <v>38</v>
      </c>
      <c r="I89" s="24">
        <v>4620</v>
      </c>
      <c r="J89" s="25">
        <f t="shared" si="4"/>
        <v>9240</v>
      </c>
      <c r="K89" s="12"/>
      <c r="L89" s="19"/>
      <c r="M89" s="11">
        <v>2</v>
      </c>
      <c r="N89" s="11">
        <v>1</v>
      </c>
      <c r="O89" s="32">
        <v>4620</v>
      </c>
      <c r="P89" s="25">
        <f t="shared" si="3"/>
        <v>9240</v>
      </c>
    </row>
    <row r="90" s="1" customFormat="1" customHeight="1" spans="1:16">
      <c r="A90" s="9"/>
      <c r="B90" s="12"/>
      <c r="C90" s="12" t="s">
        <v>181</v>
      </c>
      <c r="D90" s="12" t="s">
        <v>182</v>
      </c>
      <c r="E90" s="11">
        <v>1</v>
      </c>
      <c r="F90" s="11" t="s">
        <v>85</v>
      </c>
      <c r="G90" s="11">
        <v>1</v>
      </c>
      <c r="H90" s="11" t="s">
        <v>38</v>
      </c>
      <c r="I90" s="24">
        <v>1000</v>
      </c>
      <c r="J90" s="25">
        <f t="shared" si="4"/>
        <v>1000</v>
      </c>
      <c r="K90" s="12"/>
      <c r="L90" s="19"/>
      <c r="M90" s="11">
        <v>1</v>
      </c>
      <c r="N90" s="11">
        <v>1</v>
      </c>
      <c r="O90" s="32">
        <v>1000</v>
      </c>
      <c r="P90" s="25">
        <f t="shared" si="3"/>
        <v>1000</v>
      </c>
    </row>
    <row r="91" s="1" customFormat="1" customHeight="1" spans="1:16">
      <c r="A91" s="9"/>
      <c r="B91" s="12"/>
      <c r="C91" s="12" t="s">
        <v>183</v>
      </c>
      <c r="D91" s="12" t="s">
        <v>184</v>
      </c>
      <c r="E91" s="11">
        <v>1</v>
      </c>
      <c r="F91" s="11" t="s">
        <v>85</v>
      </c>
      <c r="G91" s="11">
        <v>1</v>
      </c>
      <c r="H91" s="11" t="s">
        <v>38</v>
      </c>
      <c r="I91" s="24">
        <v>100000</v>
      </c>
      <c r="J91" s="25">
        <f t="shared" si="4"/>
        <v>100000</v>
      </c>
      <c r="K91" s="12"/>
      <c r="L91" s="19"/>
      <c r="M91" s="11">
        <v>1</v>
      </c>
      <c r="N91" s="11">
        <v>1</v>
      </c>
      <c r="O91" s="32">
        <v>100000</v>
      </c>
      <c r="P91" s="25">
        <f t="shared" si="3"/>
        <v>100000</v>
      </c>
    </row>
    <row r="92" s="1" customFormat="1" customHeight="1" spans="1:16">
      <c r="A92" s="9"/>
      <c r="B92" s="12"/>
      <c r="C92" s="12" t="s">
        <v>185</v>
      </c>
      <c r="D92" s="12" t="s">
        <v>186</v>
      </c>
      <c r="E92" s="11">
        <v>780</v>
      </c>
      <c r="F92" s="11" t="s">
        <v>85</v>
      </c>
      <c r="G92" s="11">
        <v>1</v>
      </c>
      <c r="H92" s="11" t="s">
        <v>38</v>
      </c>
      <c r="I92" s="24">
        <v>0.9</v>
      </c>
      <c r="J92" s="25">
        <f t="shared" si="4"/>
        <v>702</v>
      </c>
      <c r="K92" s="12"/>
      <c r="L92" s="19"/>
      <c r="M92" s="11">
        <v>780</v>
      </c>
      <c r="N92" s="11">
        <v>1</v>
      </c>
      <c r="O92" s="32">
        <v>0.9</v>
      </c>
      <c r="P92" s="25">
        <f t="shared" si="3"/>
        <v>702</v>
      </c>
    </row>
    <row r="93" s="1" customFormat="1" customHeight="1" spans="1:16">
      <c r="A93" s="9"/>
      <c r="B93" s="12"/>
      <c r="C93" s="12" t="s">
        <v>185</v>
      </c>
      <c r="D93" s="12" t="s">
        <v>187</v>
      </c>
      <c r="E93" s="11">
        <v>780</v>
      </c>
      <c r="F93" s="11" t="s">
        <v>85</v>
      </c>
      <c r="G93" s="11">
        <v>1</v>
      </c>
      <c r="H93" s="11" t="s">
        <v>38</v>
      </c>
      <c r="I93" s="24">
        <v>84</v>
      </c>
      <c r="J93" s="25">
        <f t="shared" si="4"/>
        <v>65520</v>
      </c>
      <c r="K93" s="12"/>
      <c r="L93" s="19"/>
      <c r="M93" s="11">
        <v>780</v>
      </c>
      <c r="N93" s="11">
        <v>1</v>
      </c>
      <c r="O93" s="32">
        <v>84</v>
      </c>
      <c r="P93" s="25">
        <f t="shared" si="3"/>
        <v>65520</v>
      </c>
    </row>
    <row r="94" s="1" customFormat="1" customHeight="1" spans="1:16">
      <c r="A94" s="9"/>
      <c r="B94" s="12"/>
      <c r="C94" s="12" t="s">
        <v>185</v>
      </c>
      <c r="D94" s="12" t="s">
        <v>188</v>
      </c>
      <c r="E94" s="11">
        <v>780</v>
      </c>
      <c r="F94" s="11" t="s">
        <v>85</v>
      </c>
      <c r="G94" s="11">
        <v>1</v>
      </c>
      <c r="H94" s="11" t="s">
        <v>38</v>
      </c>
      <c r="I94" s="24">
        <v>12</v>
      </c>
      <c r="J94" s="25">
        <f t="shared" si="4"/>
        <v>9360</v>
      </c>
      <c r="K94" s="12"/>
      <c r="L94" s="19"/>
      <c r="M94" s="11">
        <v>780</v>
      </c>
      <c r="N94" s="11">
        <v>1</v>
      </c>
      <c r="O94" s="32">
        <v>12</v>
      </c>
      <c r="P94" s="25">
        <f t="shared" si="3"/>
        <v>9360</v>
      </c>
    </row>
    <row r="95" s="1" customFormat="1" customHeight="1" spans="1:16">
      <c r="A95" s="9"/>
      <c r="B95" s="12"/>
      <c r="C95" s="12" t="s">
        <v>185</v>
      </c>
      <c r="D95" s="12" t="s">
        <v>189</v>
      </c>
      <c r="E95" s="11">
        <v>780</v>
      </c>
      <c r="F95" s="11" t="s">
        <v>85</v>
      </c>
      <c r="G95" s="11">
        <v>1</v>
      </c>
      <c r="H95" s="11" t="s">
        <v>38</v>
      </c>
      <c r="I95" s="24">
        <v>25</v>
      </c>
      <c r="J95" s="25">
        <f t="shared" si="4"/>
        <v>19500</v>
      </c>
      <c r="K95" s="12"/>
      <c r="L95" s="19"/>
      <c r="M95" s="11">
        <v>780</v>
      </c>
      <c r="N95" s="11">
        <v>1</v>
      </c>
      <c r="O95" s="32">
        <v>25</v>
      </c>
      <c r="P95" s="25">
        <f t="shared" si="3"/>
        <v>19500</v>
      </c>
    </row>
    <row r="96" s="1" customFormat="1" customHeight="1" spans="1:16">
      <c r="A96" s="9"/>
      <c r="B96" s="12"/>
      <c r="C96" s="12" t="s">
        <v>185</v>
      </c>
      <c r="D96" s="12" t="s">
        <v>190</v>
      </c>
      <c r="E96" s="11">
        <v>800</v>
      </c>
      <c r="F96" s="11" t="s">
        <v>85</v>
      </c>
      <c r="G96" s="11">
        <v>1</v>
      </c>
      <c r="H96" s="11" t="s">
        <v>38</v>
      </c>
      <c r="I96" s="24">
        <v>24</v>
      </c>
      <c r="J96" s="25">
        <f t="shared" si="4"/>
        <v>19200</v>
      </c>
      <c r="K96" s="12"/>
      <c r="L96" s="19"/>
      <c r="M96" s="11">
        <v>800</v>
      </c>
      <c r="N96" s="11">
        <v>1</v>
      </c>
      <c r="O96" s="32">
        <v>24</v>
      </c>
      <c r="P96" s="25">
        <f t="shared" si="3"/>
        <v>19200</v>
      </c>
    </row>
    <row r="97" s="1" customFormat="1" customHeight="1" spans="1:16">
      <c r="A97" s="9"/>
      <c r="B97" s="12"/>
      <c r="C97" s="12" t="s">
        <v>185</v>
      </c>
      <c r="D97" s="12" t="s">
        <v>191</v>
      </c>
      <c r="E97" s="11">
        <v>1</v>
      </c>
      <c r="F97" s="11" t="s">
        <v>85</v>
      </c>
      <c r="G97" s="11">
        <v>1</v>
      </c>
      <c r="H97" s="11" t="s">
        <v>38</v>
      </c>
      <c r="I97" s="24">
        <v>150000</v>
      </c>
      <c r="J97" s="25">
        <f t="shared" si="4"/>
        <v>150000</v>
      </c>
      <c r="K97" s="12"/>
      <c r="L97" s="19"/>
      <c r="M97" s="11">
        <v>0</v>
      </c>
      <c r="N97" s="11">
        <v>1</v>
      </c>
      <c r="O97" s="32">
        <v>0</v>
      </c>
      <c r="P97" s="25">
        <f t="shared" si="3"/>
        <v>0</v>
      </c>
    </row>
    <row r="98" s="1" customFormat="1" customHeight="1" spans="1:16">
      <c r="A98" s="9">
        <v>782</v>
      </c>
      <c r="B98" s="11" t="s">
        <v>192</v>
      </c>
      <c r="C98" s="12" t="s">
        <v>193</v>
      </c>
      <c r="D98" s="12" t="s">
        <v>194</v>
      </c>
      <c r="E98" s="11">
        <v>782</v>
      </c>
      <c r="F98" s="11" t="s">
        <v>85</v>
      </c>
      <c r="G98" s="11">
        <v>1</v>
      </c>
      <c r="H98" s="11" t="s">
        <v>38</v>
      </c>
      <c r="I98" s="24">
        <v>5.5</v>
      </c>
      <c r="J98" s="25">
        <f t="shared" si="4"/>
        <v>4301</v>
      </c>
      <c r="K98" s="12"/>
      <c r="L98" s="19"/>
      <c r="M98" s="11">
        <v>692</v>
      </c>
      <c r="N98" s="11">
        <v>1</v>
      </c>
      <c r="O98" s="32">
        <v>5.5</v>
      </c>
      <c r="P98" s="25">
        <f t="shared" si="3"/>
        <v>3806</v>
      </c>
    </row>
    <row r="99" s="1" customFormat="1" customHeight="1" spans="1:16">
      <c r="A99" s="9"/>
      <c r="B99" s="11"/>
      <c r="C99" s="12" t="s">
        <v>195</v>
      </c>
      <c r="D99" s="12" t="s">
        <v>196</v>
      </c>
      <c r="E99" s="11">
        <v>20</v>
      </c>
      <c r="F99" s="11" t="s">
        <v>85</v>
      </c>
      <c r="G99" s="11">
        <v>1</v>
      </c>
      <c r="H99" s="11">
        <v>1</v>
      </c>
      <c r="I99" s="24">
        <v>10950</v>
      </c>
      <c r="J99" s="25">
        <f t="shared" si="4"/>
        <v>219000</v>
      </c>
      <c r="K99" s="12"/>
      <c r="L99" s="19"/>
      <c r="M99" s="11">
        <v>16</v>
      </c>
      <c r="N99" s="11">
        <v>1</v>
      </c>
      <c r="O99" s="32">
        <v>10950</v>
      </c>
      <c r="P99" s="25">
        <f t="shared" si="3"/>
        <v>175200</v>
      </c>
    </row>
    <row r="100" s="1" customFormat="1" customHeight="1" spans="1:16">
      <c r="A100" s="9"/>
      <c r="B100" s="11" t="s">
        <v>185</v>
      </c>
      <c r="C100" s="12" t="s">
        <v>185</v>
      </c>
      <c r="D100" s="12" t="s">
        <v>197</v>
      </c>
      <c r="E100" s="11">
        <v>782</v>
      </c>
      <c r="F100" s="11" t="s">
        <v>85</v>
      </c>
      <c r="G100" s="11">
        <v>1</v>
      </c>
      <c r="H100" s="11" t="s">
        <v>38</v>
      </c>
      <c r="I100" s="24">
        <v>65</v>
      </c>
      <c r="J100" s="25">
        <f t="shared" si="4"/>
        <v>50830</v>
      </c>
      <c r="K100" s="12"/>
      <c r="L100" s="19"/>
      <c r="M100" s="11">
        <v>771</v>
      </c>
      <c r="N100" s="11">
        <v>1</v>
      </c>
      <c r="O100" s="32">
        <v>65</v>
      </c>
      <c r="P100" s="25">
        <f t="shared" si="3"/>
        <v>50115</v>
      </c>
    </row>
    <row r="101" s="1" customFormat="1" customHeight="1" spans="1:16">
      <c r="A101" s="9"/>
      <c r="B101" s="11"/>
      <c r="C101" s="12" t="s">
        <v>185</v>
      </c>
      <c r="D101" s="12" t="s">
        <v>198</v>
      </c>
      <c r="E101" s="11">
        <v>782</v>
      </c>
      <c r="F101" s="11" t="s">
        <v>85</v>
      </c>
      <c r="G101" s="11">
        <v>1</v>
      </c>
      <c r="H101" s="11" t="s">
        <v>38</v>
      </c>
      <c r="I101" s="24">
        <v>260</v>
      </c>
      <c r="J101" s="25">
        <f t="shared" si="4"/>
        <v>203320</v>
      </c>
      <c r="K101" s="12"/>
      <c r="L101" s="19"/>
      <c r="M101" s="11">
        <v>680</v>
      </c>
      <c r="N101" s="11">
        <v>1</v>
      </c>
      <c r="O101" s="32">
        <v>260</v>
      </c>
      <c r="P101" s="25">
        <f t="shared" si="3"/>
        <v>176800</v>
      </c>
    </row>
    <row r="102" s="1" customFormat="1" customHeight="1" spans="1:16">
      <c r="A102" s="9"/>
      <c r="B102" s="11"/>
      <c r="C102" s="12" t="s">
        <v>185</v>
      </c>
      <c r="D102" s="12" t="s">
        <v>199</v>
      </c>
      <c r="E102" s="11">
        <v>1</v>
      </c>
      <c r="F102" s="11" t="s">
        <v>85</v>
      </c>
      <c r="G102" s="11">
        <v>1</v>
      </c>
      <c r="H102" s="11" t="s">
        <v>38</v>
      </c>
      <c r="I102" s="24">
        <v>508080</v>
      </c>
      <c r="J102" s="25">
        <f t="shared" si="4"/>
        <v>508080</v>
      </c>
      <c r="K102" s="12"/>
      <c r="L102" s="19"/>
      <c r="M102" s="11">
        <v>1</v>
      </c>
      <c r="N102" s="11">
        <v>1</v>
      </c>
      <c r="O102" s="32">
        <v>508080</v>
      </c>
      <c r="P102" s="25">
        <f t="shared" si="3"/>
        <v>508080</v>
      </c>
    </row>
    <row r="103" s="1" customFormat="1" customHeight="1" spans="1:16">
      <c r="A103" s="9"/>
      <c r="B103" s="11"/>
      <c r="C103" s="12" t="s">
        <v>185</v>
      </c>
      <c r="D103" s="12" t="s">
        <v>200</v>
      </c>
      <c r="E103" s="11">
        <v>70</v>
      </c>
      <c r="F103" s="11" t="s">
        <v>85</v>
      </c>
      <c r="G103" s="11">
        <v>1</v>
      </c>
      <c r="H103" s="11" t="s">
        <v>38</v>
      </c>
      <c r="I103" s="24">
        <v>100</v>
      </c>
      <c r="J103" s="25">
        <f t="shared" si="4"/>
        <v>7000</v>
      </c>
      <c r="K103" s="12"/>
      <c r="L103" s="19"/>
      <c r="M103" s="11">
        <v>70</v>
      </c>
      <c r="N103" s="11">
        <v>1</v>
      </c>
      <c r="O103" s="32">
        <v>100</v>
      </c>
      <c r="P103" s="25">
        <f t="shared" si="3"/>
        <v>7000</v>
      </c>
    </row>
    <row r="104" s="1" customFormat="1" customHeight="1" spans="1:16">
      <c r="A104" s="9"/>
      <c r="B104" s="11"/>
      <c r="C104" s="12" t="s">
        <v>185</v>
      </c>
      <c r="D104" s="12" t="s">
        <v>201</v>
      </c>
      <c r="E104" s="11">
        <v>812</v>
      </c>
      <c r="F104" s="11" t="s">
        <v>85</v>
      </c>
      <c r="G104" s="11">
        <v>1</v>
      </c>
      <c r="H104" s="11" t="s">
        <v>38</v>
      </c>
      <c r="I104" s="24">
        <v>20</v>
      </c>
      <c r="J104" s="25">
        <f t="shared" si="4"/>
        <v>16240</v>
      </c>
      <c r="K104" s="12"/>
      <c r="L104" s="19"/>
      <c r="M104" s="11">
        <v>812</v>
      </c>
      <c r="N104" s="11">
        <v>1</v>
      </c>
      <c r="O104" s="25">
        <v>20</v>
      </c>
      <c r="P104" s="25">
        <f t="shared" si="3"/>
        <v>16240</v>
      </c>
    </row>
    <row r="105" s="1" customFormat="1" customHeight="1" spans="1:16">
      <c r="A105" s="11"/>
      <c r="B105" s="11" t="s">
        <v>202</v>
      </c>
      <c r="C105" s="12"/>
      <c r="D105" s="12"/>
      <c r="E105" s="11"/>
      <c r="F105" s="11"/>
      <c r="G105" s="11"/>
      <c r="H105" s="11"/>
      <c r="I105" s="24"/>
      <c r="J105" s="24">
        <f>SUM(J2:J104)</f>
        <v>11115965</v>
      </c>
      <c r="K105" s="26" t="s">
        <v>203</v>
      </c>
      <c r="L105" s="19"/>
      <c r="M105" s="11"/>
      <c r="N105" s="11"/>
      <c r="O105" s="25"/>
      <c r="P105" s="25"/>
    </row>
    <row r="106" s="1" customFormat="1" customHeight="1" spans="1:16">
      <c r="A106" s="2"/>
      <c r="B106" s="33" t="s">
        <v>204</v>
      </c>
      <c r="C106" s="34" t="s">
        <v>205</v>
      </c>
      <c r="D106" s="3"/>
      <c r="E106" s="2"/>
      <c r="F106" s="2"/>
      <c r="G106" s="2"/>
      <c r="H106" s="2"/>
      <c r="I106" s="4"/>
      <c r="J106" s="5" t="s">
        <v>206</v>
      </c>
      <c r="K106" s="12" t="s">
        <v>207</v>
      </c>
      <c r="L106" s="36"/>
      <c r="M106" s="11">
        <v>1</v>
      </c>
      <c r="N106" s="11">
        <v>1</v>
      </c>
      <c r="O106" s="25">
        <v>405500</v>
      </c>
      <c r="P106" s="25">
        <f>M106*N106*O106</f>
        <v>405500</v>
      </c>
    </row>
    <row r="107" s="1" customFormat="1" customHeight="1" spans="1:16">
      <c r="A107" s="2"/>
      <c r="B107" s="33" t="s">
        <v>208</v>
      </c>
      <c r="C107" s="34" t="s">
        <v>209</v>
      </c>
      <c r="D107" s="3" t="s">
        <v>210</v>
      </c>
      <c r="E107" s="2"/>
      <c r="F107" s="2"/>
      <c r="G107" s="2"/>
      <c r="H107" s="2"/>
      <c r="I107" s="4"/>
      <c r="J107" s="5"/>
      <c r="K107" s="12"/>
      <c r="L107" s="36"/>
      <c r="M107" s="11"/>
      <c r="N107" s="11"/>
      <c r="O107" s="25"/>
      <c r="P107" s="25">
        <f>SUM(P2:P106)</f>
        <v>10851033.48</v>
      </c>
    </row>
    <row r="108" s="1" customFormat="1" customHeight="1" spans="1:16">
      <c r="A108" s="2"/>
      <c r="B108" s="33" t="s">
        <v>211</v>
      </c>
      <c r="C108" s="35">
        <v>0.06</v>
      </c>
      <c r="D108" s="3"/>
      <c r="E108" s="2"/>
      <c r="F108" s="2"/>
      <c r="G108" s="2"/>
      <c r="H108" s="2"/>
      <c r="I108" s="4"/>
      <c r="J108" s="5"/>
      <c r="K108" s="3"/>
      <c r="L108" s="6"/>
      <c r="M108" s="2"/>
      <c r="N108" s="2"/>
      <c r="O108" s="5"/>
      <c r="P108" s="5"/>
    </row>
    <row r="109" s="1" customFormat="1" customHeight="1" spans="1:16">
      <c r="A109" s="2"/>
      <c r="B109" s="33" t="s">
        <v>212</v>
      </c>
      <c r="C109" s="3"/>
      <c r="D109" s="3"/>
      <c r="E109" s="2"/>
      <c r="F109" s="2"/>
      <c r="G109" s="2"/>
      <c r="H109" s="2"/>
      <c r="I109" s="4"/>
      <c r="J109" s="5"/>
      <c r="K109" s="3"/>
      <c r="L109" s="6"/>
      <c r="M109" s="2"/>
      <c r="N109" s="2"/>
      <c r="O109" s="5"/>
      <c r="P109" s="5"/>
    </row>
    <row r="110" s="1" customFormat="1" customHeight="1" spans="1:16">
      <c r="A110" s="2"/>
      <c r="B110" s="2"/>
      <c r="C110" s="3"/>
      <c r="D110" s="3"/>
      <c r="E110" s="2"/>
      <c r="F110" s="2"/>
      <c r="G110" s="2"/>
      <c r="H110" s="2"/>
      <c r="I110" s="4"/>
      <c r="J110" s="5"/>
      <c r="K110" s="3"/>
      <c r="L110" s="6"/>
      <c r="M110" s="2"/>
      <c r="N110" s="2"/>
      <c r="O110" s="5"/>
      <c r="P110" s="5"/>
    </row>
    <row r="111" s="1" customFormat="1" customHeight="1" spans="1:16">
      <c r="A111" s="2"/>
      <c r="B111" s="2"/>
      <c r="C111" s="3"/>
      <c r="D111" s="3"/>
      <c r="E111" s="2"/>
      <c r="F111" s="2"/>
      <c r="G111" s="2"/>
      <c r="H111" s="2"/>
      <c r="I111" s="4"/>
      <c r="J111" s="5"/>
      <c r="K111" s="3"/>
      <c r="L111" s="6"/>
      <c r="M111" s="2"/>
      <c r="N111" s="2"/>
      <c r="O111" s="5"/>
      <c r="P111" s="5"/>
    </row>
    <row r="112" s="1" customFormat="1" customHeight="1" spans="1:16">
      <c r="A112" s="2"/>
      <c r="B112" s="2"/>
      <c r="C112" s="3"/>
      <c r="D112" s="3"/>
      <c r="E112" s="2"/>
      <c r="F112" s="2"/>
      <c r="G112" s="2"/>
      <c r="H112" s="2"/>
      <c r="I112" s="4"/>
      <c r="J112" s="5"/>
      <c r="K112" s="3"/>
      <c r="L112" s="6"/>
      <c r="M112" s="2"/>
      <c r="N112" s="2"/>
      <c r="O112" s="5"/>
      <c r="P112" s="5"/>
    </row>
    <row r="113" s="1" customFormat="1" customHeight="1" spans="1:16">
      <c r="A113" s="2"/>
      <c r="B113" s="2"/>
      <c r="C113" s="3"/>
      <c r="D113" s="3"/>
      <c r="E113" s="2"/>
      <c r="F113" s="2"/>
      <c r="G113" s="2"/>
      <c r="H113" s="2"/>
      <c r="I113" s="4"/>
      <c r="J113" s="5"/>
      <c r="K113" s="3"/>
      <c r="L113" s="6"/>
      <c r="M113" s="2"/>
      <c r="N113" s="2"/>
      <c r="O113" s="5"/>
      <c r="P113" s="5"/>
    </row>
    <row r="114" s="1" customFormat="1" customHeight="1" spans="1:16">
      <c r="A114" s="2"/>
      <c r="B114" s="2"/>
      <c r="C114" s="3"/>
      <c r="D114" s="3"/>
      <c r="E114" s="2"/>
      <c r="F114" s="2"/>
      <c r="G114" s="2"/>
      <c r="H114" s="2"/>
      <c r="I114" s="4"/>
      <c r="J114" s="5"/>
      <c r="K114" s="3"/>
      <c r="L114" s="6"/>
      <c r="M114" s="2"/>
      <c r="N114" s="2"/>
      <c r="O114" s="5"/>
      <c r="P114" s="5"/>
    </row>
    <row r="115" s="1" customFormat="1" customHeight="1" spans="1:16">
      <c r="A115" s="2"/>
      <c r="B115" s="2"/>
      <c r="C115" s="3"/>
      <c r="D115" s="3"/>
      <c r="E115" s="2"/>
      <c r="F115" s="2"/>
      <c r="G115" s="2"/>
      <c r="H115" s="2"/>
      <c r="I115" s="4"/>
      <c r="J115" s="5"/>
      <c r="K115" s="3"/>
      <c r="L115" s="6"/>
      <c r="M115" s="2"/>
      <c r="N115" s="2"/>
      <c r="O115" s="5"/>
      <c r="P115" s="5"/>
    </row>
    <row r="116" s="1" customFormat="1" customHeight="1" spans="1:16">
      <c r="A116" s="2"/>
      <c r="B116" s="2"/>
      <c r="C116" s="3"/>
      <c r="D116" s="3"/>
      <c r="E116" s="2"/>
      <c r="F116" s="2"/>
      <c r="G116" s="2"/>
      <c r="H116" s="2"/>
      <c r="I116" s="4"/>
      <c r="J116" s="5"/>
      <c r="K116" s="3"/>
      <c r="L116" s="6"/>
      <c r="M116" s="2"/>
      <c r="N116" s="2"/>
      <c r="O116" s="5"/>
      <c r="P116" s="5"/>
    </row>
    <row r="117" s="1" customFormat="1" customHeight="1" spans="1:16">
      <c r="A117" s="2"/>
      <c r="B117" s="2"/>
      <c r="C117" s="3"/>
      <c r="D117" s="3"/>
      <c r="E117" s="2"/>
      <c r="F117" s="2"/>
      <c r="G117" s="2"/>
      <c r="H117" s="2"/>
      <c r="I117" s="4"/>
      <c r="J117" s="5"/>
      <c r="K117" s="3"/>
      <c r="L117" s="6"/>
      <c r="M117" s="2"/>
      <c r="N117" s="2"/>
      <c r="O117" s="5"/>
      <c r="P117" s="5"/>
    </row>
    <row r="118" s="1" customFormat="1" customHeight="1" spans="1:16">
      <c r="A118" s="2"/>
      <c r="B118" s="2"/>
      <c r="C118" s="3"/>
      <c r="D118" s="3"/>
      <c r="E118" s="2"/>
      <c r="F118" s="2"/>
      <c r="G118" s="2"/>
      <c r="H118" s="2"/>
      <c r="I118" s="4"/>
      <c r="J118" s="5"/>
      <c r="K118" s="3"/>
      <c r="L118" s="6"/>
      <c r="M118" s="2"/>
      <c r="N118" s="2"/>
      <c r="O118" s="5"/>
      <c r="P118" s="5"/>
    </row>
    <row r="119" s="1" customFormat="1" customHeight="1" spans="1:16">
      <c r="A119" s="2"/>
      <c r="B119" s="2"/>
      <c r="C119" s="3"/>
      <c r="D119" s="3"/>
      <c r="E119" s="2"/>
      <c r="F119" s="2"/>
      <c r="G119" s="2"/>
      <c r="H119" s="2"/>
      <c r="I119" s="4"/>
      <c r="J119" s="5"/>
      <c r="K119" s="3"/>
      <c r="L119" s="6"/>
      <c r="M119" s="2"/>
      <c r="N119" s="2"/>
      <c r="O119" s="5"/>
      <c r="P119" s="5"/>
    </row>
    <row r="120" s="1" customFormat="1" customHeight="1" spans="1:16">
      <c r="A120" s="2"/>
      <c r="B120" s="2"/>
      <c r="C120" s="3"/>
      <c r="D120" s="3"/>
      <c r="E120" s="2"/>
      <c r="F120" s="2"/>
      <c r="G120" s="2"/>
      <c r="H120" s="2"/>
      <c r="I120" s="4"/>
      <c r="J120" s="5"/>
      <c r="K120" s="3"/>
      <c r="L120" s="6"/>
      <c r="M120" s="2"/>
      <c r="N120" s="2"/>
      <c r="O120" s="5"/>
      <c r="P120" s="5"/>
    </row>
    <row r="121" s="1" customFormat="1" customHeight="1" spans="1:16">
      <c r="A121" s="2"/>
      <c r="B121" s="2"/>
      <c r="C121" s="3"/>
      <c r="D121" s="3"/>
      <c r="E121" s="2"/>
      <c r="F121" s="2"/>
      <c r="G121" s="2"/>
      <c r="H121" s="2"/>
      <c r="I121" s="4"/>
      <c r="J121" s="5"/>
      <c r="K121" s="3"/>
      <c r="L121" s="6"/>
      <c r="M121" s="2"/>
      <c r="N121" s="2"/>
      <c r="O121" s="5"/>
      <c r="P121" s="5"/>
    </row>
    <row r="122" s="1" customFormat="1" customHeight="1" spans="1:16">
      <c r="A122" s="2"/>
      <c r="B122" s="2"/>
      <c r="C122" s="3"/>
      <c r="D122" s="3"/>
      <c r="E122" s="2"/>
      <c r="F122" s="2"/>
      <c r="G122" s="2"/>
      <c r="H122" s="2"/>
      <c r="I122" s="4"/>
      <c r="J122" s="5"/>
      <c r="K122" s="3"/>
      <c r="L122" s="6"/>
      <c r="M122" s="2"/>
      <c r="N122" s="2"/>
      <c r="O122" s="5"/>
      <c r="P122" s="5"/>
    </row>
    <row r="123" s="1" customFormat="1" customHeight="1" spans="1:16">
      <c r="A123" s="2"/>
      <c r="B123" s="2"/>
      <c r="C123" s="3"/>
      <c r="D123" s="3"/>
      <c r="E123" s="2"/>
      <c r="F123" s="2"/>
      <c r="G123" s="2"/>
      <c r="H123" s="2"/>
      <c r="I123" s="4"/>
      <c r="J123" s="5"/>
      <c r="K123" s="3"/>
      <c r="L123" s="6"/>
      <c r="M123" s="2"/>
      <c r="N123" s="2"/>
      <c r="O123" s="5"/>
      <c r="P123" s="5"/>
    </row>
    <row r="124" s="1" customFormat="1" customHeight="1" spans="1:16">
      <c r="A124" s="2"/>
      <c r="B124" s="2"/>
      <c r="C124" s="3"/>
      <c r="D124" s="3"/>
      <c r="E124" s="2"/>
      <c r="F124" s="2"/>
      <c r="G124" s="2"/>
      <c r="H124" s="2"/>
      <c r="I124" s="4"/>
      <c r="J124" s="5"/>
      <c r="K124" s="3"/>
      <c r="L124" s="6"/>
      <c r="M124" s="2"/>
      <c r="N124" s="2"/>
      <c r="O124" s="5"/>
      <c r="P124" s="5"/>
    </row>
    <row r="125" s="1" customFormat="1" customHeight="1" spans="1:16">
      <c r="A125" s="2"/>
      <c r="B125" s="2"/>
      <c r="C125" s="3"/>
      <c r="D125" s="3"/>
      <c r="E125" s="2"/>
      <c r="F125" s="2"/>
      <c r="G125" s="2"/>
      <c r="H125" s="2"/>
      <c r="I125" s="4"/>
      <c r="J125" s="5"/>
      <c r="K125" s="3"/>
      <c r="L125" s="6"/>
      <c r="M125" s="2"/>
      <c r="N125" s="2"/>
      <c r="O125" s="5"/>
      <c r="P125" s="5"/>
    </row>
    <row r="126" s="1" customFormat="1" customHeight="1" spans="1:16">
      <c r="A126" s="2"/>
      <c r="B126" s="2"/>
      <c r="C126" s="3"/>
      <c r="D126" s="3"/>
      <c r="E126" s="2"/>
      <c r="F126" s="2"/>
      <c r="G126" s="2"/>
      <c r="H126" s="2"/>
      <c r="I126" s="4"/>
      <c r="J126" s="5"/>
      <c r="K126" s="3"/>
      <c r="L126" s="6"/>
      <c r="M126" s="2"/>
      <c r="N126" s="2"/>
      <c r="O126" s="5"/>
      <c r="P126" s="5"/>
    </row>
    <row r="127" s="1" customFormat="1" customHeight="1" spans="1:16">
      <c r="A127" s="2"/>
      <c r="B127" s="2"/>
      <c r="C127" s="3"/>
      <c r="D127" s="3"/>
      <c r="E127" s="2"/>
      <c r="F127" s="2"/>
      <c r="G127" s="2"/>
      <c r="H127" s="2"/>
      <c r="I127" s="4"/>
      <c r="J127" s="5"/>
      <c r="K127" s="3"/>
      <c r="L127" s="6"/>
      <c r="M127" s="2"/>
      <c r="N127" s="2"/>
      <c r="O127" s="5"/>
      <c r="P127" s="5"/>
    </row>
  </sheetData>
  <mergeCells count="11">
    <mergeCell ref="B105:H105"/>
    <mergeCell ref="B4:B5"/>
    <mergeCell ref="B6:B9"/>
    <mergeCell ref="B10:B13"/>
    <mergeCell ref="B14:B19"/>
    <mergeCell ref="B20:B34"/>
    <mergeCell ref="B35:B42"/>
    <mergeCell ref="B43:B51"/>
    <mergeCell ref="B52:B78"/>
    <mergeCell ref="B79:B87"/>
    <mergeCell ref="B89:B97"/>
  </mergeCells>
  <pageMargins left="0.75" right="0.75" top="1" bottom="1" header="0.5" footer="0.5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黛西曹</cp:lastModifiedBy>
  <dcterms:created xsi:type="dcterms:W3CDTF">2023-07-27T12:27:26Z</dcterms:created>
  <dcterms:modified xsi:type="dcterms:W3CDTF">2023-07-27T12:31:44Z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F66A50DA8EA4F97F2EF2C164676E1B79_41</vt:lpwstr>
  </property>
  <property fmtid="{D5CDD505-2E9C-101B-9397-08002B2CF9AE}" pid="3" name="KSOProductBuildVer">
    <vt:lpwstr>1028-5.4.1.7920</vt:lpwstr>
  </property>
</Properties>
</file>