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7" i="2"/>
  <c r="H37"/>
  <c r="I36"/>
  <c r="I35"/>
  <c r="I34"/>
  <c r="K21"/>
  <c r="G21"/>
  <c r="B21"/>
  <c r="I18"/>
  <c r="H18"/>
  <c r="G18"/>
  <c r="I64" i="3"/>
  <c r="G64"/>
  <c r="E64"/>
  <c r="C64"/>
  <c r="H59"/>
  <c r="G59"/>
  <c r="F59"/>
  <c r="H58"/>
  <c r="G58"/>
  <c r="F58"/>
  <c r="D58"/>
  <c r="C58"/>
  <c r="H57"/>
  <c r="H56"/>
  <c r="H55"/>
  <c r="H54"/>
  <c r="H53"/>
  <c r="H52"/>
  <c r="H51"/>
  <c r="H50"/>
  <c r="H49"/>
  <c r="H48"/>
  <c r="H47"/>
  <c r="H46"/>
  <c r="H45"/>
  <c r="E45"/>
  <c r="E58" s="1"/>
  <c r="H44"/>
  <c r="G44"/>
  <c r="F44"/>
  <c r="E44"/>
  <c r="D44"/>
  <c r="C44"/>
  <c r="H43"/>
  <c r="H42"/>
  <c r="H41"/>
  <c r="E41"/>
  <c r="H40"/>
  <c r="G40"/>
  <c r="F40"/>
  <c r="E40"/>
  <c r="D40"/>
  <c r="C40"/>
  <c r="H39"/>
  <c r="H38"/>
  <c r="E38"/>
  <c r="H37"/>
  <c r="G37"/>
  <c r="F37"/>
  <c r="E37"/>
  <c r="D37"/>
  <c r="C37"/>
  <c r="H36"/>
  <c r="H35"/>
  <c r="H34"/>
  <c r="H33"/>
  <c r="E33"/>
  <c r="H32"/>
  <c r="G32"/>
  <c r="F32"/>
  <c r="E32"/>
  <c r="D32"/>
  <c r="C32"/>
  <c r="H31"/>
  <c r="H30"/>
  <c r="H29"/>
  <c r="H28"/>
  <c r="E28"/>
  <c r="H27"/>
  <c r="G27"/>
  <c r="F27"/>
  <c r="D27"/>
  <c r="C27"/>
  <c r="H26"/>
  <c r="H25"/>
  <c r="E25"/>
  <c r="E27" s="1"/>
  <c r="H24"/>
  <c r="G24"/>
  <c r="F24"/>
  <c r="D24"/>
  <c r="D59" s="1"/>
  <c r="C24"/>
  <c r="H23"/>
  <c r="H22"/>
  <c r="E22"/>
  <c r="E24" s="1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H13"/>
  <c r="G13"/>
  <c r="F13"/>
  <c r="D13"/>
  <c r="C13"/>
  <c r="H12"/>
  <c r="H11"/>
  <c r="H10"/>
  <c r="H9"/>
  <c r="H8"/>
  <c r="E8"/>
  <c r="E13" s="1"/>
  <c r="C59" l="1"/>
  <c r="E59"/>
</calcChain>
</file>

<file path=xl/sharedStrings.xml><?xml version="1.0" encoding="utf-8"?>
<sst xmlns="http://schemas.openxmlformats.org/spreadsheetml/2006/main" count="124" uniqueCount="102">
  <si>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</si>
  <si>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</si>
  <si>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</si>
  <si>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</si>
  <si>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</si>
  <si>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</si>
  <si>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</si>
  <si>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</si>
  <si>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</si>
  <si>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</si>
  <si>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</si>
  <si>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</si>
  <si>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</si>
  <si>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</si>
  <si>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</si>
  <si>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</si>
  <si>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滴滴费</t>
  </si>
  <si>
    <t>可用项目：租车费、大交通、过路费、过桥费。
加油费（仅试驾活动可用，且只可使用活动当时当地的加油票）</t>
  </si>
  <si>
    <t>加油费</t>
  </si>
  <si>
    <t>停车费</t>
  </si>
  <si>
    <t>打车费</t>
  </si>
  <si>
    <t>过路费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</si>
  <si>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</si>
  <si>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</si>
  <si>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</si>
  <si>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</si>
  <si>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</si>
  <si>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</si>
  <si>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</si>
  <si>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</si>
  <si>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</si>
  <si>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</si>
  <si>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</si>
  <si>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</si>
  <si>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</si>
  <si>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</si>
  <si>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</si>
  <si>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</si>
  <si>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</si>
  <si>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</si>
  <si>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</si>
  <si>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</si>
  <si>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</si>
  <si>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</si>
  <si>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</si>
  <si>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</si>
  <si>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</si>
  <si>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</si>
  <si>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葡萄酒</t>
  </si>
  <si>
    <t>小工费</t>
  </si>
  <si>
    <t>汽车零件</t>
  </si>
  <si>
    <t>代驾费</t>
  </si>
  <si>
    <t>通信服务费</t>
  </si>
  <si>
    <t>快递费</t>
  </si>
  <si>
    <t>保险报销</t>
  </si>
  <si>
    <t>洗车费</t>
  </si>
  <si>
    <t>打车燃油费</t>
  </si>
  <si>
    <t>房费</t>
  </si>
  <si>
    <t>雨衣</t>
  </si>
  <si>
    <t>食品</t>
  </si>
  <si>
    <t>京东物料采买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</si>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</sst>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5">
    <numFmt numFmtId="178" formatCode="#,##0.00_ "/>
    <numFmt numFmtId="179" formatCode="0.00_);[Red]\(0.00\)"/>
    <numFmt numFmtId="180" formatCode="#,##0.00;[Red]#,##0.00"/>
    <numFmt numFmtId="181" formatCode="0.00_ "/>
    <numFmt numFmtId="182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180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80" fontId="4" fillId="0" borderId="6" xfId="2" applyNumberFormat="1" applyFont="1" applyBorder="1" applyAlignment="1">
      <alignment horizontal="center" vertical="center"/>
    </xf>
    <xf numFmtId="180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6"/>
  <sheetViews>
    <sheetView tabSelected="1" workbookViewId="0">
      <selection activeCell="E45" sqref="E45:E57"/>
    </sheetView>
  </sheetViews>
  <sheetFormatPr defaultColWidth="9" defaultRowHeight="21" customHeight="1"/>
  <cols>
    <col min="1" max="1" width="9" style="31"/>
    <col min="2" max="2" width="16.75" customWidth="1"/>
    <col min="3" max="3" width="13.25" style="32" bestFit="1" customWidth="1"/>
    <col min="5" max="5" width="13.125" customWidth="1"/>
    <col min="6" max="6" width="13.25" bestFit="1" customWidth="1"/>
    <col min="7" max="7" width="12.125" customWidth="1"/>
    <col min="8" max="8" width="13.75" customWidth="1"/>
    <col min="9" max="9" width="24.87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1"/>
      <c r="J2" s="41"/>
      <c r="K2" s="41"/>
      <c r="L2" s="41"/>
    </row>
    <row r="4" spans="1:12" ht="21" customHeight="1">
      <c r="H4" s="71" t="s">
        <v>1</v>
      </c>
      <c r="I4" s="71"/>
      <c r="J4" s="71" t="s">
        <v>2</v>
      </c>
    </row>
    <row r="5" spans="1:12" ht="21" customHeight="1">
      <c r="H5" s="72"/>
      <c r="I5" s="72"/>
      <c r="J5" s="72"/>
    </row>
    <row r="6" spans="1:12" ht="21" customHeight="1">
      <c r="A6" s="58" t="s">
        <v>3</v>
      </c>
      <c r="B6" s="63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3" t="s">
        <v>7</v>
      </c>
    </row>
    <row r="7" spans="1:12" ht="21" customHeight="1">
      <c r="A7" s="58"/>
      <c r="B7" s="63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3"/>
    </row>
    <row r="8" spans="1:12" ht="21" customHeight="1">
      <c r="A8" s="59">
        <v>1</v>
      </c>
      <c r="B8" s="64" t="s">
        <v>15</v>
      </c>
      <c r="C8" s="67">
        <v>20000</v>
      </c>
      <c r="D8" s="70">
        <v>1</v>
      </c>
      <c r="E8" s="67">
        <f>C8*D8</f>
        <v>20000</v>
      </c>
      <c r="F8" s="37">
        <v>1192.4000000000001</v>
      </c>
      <c r="G8" s="37">
        <v>0</v>
      </c>
      <c r="H8" s="37">
        <f t="shared" ref="H8:H45" si="0">F8+G8</f>
        <v>1192.4000000000001</v>
      </c>
      <c r="I8" s="42" t="s">
        <v>16</v>
      </c>
      <c r="J8" s="73" t="s">
        <v>17</v>
      </c>
    </row>
    <row r="9" spans="1:12" ht="21" customHeight="1">
      <c r="A9" s="59"/>
      <c r="B9" s="64"/>
      <c r="C9" s="67"/>
      <c r="D9" s="70"/>
      <c r="E9" s="67"/>
      <c r="F9" s="37">
        <v>10586.68</v>
      </c>
      <c r="G9" s="37">
        <v>0</v>
      </c>
      <c r="H9" s="37">
        <f t="shared" si="0"/>
        <v>10586.68</v>
      </c>
      <c r="I9" s="42" t="s">
        <v>18</v>
      </c>
      <c r="J9" s="74"/>
    </row>
    <row r="10" spans="1:12" ht="21" customHeight="1">
      <c r="A10" s="59"/>
      <c r="B10" s="64"/>
      <c r="C10" s="67"/>
      <c r="D10" s="70"/>
      <c r="E10" s="67"/>
      <c r="F10" s="37">
        <v>782</v>
      </c>
      <c r="G10" s="37">
        <v>0</v>
      </c>
      <c r="H10" s="37">
        <f t="shared" si="0"/>
        <v>782</v>
      </c>
      <c r="I10" s="42" t="s">
        <v>19</v>
      </c>
      <c r="J10" s="74"/>
    </row>
    <row r="11" spans="1:12" ht="21" customHeight="1">
      <c r="A11" s="59"/>
      <c r="B11" s="64"/>
      <c r="C11" s="67"/>
      <c r="D11" s="70"/>
      <c r="E11" s="67"/>
      <c r="F11" s="37">
        <v>592.32000000000005</v>
      </c>
      <c r="G11" s="37">
        <v>0</v>
      </c>
      <c r="H11" s="37">
        <f t="shared" si="0"/>
        <v>592.32000000000005</v>
      </c>
      <c r="I11" s="42" t="s">
        <v>20</v>
      </c>
      <c r="J11" s="74"/>
    </row>
    <row r="12" spans="1:12" ht="21" customHeight="1">
      <c r="A12" s="59"/>
      <c r="B12" s="64"/>
      <c r="C12" s="67"/>
      <c r="D12" s="70"/>
      <c r="E12" s="67"/>
      <c r="F12" s="37">
        <v>751</v>
      </c>
      <c r="G12" s="37">
        <v>0</v>
      </c>
      <c r="H12" s="37">
        <f t="shared" si="0"/>
        <v>751</v>
      </c>
      <c r="I12" s="42" t="s">
        <v>21</v>
      </c>
      <c r="J12" s="74"/>
    </row>
    <row r="13" spans="1:12" s="30" customFormat="1" ht="21" customHeight="1">
      <c r="A13" s="38"/>
      <c r="B13" s="39" t="s">
        <v>22</v>
      </c>
      <c r="C13" s="40">
        <f>SUM(C8)</f>
        <v>20000</v>
      </c>
      <c r="D13" s="40">
        <f>SUM(D8)</f>
        <v>1</v>
      </c>
      <c r="E13" s="40">
        <f>SUM(E8)</f>
        <v>20000</v>
      </c>
      <c r="F13" s="40">
        <f>SUM(F8:F12)</f>
        <v>13904.4</v>
      </c>
      <c r="G13" s="40">
        <f t="shared" ref="G13:H13" si="1">SUM(G8:G12)</f>
        <v>0</v>
      </c>
      <c r="H13" s="40">
        <f t="shared" si="1"/>
        <v>13904.4</v>
      </c>
      <c r="I13" s="43"/>
      <c r="J13" s="75"/>
    </row>
    <row r="14" spans="1:12" ht="21" customHeight="1">
      <c r="A14" s="60">
        <v>2</v>
      </c>
      <c r="B14" s="65" t="s">
        <v>23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2"/>
      <c r="J14" s="73" t="s">
        <v>24</v>
      </c>
    </row>
    <row r="15" spans="1:12" ht="21" customHeight="1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2"/>
      <c r="J15" s="74"/>
    </row>
    <row r="16" spans="1:12" s="30" customFormat="1" ht="21" customHeight="1">
      <c r="A16" s="38"/>
      <c r="B16" s="39" t="s">
        <v>25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3"/>
      <c r="J16" s="75"/>
    </row>
    <row r="17" spans="1:10" ht="21" customHeight="1">
      <c r="A17" s="59">
        <v>3</v>
      </c>
      <c r="B17" s="64" t="s">
        <v>26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2"/>
      <c r="J17" s="76" t="s">
        <v>27</v>
      </c>
    </row>
    <row r="18" spans="1:10" ht="21" customHeight="1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2"/>
      <c r="J18" s="77"/>
    </row>
    <row r="19" spans="1:10" ht="21" customHeight="1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2"/>
      <c r="J19" s="77"/>
    </row>
    <row r="20" spans="1:10" ht="21" customHeight="1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2"/>
      <c r="J20" s="77"/>
    </row>
    <row r="21" spans="1:10" s="30" customFormat="1" ht="21" customHeight="1">
      <c r="A21" s="38"/>
      <c r="B21" s="39" t="s">
        <v>28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3"/>
      <c r="J21" s="78"/>
    </row>
    <row r="22" spans="1:10" ht="21" customHeight="1">
      <c r="A22" s="59">
        <v>4</v>
      </c>
      <c r="B22" s="64" t="s">
        <v>29</v>
      </c>
      <c r="C22" s="67">
        <v>20000</v>
      </c>
      <c r="D22" s="70">
        <v>1</v>
      </c>
      <c r="E22" s="67">
        <f t="shared" si="2"/>
        <v>20000</v>
      </c>
      <c r="F22" s="37">
        <v>32651.9</v>
      </c>
      <c r="G22" s="37">
        <v>1757</v>
      </c>
      <c r="H22" s="37">
        <f t="shared" si="0"/>
        <v>34408.9</v>
      </c>
      <c r="I22" s="42" t="s">
        <v>30</v>
      </c>
      <c r="J22" s="76" t="s">
        <v>31</v>
      </c>
    </row>
    <row r="23" spans="1:10" ht="21" customHeight="1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2"/>
      <c r="J23" s="77"/>
    </row>
    <row r="24" spans="1:10" s="30" customFormat="1" ht="21" customHeight="1">
      <c r="A24" s="38"/>
      <c r="B24" s="39" t="s">
        <v>32</v>
      </c>
      <c r="C24" s="40">
        <f>SUM(C22)</f>
        <v>20000</v>
      </c>
      <c r="D24" s="40">
        <f t="shared" ref="D24:E24" si="6">SUM(D22)</f>
        <v>1</v>
      </c>
      <c r="E24" s="40">
        <f t="shared" si="6"/>
        <v>20000</v>
      </c>
      <c r="F24" s="40">
        <f>SUM(F22:F23)</f>
        <v>32651.9</v>
      </c>
      <c r="G24" s="40">
        <f t="shared" ref="G24:H24" si="7">SUM(G22:G23)</f>
        <v>1757</v>
      </c>
      <c r="H24" s="40">
        <f t="shared" si="7"/>
        <v>34408.9</v>
      </c>
      <c r="I24" s="43"/>
      <c r="J24" s="78"/>
    </row>
    <row r="25" spans="1:10" ht="21" customHeight="1">
      <c r="A25" s="60">
        <v>5</v>
      </c>
      <c r="B25" s="65" t="s">
        <v>33</v>
      </c>
      <c r="C25" s="68">
        <v>0</v>
      </c>
      <c r="D25" s="60">
        <v>1</v>
      </c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2"/>
      <c r="J25" s="73" t="s">
        <v>34</v>
      </c>
    </row>
    <row r="26" spans="1:10" ht="21" customHeight="1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2"/>
      <c r="J26" s="74"/>
    </row>
    <row r="27" spans="1:10" s="30" customFormat="1" ht="21" customHeight="1">
      <c r="A27" s="38"/>
      <c r="B27" s="39" t="s">
        <v>35</v>
      </c>
      <c r="C27" s="40">
        <f>SUM(C25)</f>
        <v>0</v>
      </c>
      <c r="D27" s="40">
        <f t="shared" ref="D27:E27" si="9">SUM(D25)</f>
        <v>1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3"/>
      <c r="J27" s="75"/>
    </row>
    <row r="28" spans="1:10" ht="21" customHeight="1">
      <c r="A28" s="59">
        <v>6</v>
      </c>
      <c r="B28" s="64" t="s">
        <v>36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2"/>
      <c r="J28" s="73" t="s">
        <v>37</v>
      </c>
    </row>
    <row r="29" spans="1:10" ht="21" customHeight="1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2"/>
      <c r="J29" s="77"/>
    </row>
    <row r="30" spans="1:10" ht="21" customHeight="1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2"/>
      <c r="J30" s="77"/>
    </row>
    <row r="31" spans="1:10" ht="21" customHeight="1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2"/>
      <c r="J31" s="77"/>
    </row>
    <row r="32" spans="1:10" s="30" customFormat="1" ht="21" customHeight="1">
      <c r="A32" s="38"/>
      <c r="B32" s="39" t="s">
        <v>38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3"/>
      <c r="J32" s="78"/>
    </row>
    <row r="33" spans="1:10" ht="21" customHeight="1">
      <c r="A33" s="59">
        <v>7</v>
      </c>
      <c r="B33" s="64" t="s">
        <v>39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2"/>
      <c r="J33" s="79"/>
    </row>
    <row r="34" spans="1:10" ht="21" customHeight="1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2"/>
      <c r="J34" s="80"/>
    </row>
    <row r="35" spans="1:10" ht="21" customHeight="1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2"/>
      <c r="J35" s="80"/>
    </row>
    <row r="36" spans="1:10" ht="21" customHeight="1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2"/>
      <c r="J36" s="80"/>
    </row>
    <row r="37" spans="1:10" s="30" customFormat="1" ht="21" customHeight="1">
      <c r="A37" s="38"/>
      <c r="B37" s="39" t="s">
        <v>40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3"/>
      <c r="J37" s="81"/>
    </row>
    <row r="38" spans="1:10" ht="21" customHeight="1">
      <c r="A38" s="59">
        <v>8</v>
      </c>
      <c r="B38" s="64" t="s">
        <v>41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2"/>
      <c r="J38" s="76" t="s">
        <v>42</v>
      </c>
    </row>
    <row r="39" spans="1:10" ht="21" customHeight="1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2"/>
      <c r="J39" s="77"/>
    </row>
    <row r="40" spans="1:10" s="30" customFormat="1" ht="21" customHeight="1">
      <c r="A40" s="38"/>
      <c r="B40" s="39" t="s">
        <v>43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3"/>
      <c r="J40" s="78"/>
    </row>
    <row r="41" spans="1:10" ht="21" customHeight="1">
      <c r="A41" s="59">
        <v>9</v>
      </c>
      <c r="B41" s="64" t="s">
        <v>44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2"/>
      <c r="J41" s="73" t="s">
        <v>45</v>
      </c>
    </row>
    <row r="42" spans="1:10" ht="21" customHeight="1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2"/>
      <c r="J42" s="74"/>
    </row>
    <row r="43" spans="1:10" ht="21" customHeight="1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2"/>
      <c r="J43" s="74"/>
    </row>
    <row r="44" spans="1:10" s="30" customFormat="1" ht="21" customHeight="1">
      <c r="A44" s="38"/>
      <c r="B44" s="39" t="s">
        <v>46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3"/>
      <c r="J44" s="75"/>
    </row>
    <row r="45" spans="1:10" ht="21" customHeight="1">
      <c r="A45" s="60">
        <v>10</v>
      </c>
      <c r="B45" s="64" t="s">
        <v>47</v>
      </c>
      <c r="C45" s="67">
        <v>20500</v>
      </c>
      <c r="D45" s="70">
        <v>1</v>
      </c>
      <c r="E45" s="67">
        <f t="shared" si="2"/>
        <v>20500</v>
      </c>
      <c r="F45" s="37">
        <v>3310</v>
      </c>
      <c r="G45" s="37">
        <v>0</v>
      </c>
      <c r="H45" s="37">
        <f t="shared" si="0"/>
        <v>3310</v>
      </c>
      <c r="I45" s="42" t="s">
        <v>48</v>
      </c>
      <c r="J45" s="79"/>
    </row>
    <row r="46" spans="1:10" ht="21" customHeight="1">
      <c r="A46" s="62"/>
      <c r="B46" s="64"/>
      <c r="C46" s="67"/>
      <c r="D46" s="70"/>
      <c r="E46" s="67"/>
      <c r="F46" s="37">
        <v>2100</v>
      </c>
      <c r="G46" s="37">
        <v>0</v>
      </c>
      <c r="H46" s="37">
        <f t="shared" ref="H46:H57" si="19">F46+G46</f>
        <v>2100</v>
      </c>
      <c r="I46" s="42" t="s">
        <v>49</v>
      </c>
      <c r="J46" s="80"/>
    </row>
    <row r="47" spans="1:10" ht="21" customHeight="1">
      <c r="A47" s="62"/>
      <c r="B47" s="64"/>
      <c r="C47" s="67"/>
      <c r="D47" s="70"/>
      <c r="E47" s="67"/>
      <c r="F47" s="37">
        <v>0</v>
      </c>
      <c r="G47" s="37">
        <v>7560</v>
      </c>
      <c r="H47" s="37">
        <f t="shared" si="19"/>
        <v>7560</v>
      </c>
      <c r="I47" s="42" t="s">
        <v>50</v>
      </c>
      <c r="J47" s="80"/>
    </row>
    <row r="48" spans="1:10" ht="21" customHeight="1">
      <c r="A48" s="62"/>
      <c r="B48" s="64"/>
      <c r="C48" s="67"/>
      <c r="D48" s="70"/>
      <c r="E48" s="67"/>
      <c r="F48" s="37">
        <v>2662</v>
      </c>
      <c r="G48" s="37">
        <v>0</v>
      </c>
      <c r="H48" s="37">
        <f t="shared" si="19"/>
        <v>2662</v>
      </c>
      <c r="I48" s="42" t="s">
        <v>51</v>
      </c>
      <c r="J48" s="80"/>
    </row>
    <row r="49" spans="1:10" ht="21" customHeight="1">
      <c r="A49" s="62"/>
      <c r="B49" s="64"/>
      <c r="C49" s="67"/>
      <c r="D49" s="70"/>
      <c r="E49" s="67"/>
      <c r="F49" s="37">
        <v>1300</v>
      </c>
      <c r="G49" s="37">
        <v>199.54</v>
      </c>
      <c r="H49" s="37">
        <f t="shared" si="19"/>
        <v>1499.54</v>
      </c>
      <c r="I49" s="42" t="s">
        <v>52</v>
      </c>
      <c r="J49" s="80"/>
    </row>
    <row r="50" spans="1:10" ht="21" customHeight="1">
      <c r="A50" s="62"/>
      <c r="B50" s="64"/>
      <c r="C50" s="67"/>
      <c r="D50" s="70"/>
      <c r="E50" s="67"/>
      <c r="F50" s="37">
        <v>554</v>
      </c>
      <c r="G50" s="37">
        <v>0</v>
      </c>
      <c r="H50" s="37">
        <f t="shared" si="19"/>
        <v>554</v>
      </c>
      <c r="I50" s="42" t="s">
        <v>53</v>
      </c>
      <c r="J50" s="80"/>
    </row>
    <row r="51" spans="1:10" ht="21" customHeight="1">
      <c r="A51" s="62"/>
      <c r="B51" s="64"/>
      <c r="C51" s="67"/>
      <c r="D51" s="70"/>
      <c r="E51" s="67"/>
      <c r="F51" s="37">
        <v>0</v>
      </c>
      <c r="G51" s="37">
        <v>2500</v>
      </c>
      <c r="H51" s="37">
        <f t="shared" si="19"/>
        <v>2500</v>
      </c>
      <c r="I51" s="42" t="s">
        <v>54</v>
      </c>
      <c r="J51" s="80"/>
    </row>
    <row r="52" spans="1:10" ht="21" customHeight="1">
      <c r="A52" s="62"/>
      <c r="B52" s="64"/>
      <c r="C52" s="67"/>
      <c r="D52" s="70"/>
      <c r="E52" s="67"/>
      <c r="F52" s="37">
        <v>2130</v>
      </c>
      <c r="G52" s="37">
        <v>195</v>
      </c>
      <c r="H52" s="37">
        <f t="shared" si="19"/>
        <v>2325</v>
      </c>
      <c r="I52" s="42" t="s">
        <v>55</v>
      </c>
      <c r="J52" s="80"/>
    </row>
    <row r="53" spans="1:10" ht="21" customHeight="1">
      <c r="A53" s="62"/>
      <c r="B53" s="64"/>
      <c r="C53" s="67"/>
      <c r="D53" s="70"/>
      <c r="E53" s="67"/>
      <c r="F53" s="37">
        <v>5</v>
      </c>
      <c r="G53" s="37">
        <v>0</v>
      </c>
      <c r="H53" s="37">
        <f t="shared" si="19"/>
        <v>5</v>
      </c>
      <c r="I53" s="42" t="s">
        <v>56</v>
      </c>
      <c r="J53" s="80"/>
    </row>
    <row r="54" spans="1:10" ht="21" customHeight="1">
      <c r="A54" s="62"/>
      <c r="B54" s="64"/>
      <c r="C54" s="67"/>
      <c r="D54" s="70"/>
      <c r="E54" s="67"/>
      <c r="F54" s="37">
        <v>550</v>
      </c>
      <c r="G54" s="37">
        <v>0</v>
      </c>
      <c r="H54" s="37">
        <f t="shared" si="19"/>
        <v>550</v>
      </c>
      <c r="I54" s="42" t="s">
        <v>57</v>
      </c>
      <c r="J54" s="80"/>
    </row>
    <row r="55" spans="1:10" ht="21" customHeight="1">
      <c r="A55" s="62"/>
      <c r="B55" s="64"/>
      <c r="C55" s="67"/>
      <c r="D55" s="70"/>
      <c r="E55" s="67"/>
      <c r="F55" s="37">
        <v>0</v>
      </c>
      <c r="G55" s="37">
        <v>258</v>
      </c>
      <c r="H55" s="37">
        <f t="shared" si="19"/>
        <v>258</v>
      </c>
      <c r="I55" s="42" t="s">
        <v>58</v>
      </c>
      <c r="J55" s="80"/>
    </row>
    <row r="56" spans="1:10" ht="21" customHeight="1">
      <c r="A56" s="62"/>
      <c r="B56" s="64"/>
      <c r="C56" s="67"/>
      <c r="D56" s="70"/>
      <c r="E56" s="67"/>
      <c r="F56" s="37">
        <v>1031.8</v>
      </c>
      <c r="G56" s="37">
        <v>0</v>
      </c>
      <c r="H56" s="37">
        <f t="shared" si="19"/>
        <v>1031.8</v>
      </c>
      <c r="I56" s="42" t="s">
        <v>59</v>
      </c>
      <c r="J56" s="80"/>
    </row>
    <row r="57" spans="1:10" ht="21" customHeight="1">
      <c r="A57" s="61"/>
      <c r="B57" s="64"/>
      <c r="C57" s="67"/>
      <c r="D57" s="70"/>
      <c r="E57" s="67"/>
      <c r="F57" s="37">
        <v>8257.5400000000009</v>
      </c>
      <c r="G57" s="37">
        <v>48</v>
      </c>
      <c r="H57" s="37">
        <f t="shared" si="19"/>
        <v>8305.5400000000009</v>
      </c>
      <c r="I57" s="42" t="s">
        <v>60</v>
      </c>
      <c r="J57" s="80"/>
    </row>
    <row r="58" spans="1:10" s="30" customFormat="1" ht="21" customHeight="1">
      <c r="A58" s="38"/>
      <c r="B58" s="39" t="s">
        <v>61</v>
      </c>
      <c r="C58" s="40">
        <f>SUM(C45)</f>
        <v>20500</v>
      </c>
      <c r="D58" s="40">
        <f t="shared" ref="D58:E58" si="20">SUM(D45)</f>
        <v>1</v>
      </c>
      <c r="E58" s="40">
        <f t="shared" si="20"/>
        <v>20500</v>
      </c>
      <c r="F58" s="40">
        <f>SUM(F45:F57)</f>
        <v>21900.34</v>
      </c>
      <c r="G58" s="40">
        <f>SUM(G45:G57)</f>
        <v>10760.54</v>
      </c>
      <c r="H58" s="40">
        <f>SUM(H45:H57)</f>
        <v>32660.880000000001</v>
      </c>
      <c r="I58" s="43"/>
      <c r="J58" s="81"/>
    </row>
    <row r="59" spans="1:10" ht="21" customHeight="1">
      <c r="A59" s="38"/>
      <c r="B59" s="39" t="s">
        <v>62</v>
      </c>
      <c r="C59" s="40">
        <f>SUM(C58,C44,C40,C37,C32,C27,C24,C21,C16,C13)</f>
        <v>60500</v>
      </c>
      <c r="D59" s="40">
        <f t="shared" ref="D59:H59" si="21">SUM(D58,D44,D40,D37,D32,D27,D24,D21,D16,D13)</f>
        <v>4</v>
      </c>
      <c r="E59" s="40">
        <f t="shared" si="21"/>
        <v>60500</v>
      </c>
      <c r="F59" s="40">
        <f t="shared" si="21"/>
        <v>68456.639999999999</v>
      </c>
      <c r="G59" s="40">
        <f t="shared" si="21"/>
        <v>12517.54</v>
      </c>
      <c r="H59" s="40">
        <f t="shared" si="21"/>
        <v>80974.179999999993</v>
      </c>
      <c r="I59" s="43"/>
      <c r="J59" s="44"/>
    </row>
    <row r="63" spans="1:10" ht="21" customHeight="1">
      <c r="A63" s="53" t="s">
        <v>63</v>
      </c>
      <c r="B63" s="54"/>
      <c r="C63" s="55" t="s">
        <v>64</v>
      </c>
      <c r="D63" s="55"/>
      <c r="E63" s="55" t="s">
        <v>65</v>
      </c>
      <c r="F63" s="55"/>
      <c r="G63" s="55" t="s">
        <v>66</v>
      </c>
      <c r="H63" s="55"/>
      <c r="I63" s="45" t="s">
        <v>67</v>
      </c>
    </row>
    <row r="64" spans="1:10" ht="21" customHeight="1">
      <c r="A64" s="56">
        <v>60500</v>
      </c>
      <c r="B64" s="57"/>
      <c r="C64" s="57">
        <f>H59</f>
        <v>80974.179999999993</v>
      </c>
      <c r="D64" s="57"/>
      <c r="E64" s="57">
        <f>F59</f>
        <v>68456.639999999999</v>
      </c>
      <c r="F64" s="57"/>
      <c r="G64" s="57">
        <f>G59</f>
        <v>12517.54</v>
      </c>
      <c r="H64" s="57"/>
      <c r="I64" s="46">
        <f>A64-C64</f>
        <v>-20474.18</v>
      </c>
    </row>
    <row r="66" spans="1:9" ht="21" customHeight="1">
      <c r="A66" s="47" t="s">
        <v>68</v>
      </c>
      <c r="B66" s="48"/>
      <c r="C66" s="49" t="s">
        <v>69</v>
      </c>
      <c r="D66" s="47"/>
      <c r="E66" s="47" t="s">
        <v>70</v>
      </c>
      <c r="F66" s="47"/>
      <c r="G66" s="47" t="s">
        <v>71</v>
      </c>
      <c r="H66" s="47"/>
      <c r="I66" s="48"/>
    </row>
  </sheetData>
  <mergeCells count="76">
    <mergeCell ref="J41:J44"/>
    <mergeCell ref="J45:J58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7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7"/>
    <mergeCell ref="D8:D12"/>
    <mergeCell ref="D14:D15"/>
    <mergeCell ref="D17:D20"/>
    <mergeCell ref="D22:D23"/>
    <mergeCell ref="D25:D26"/>
    <mergeCell ref="B45:B5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7"/>
    <mergeCell ref="A64:B64"/>
    <mergeCell ref="C64:D64"/>
    <mergeCell ref="E64:F64"/>
    <mergeCell ref="G64:H6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7"/>
    <mergeCell ref="B6:B7"/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0" t="s">
        <v>72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73</v>
      </c>
      <c r="E5" s="5"/>
      <c r="F5" s="82"/>
      <c r="G5" s="82"/>
      <c r="H5" s="5" t="s">
        <v>74</v>
      </c>
      <c r="I5" s="4"/>
      <c r="J5" s="82"/>
      <c r="K5" s="83"/>
    </row>
    <row r="6" spans="2:11" ht="20.100000000000001" customHeight="1">
      <c r="B6" s="6"/>
      <c r="C6" s="7"/>
      <c r="D6" s="8" t="s">
        <v>75</v>
      </c>
      <c r="E6" s="8"/>
      <c r="F6" s="84"/>
      <c r="G6" s="84"/>
      <c r="H6" s="8" t="s">
        <v>76</v>
      </c>
      <c r="I6" s="7"/>
      <c r="J6" s="84"/>
      <c r="K6" s="85"/>
    </row>
    <row r="7" spans="2:11" ht="20.100000000000001" customHeight="1">
      <c r="B7" s="6"/>
      <c r="C7" s="7"/>
      <c r="D7" s="8" t="s">
        <v>77</v>
      </c>
      <c r="E7" s="8"/>
      <c r="F7" s="84"/>
      <c r="G7" s="84"/>
      <c r="H7" s="8" t="s">
        <v>78</v>
      </c>
      <c r="I7" s="22"/>
      <c r="J7" s="84"/>
      <c r="K7" s="85"/>
    </row>
    <row r="8" spans="2:11" ht="20.100000000000001" customHeight="1">
      <c r="B8" s="9"/>
      <c r="C8" s="10"/>
      <c r="D8" s="11"/>
      <c r="E8" s="11"/>
      <c r="F8" s="12"/>
      <c r="G8" s="12"/>
      <c r="H8" s="11" t="s">
        <v>79</v>
      </c>
      <c r="I8" s="23"/>
      <c r="J8" s="86"/>
      <c r="K8" s="87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88" t="s">
        <v>3</v>
      </c>
      <c r="C10" s="89"/>
      <c r="D10" s="14" t="s">
        <v>80</v>
      </c>
      <c r="E10" s="90" t="s">
        <v>81</v>
      </c>
      <c r="F10" s="91"/>
      <c r="G10" s="16" t="s">
        <v>82</v>
      </c>
      <c r="H10" s="15" t="s">
        <v>83</v>
      </c>
      <c r="I10" s="90" t="s">
        <v>84</v>
      </c>
      <c r="J10" s="91"/>
      <c r="K10" s="16" t="s">
        <v>85</v>
      </c>
    </row>
    <row r="11" spans="2:11" ht="20.100000000000001" customHeight="1">
      <c r="B11" s="92">
        <v>1</v>
      </c>
      <c r="C11" s="93"/>
      <c r="D11" s="103" t="s">
        <v>86</v>
      </c>
      <c r="E11" s="92" t="s">
        <v>87</v>
      </c>
      <c r="F11" s="93"/>
      <c r="G11" s="17">
        <v>0</v>
      </c>
      <c r="H11" s="17"/>
      <c r="I11" s="94"/>
      <c r="J11" s="95"/>
      <c r="K11" s="24" t="s">
        <v>88</v>
      </c>
    </row>
    <row r="12" spans="2:11" ht="20.100000000000001" customHeight="1">
      <c r="B12" s="92">
        <v>2</v>
      </c>
      <c r="C12" s="93"/>
      <c r="D12" s="104"/>
      <c r="E12" s="96" t="s">
        <v>89</v>
      </c>
      <c r="F12" s="96"/>
      <c r="G12" s="17">
        <v>0</v>
      </c>
      <c r="H12" s="17"/>
      <c r="I12" s="94"/>
      <c r="J12" s="95"/>
      <c r="K12" s="24" t="s">
        <v>90</v>
      </c>
    </row>
    <row r="13" spans="2:11" ht="20.100000000000001" customHeight="1">
      <c r="B13" s="92">
        <v>3</v>
      </c>
      <c r="C13" s="93"/>
      <c r="D13" s="104"/>
      <c r="E13" s="92" t="s">
        <v>91</v>
      </c>
      <c r="F13" s="93"/>
      <c r="G13" s="17">
        <v>0</v>
      </c>
      <c r="H13" s="17"/>
      <c r="I13" s="94"/>
      <c r="J13" s="95"/>
      <c r="K13" s="24" t="s">
        <v>88</v>
      </c>
    </row>
    <row r="14" spans="2:11" ht="20.100000000000001" customHeight="1">
      <c r="B14" s="92">
        <v>4</v>
      </c>
      <c r="C14" s="93"/>
      <c r="D14" s="104"/>
      <c r="E14" s="92" t="s">
        <v>30</v>
      </c>
      <c r="F14" s="93"/>
      <c r="G14" s="17">
        <v>0</v>
      </c>
      <c r="H14" s="17"/>
      <c r="I14" s="94"/>
      <c r="J14" s="95"/>
      <c r="K14" s="24" t="s">
        <v>92</v>
      </c>
    </row>
    <row r="15" spans="2:11" ht="20.100000000000001" customHeight="1">
      <c r="B15" s="92">
        <v>5</v>
      </c>
      <c r="C15" s="93"/>
      <c r="D15" s="103" t="s">
        <v>47</v>
      </c>
      <c r="E15" s="96"/>
      <c r="F15" s="96"/>
      <c r="G15" s="17">
        <v>0</v>
      </c>
      <c r="H15" s="17"/>
      <c r="I15" s="94"/>
      <c r="J15" s="95"/>
      <c r="K15" s="24"/>
    </row>
    <row r="16" spans="2:11" ht="20.100000000000001" customHeight="1">
      <c r="B16" s="92">
        <v>6</v>
      </c>
      <c r="C16" s="93"/>
      <c r="D16" s="104"/>
      <c r="E16" s="96"/>
      <c r="F16" s="96"/>
      <c r="G16" s="17">
        <v>0</v>
      </c>
      <c r="H16" s="17"/>
      <c r="I16" s="94"/>
      <c r="J16" s="95"/>
      <c r="K16" s="24"/>
    </row>
    <row r="17" spans="1:11" ht="20.100000000000001" customHeight="1">
      <c r="B17" s="92">
        <v>7</v>
      </c>
      <c r="C17" s="93"/>
      <c r="D17" s="105"/>
      <c r="E17" s="96"/>
      <c r="F17" s="96"/>
      <c r="G17" s="17">
        <v>0</v>
      </c>
      <c r="H17" s="17"/>
      <c r="I17" s="94"/>
      <c r="J17" s="95"/>
      <c r="K17" s="24"/>
    </row>
    <row r="18" spans="1:11" ht="20.100000000000001" customHeight="1">
      <c r="B18" s="90" t="s">
        <v>62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83</v>
      </c>
      <c r="C20" s="100"/>
      <c r="D20" s="100"/>
      <c r="E20" s="100"/>
      <c r="F20" s="100"/>
      <c r="G20" s="100" t="s">
        <v>93</v>
      </c>
      <c r="H20" s="100"/>
      <c r="I20" s="100"/>
      <c r="J20" s="100"/>
      <c r="K20" s="16" t="s">
        <v>94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95</v>
      </c>
      <c r="C23" s="13"/>
      <c r="D23" s="13"/>
      <c r="E23" s="13"/>
      <c r="F23" s="13" t="s">
        <v>69</v>
      </c>
      <c r="G23" s="13" t="s">
        <v>96</v>
      </c>
      <c r="H23" s="13"/>
      <c r="I23" s="13"/>
      <c r="J23" s="13" t="s">
        <v>71</v>
      </c>
      <c r="K23" s="13"/>
    </row>
    <row r="26" spans="1:11" ht="18.75">
      <c r="A26" s="50" t="s">
        <v>97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3"/>
      <c r="C28" s="4"/>
      <c r="D28" s="5" t="s">
        <v>73</v>
      </c>
      <c r="E28" s="5"/>
      <c r="F28" s="82"/>
      <c r="G28" s="82"/>
      <c r="H28" s="5" t="s">
        <v>74</v>
      </c>
      <c r="I28" s="4"/>
      <c r="J28" s="82"/>
      <c r="K28" s="83"/>
    </row>
    <row r="29" spans="1:11" ht="20.100000000000001" customHeight="1">
      <c r="B29" s="6"/>
      <c r="C29" s="7"/>
      <c r="D29" s="8" t="s">
        <v>75</v>
      </c>
      <c r="E29" s="8"/>
      <c r="F29" s="84"/>
      <c r="G29" s="84"/>
      <c r="H29" s="8" t="s">
        <v>76</v>
      </c>
      <c r="I29" s="7"/>
      <c r="J29" s="84"/>
      <c r="K29" s="85"/>
    </row>
    <row r="30" spans="1:11" ht="20.100000000000001" customHeight="1">
      <c r="B30" s="6"/>
      <c r="C30" s="7"/>
      <c r="D30" s="8" t="s">
        <v>77</v>
      </c>
      <c r="E30" s="8"/>
      <c r="F30" s="84"/>
      <c r="G30" s="84"/>
      <c r="H30" s="8" t="s">
        <v>78</v>
      </c>
      <c r="I30" s="22"/>
      <c r="J30" s="84"/>
      <c r="K30" s="85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79</v>
      </c>
      <c r="I31" s="23"/>
      <c r="J31" s="86"/>
      <c r="K31" s="87"/>
    </row>
    <row r="32" spans="1:11" ht="20.100000000000001" customHeight="1"/>
    <row r="33" spans="2:11" ht="20.100000000000001" customHeight="1">
      <c r="B33" s="96"/>
      <c r="C33" s="96"/>
      <c r="D33" s="19" t="s">
        <v>98</v>
      </c>
      <c r="E33" s="96" t="s">
        <v>99</v>
      </c>
      <c r="F33" s="96"/>
      <c r="G33" s="17" t="s">
        <v>100</v>
      </c>
      <c r="H33" s="17" t="s">
        <v>101</v>
      </c>
      <c r="I33" s="102" t="s">
        <v>62</v>
      </c>
      <c r="J33" s="102"/>
      <c r="K33" s="28" t="s">
        <v>85</v>
      </c>
    </row>
    <row r="34" spans="2:11" ht="20.100000000000001" customHeight="1">
      <c r="B34" s="96">
        <v>1</v>
      </c>
      <c r="C34" s="96"/>
      <c r="D34" s="20"/>
      <c r="E34" s="96"/>
      <c r="F34" s="96"/>
      <c r="G34" s="17"/>
      <c r="H34" s="17"/>
      <c r="I34" s="94">
        <f>G34*H34</f>
        <v>0</v>
      </c>
      <c r="J34" s="95"/>
      <c r="K34" s="29"/>
    </row>
    <row r="35" spans="2:11" ht="20.100000000000001" customHeight="1">
      <c r="B35" s="96">
        <v>2</v>
      </c>
      <c r="C35" s="96"/>
      <c r="D35" s="20"/>
      <c r="E35" s="96"/>
      <c r="F35" s="96"/>
      <c r="G35" s="17"/>
      <c r="H35" s="17"/>
      <c r="I35" s="94">
        <f t="shared" ref="I35:I36" si="0">G35*H35</f>
        <v>0</v>
      </c>
      <c r="J35" s="95"/>
      <c r="K35" s="29"/>
    </row>
    <row r="36" spans="2:11" ht="20.100000000000001" customHeight="1">
      <c r="B36" s="96">
        <v>3</v>
      </c>
      <c r="C36" s="96"/>
      <c r="D36" s="20"/>
      <c r="E36" s="96"/>
      <c r="F36" s="96"/>
      <c r="G36" s="17">
        <v>0</v>
      </c>
      <c r="H36" s="17"/>
      <c r="I36" s="94">
        <f t="shared" si="0"/>
        <v>0</v>
      </c>
      <c r="J36" s="95"/>
      <c r="K36" s="29"/>
    </row>
    <row r="37" spans="2:11" ht="20.100000000000001" customHeight="1">
      <c r="B37" s="90" t="s">
        <v>62</v>
      </c>
      <c r="C37" s="97"/>
      <c r="D37" s="97"/>
      <c r="E37" s="97"/>
      <c r="F37" s="91"/>
      <c r="G37" s="18"/>
      <c r="H37" s="18">
        <f>SUM(H19:H36)</f>
        <v>0</v>
      </c>
      <c r="I37" s="98">
        <f>SUM(I34:J36)</f>
        <v>0</v>
      </c>
      <c r="J37" s="99"/>
      <c r="K37" s="25"/>
    </row>
    <row r="38" spans="2:11" ht="20.100000000000001" customHeight="1">
      <c r="B38" s="13" t="s">
        <v>95</v>
      </c>
      <c r="C38" s="13"/>
      <c r="D38" s="13"/>
      <c r="E38" s="13"/>
      <c r="F38" s="13" t="s">
        <v>69</v>
      </c>
      <c r="G38" s="13" t="s">
        <v>96</v>
      </c>
      <c r="H38" s="13"/>
      <c r="I38" s="13"/>
      <c r="J38" s="13" t="s">
        <v>71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thinkpad</cp:lastModifiedBy>
  <cp:lastPrinted>2018-02-05T08:08:54Z</cp:lastPrinted>
  <dcterms:created xsi:type="dcterms:W3CDTF">2014-04-15T08:52:00Z</dcterms:created>
  <dcterms:modified xsi:type="dcterms:W3CDTF">2018-02-05T08:11:42Z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