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<sst xmlns="http://schemas.openxmlformats.org/spreadsheetml/2006/main" count="125" uniqueCount="110">
  <si>
    <t>2025海立-胡志明结算单</t>
  </si>
  <si>
    <t>公司名称Company :</t>
  </si>
  <si>
    <t>2025海立电器-用户大会-商务考察</t>
  </si>
  <si>
    <t>供应商Vendor：康辉会展</t>
  </si>
  <si>
    <t>活动人数Event Participants:</t>
  </si>
  <si>
    <t>50人</t>
  </si>
  <si>
    <t>联系人Contact person：</t>
  </si>
  <si>
    <t>杨燕</t>
  </si>
  <si>
    <t xml:space="preserve">活动日期Event Date: </t>
  </si>
  <si>
    <t>电话Phone：13585523855</t>
  </si>
  <si>
    <t>活动地点Event Venue</t>
  </si>
  <si>
    <t>越南·胡志明市</t>
  </si>
  <si>
    <t>币种Currency：</t>
  </si>
  <si>
    <t>人民币</t>
  </si>
  <si>
    <t>服务项目Item</t>
  </si>
  <si>
    <t>描述Describe</t>
  </si>
  <si>
    <t>单价Unite Price</t>
  </si>
  <si>
    <t>数量Numbers</t>
  </si>
  <si>
    <t>天数/次数Days/Times</t>
  </si>
  <si>
    <t>金额Amount</t>
  </si>
  <si>
    <t>1 - 机票  Plane Ticket</t>
  </si>
  <si>
    <t>经济舱</t>
  </si>
  <si>
    <t>埃及机票</t>
  </si>
  <si>
    <t>改名费用</t>
  </si>
  <si>
    <t>2 - 交通 Transportation</t>
  </si>
  <si>
    <t>商务车接机</t>
  </si>
  <si>
    <t>16号-20号</t>
  </si>
  <si>
    <t>29座大巴接机</t>
  </si>
  <si>
    <t>18-19号</t>
  </si>
  <si>
    <t>商务车送机</t>
  </si>
  <si>
    <t>20-23号</t>
  </si>
  <si>
    <t>29座大巴送机</t>
  </si>
  <si>
    <t>22号</t>
  </si>
  <si>
    <t>商务车全天包车</t>
  </si>
  <si>
    <t>20-21号</t>
  </si>
  <si>
    <t>商务车全天包车（超时费用）</t>
  </si>
  <si>
    <t>21号</t>
  </si>
  <si>
    <t>29座大巴包车</t>
  </si>
  <si>
    <t>29座旅游车</t>
  </si>
  <si>
    <t>29座旅游车（超时费用）</t>
  </si>
  <si>
    <t>酒店-机场用车 商务车</t>
  </si>
  <si>
    <t>19号</t>
  </si>
  <si>
    <t>打车费用</t>
  </si>
  <si>
    <t>3 - 酒店/住宿 Hotel Accommodation</t>
  </si>
  <si>
    <t xml:space="preserve">西贡希尔顿酒店（共3晚） </t>
  </si>
  <si>
    <t>105大床 + 33双床=138房晚+11大工作人员=149房晚</t>
  </si>
  <si>
    <t>酒店挂账</t>
  </si>
  <si>
    <t>季总挂账</t>
  </si>
  <si>
    <t>4 -  餐饮 Food &amp; Beverage</t>
  </si>
  <si>
    <t>16号</t>
  </si>
  <si>
    <t>考察用餐</t>
  </si>
  <si>
    <t>17号</t>
  </si>
  <si>
    <t>海鲜大排档晚餐</t>
  </si>
  <si>
    <t xml:space="preserve">18号 </t>
  </si>
  <si>
    <t>咖啡厅  pizza</t>
  </si>
  <si>
    <t>18号晚餐</t>
  </si>
  <si>
    <t>穆斯林餐厅</t>
  </si>
  <si>
    <t>大排挡</t>
  </si>
  <si>
    <t>19号午餐</t>
  </si>
  <si>
    <t>点都德</t>
  </si>
  <si>
    <t>19号晚餐</t>
  </si>
  <si>
    <t>印度餐</t>
  </si>
  <si>
    <t>越南菜</t>
  </si>
  <si>
    <t>20号咖啡</t>
  </si>
  <si>
    <t>20号午餐</t>
  </si>
  <si>
    <t>酒店自助餐+会议茶歇</t>
  </si>
  <si>
    <t>20号晚餐</t>
  </si>
  <si>
    <t>酒店自助餐晚宴</t>
  </si>
  <si>
    <t>酒店内购买软饮红酒</t>
  </si>
  <si>
    <t>格兰威特威士忌</t>
  </si>
  <si>
    <t>格兰菲迪威士忌</t>
  </si>
  <si>
    <t>红酒</t>
  </si>
  <si>
    <t>唱歌</t>
  </si>
  <si>
    <t>21号午餐</t>
  </si>
  <si>
    <t>越南特色餐厅-圆桌餐</t>
  </si>
  <si>
    <t>21号 晚餐</t>
  </si>
  <si>
    <t>越南特色餐厅-邮轮正餐</t>
  </si>
  <si>
    <t>越南特色餐厅-邮轮酒水</t>
  </si>
  <si>
    <t>酒吧</t>
  </si>
  <si>
    <t>5 - 商务考察-团队行程  Team Itinerary</t>
  </si>
  <si>
    <t>景点门票</t>
  </si>
  <si>
    <t>越南景点门票湄公河游览船票、统一宫、粉红大教堂-邮局等</t>
  </si>
  <si>
    <t>美托门票</t>
  </si>
  <si>
    <t>美托表演</t>
  </si>
  <si>
    <t>6 - 人员  Staff</t>
  </si>
  <si>
    <t>管家</t>
  </si>
  <si>
    <t>项目经理2位，4天管家服务</t>
  </si>
  <si>
    <t>超时费用</t>
  </si>
  <si>
    <t>项目经理往返机票差旅费</t>
  </si>
  <si>
    <t>前期踩点</t>
  </si>
  <si>
    <t>会务</t>
  </si>
  <si>
    <t>会务服务工作人员（D1机场接机，D2会议服务）</t>
  </si>
  <si>
    <t>工作人员超时费用</t>
  </si>
  <si>
    <t>接机人员 超时费用（共25h）</t>
  </si>
  <si>
    <t>18号超时5h；19号4人各4h；20号4h</t>
  </si>
  <si>
    <t>导游</t>
  </si>
  <si>
    <t>胡志明导游费用</t>
  </si>
  <si>
    <t>导游超时</t>
  </si>
  <si>
    <t>小费</t>
  </si>
  <si>
    <t>司导餐费</t>
  </si>
  <si>
    <t>差旅</t>
  </si>
  <si>
    <t>工作人员吃住行</t>
  </si>
  <si>
    <t>7- 其他 Others</t>
  </si>
  <si>
    <t>伴手礼</t>
  </si>
  <si>
    <t>保险、雨披、药箱等</t>
  </si>
  <si>
    <t>矿泉水</t>
  </si>
  <si>
    <t>小计 Sub Total</t>
  </si>
  <si>
    <t>服务费6%</t>
  </si>
  <si>
    <t>税费6%（专票6%，活动服务费）</t>
  </si>
  <si>
    <t>合计 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</si>
</sst>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¥-804]#,##0.00;[$¥-804]\-#,##0.00"/>
    <numFmt numFmtId="177" formatCode="[$¥-804]#,##0;[$¥-804]\-#,##0"/>
    <numFmt numFmtId="178" formatCode="0.00_ "/>
  </numFmts>
  <fonts count="31">
    <font>
      <sz val="11"/>
      <color theme="1"/>
      <name val="宋体"/>
      <charset val="134"/>
      <scheme val="minor"/>
    </font>
    <font>
      <b/>
      <sz val="24"/>
      <color rgb="FF000090"/>
      <name val="微软雅黑"/>
      <charset val="134"/>
    </font>
    <font>
      <b/>
      <sz val="10"/>
      <color rgb="FF000090"/>
      <name val="微软雅黑"/>
      <charset val="134"/>
    </font>
    <font>
      <b/>
      <u/>
      <sz val="10"/>
      <color rgb="FF000090"/>
      <name val="微软雅黑"/>
      <charset val="134"/>
    </font>
    <font>
      <sz val="10"/>
      <color rgb="FF000090"/>
      <name val="微软雅黑"/>
      <charset val="134"/>
    </font>
    <font>
      <sz val="10"/>
      <color rgb="FF00009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7"/>
      <name val="宋体"/>
      <charset val="134"/>
      <scheme val="minor"/>
    </font>
    <font>
      <b/>
      <sz val="11"/>
      <color rgb="FF00009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0" borderId="2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30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7" borderId="30" applyNumberFormat="0" applyAlignment="0" applyProtection="0">
      <alignment vertical="center"/>
    </xf>
    <xf numFmtId="0" fontId="20" fillId="8" borderId="32" applyNumberFormat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22" fillId="0" borderId="3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176" fontId="28" fillId="0" borderId="0">
      <alignment vertical="center"/>
    </xf>
    <xf numFmtId="177" fontId="29" fillId="0" borderId="0">
      <alignment vertical="center"/>
    </xf>
    <xf numFmtId="0" fontId="30" fillId="0" borderId="0" applyProtection="0"/>
  </cellStyleXfs>
  <cellXfs count="8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51" applyFont="1" applyBorder="1" applyAlignment="1">
      <alignment horizontal="left" vertical="center"/>
    </xf>
    <xf numFmtId="57" fontId="2" fillId="0" borderId="0" xfId="0" applyNumberFormat="1" applyFont="1" applyAlignment="1">
      <alignment horizontal="left" vertical="center"/>
    </xf>
    <xf numFmtId="17" fontId="2" fillId="0" borderId="0" xfId="0" applyNumberFormat="1" applyFo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4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horizontal="left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" fontId="4" fillId="2" borderId="15" xfId="0" applyNumberFormat="1" applyFont="1" applyFill="1" applyBorder="1" applyAlignment="1">
      <alignment horizontal="left" vertical="center"/>
    </xf>
    <xf numFmtId="4" fontId="4" fillId="2" borderId="16" xfId="0" applyNumberFormat="1" applyFont="1" applyFill="1" applyBorder="1" applyAlignment="1">
      <alignment horizontal="left" vertical="center"/>
    </xf>
    <xf numFmtId="4" fontId="4" fillId="2" borderId="14" xfId="0" applyNumberFormat="1" applyFont="1" applyFill="1" applyBorder="1" applyAlignment="1">
      <alignment horizontal="left" vertical="center"/>
    </xf>
    <xf numFmtId="4" fontId="2" fillId="2" borderId="17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4" fontId="4" fillId="0" borderId="18" xfId="0" applyNumberFormat="1" applyFont="1" applyBorder="1" applyAlignment="1">
      <alignment horizontal="center" vertical="center"/>
    </xf>
    <xf numFmtId="0" fontId="4" fillId="3" borderId="14" xfId="49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77" fontId="4" fillId="3" borderId="14" xfId="49" applyNumberFormat="1" applyFont="1" applyFill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left" vertical="center"/>
    </xf>
    <xf numFmtId="178" fontId="4" fillId="3" borderId="14" xfId="49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14" fontId="4" fillId="0" borderId="21" xfId="0" applyNumberFormat="1" applyFont="1" applyFill="1" applyBorder="1" applyAlignment="1">
      <alignment horizontal="left" vertical="center" wrapText="1"/>
    </xf>
    <xf numFmtId="178" fontId="4" fillId="0" borderId="14" xfId="49" applyNumberFormat="1" applyFont="1" applyFill="1" applyBorder="1" applyAlignment="1">
      <alignment horizontal="center" vertical="center" wrapText="1"/>
    </xf>
    <xf numFmtId="0" fontId="4" fillId="0" borderId="14" xfId="49" applyNumberFormat="1" applyFont="1" applyFill="1" applyBorder="1" applyAlignment="1">
      <alignment horizontal="center" vertical="center" wrapText="1"/>
    </xf>
    <xf numFmtId="4" fontId="4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14" fontId="4" fillId="0" borderId="21" xfId="0" applyNumberFormat="1" applyFont="1" applyBorder="1" applyAlignment="1">
      <alignment horizontal="center" vertical="center"/>
    </xf>
    <xf numFmtId="14" fontId="4" fillId="0" borderId="21" xfId="0" applyNumberFormat="1" applyFont="1" applyBorder="1" applyAlignment="1">
      <alignment horizontal="left" vertical="center"/>
    </xf>
    <xf numFmtId="178" fontId="4" fillId="0" borderId="14" xfId="49" applyNumberFormat="1" applyFont="1" applyBorder="1" applyAlignment="1">
      <alignment horizontal="center" vertical="center" wrapText="1"/>
    </xf>
    <xf numFmtId="14" fontId="4" fillId="0" borderId="21" xfId="0" applyNumberFormat="1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left" vertical="center"/>
    </xf>
    <xf numFmtId="178" fontId="4" fillId="0" borderId="14" xfId="49" applyNumberFormat="1" applyFont="1" applyFill="1" applyBorder="1" applyAlignment="1">
      <alignment horizontal="center" vertical="center" wrapText="1"/>
    </xf>
    <xf numFmtId="0" fontId="4" fillId="0" borderId="14" xfId="49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/>
    </xf>
    <xf numFmtId="14" fontId="4" fillId="0" borderId="21" xfId="0" applyNumberFormat="1" applyFont="1" applyFill="1" applyBorder="1" applyAlignment="1">
      <alignment horizontal="left" vertical="center"/>
    </xf>
    <xf numFmtId="0" fontId="4" fillId="0" borderId="14" xfId="49" applyNumberFormat="1" applyFont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14" fontId="5" fillId="0" borderId="21" xfId="0" applyNumberFormat="1" applyFont="1" applyFill="1" applyBorder="1" applyAlignment="1">
      <alignment horizontal="left" vertical="center"/>
    </xf>
    <xf numFmtId="177" fontId="4" fillId="3" borderId="18" xfId="49" applyNumberFormat="1" applyFont="1" applyFill="1" applyBorder="1" applyAlignment="1">
      <alignment horizontal="center" vertical="center" wrapText="1"/>
    </xf>
    <xf numFmtId="177" fontId="4" fillId="3" borderId="23" xfId="49" applyNumberFormat="1" applyFont="1" applyFill="1" applyBorder="1" applyAlignment="1">
      <alignment horizontal="center" vertical="center" wrapText="1"/>
    </xf>
    <xf numFmtId="177" fontId="4" fillId="3" borderId="20" xfId="49" applyNumberFormat="1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177" fontId="4" fillId="3" borderId="14" xfId="50" applyFont="1" applyFill="1" applyBorder="1" applyAlignment="1">
      <alignment horizontal="left" vertical="center"/>
    </xf>
    <xf numFmtId="178" fontId="4" fillId="0" borderId="14" xfId="0" applyNumberFormat="1" applyFont="1" applyBorder="1" applyAlignment="1">
      <alignment horizontal="center" vertical="center" wrapText="1"/>
    </xf>
    <xf numFmtId="177" fontId="4" fillId="3" borderId="23" xfId="49" applyNumberFormat="1" applyFont="1" applyFill="1" applyBorder="1" applyAlignment="1">
      <alignment horizontal="center" vertical="center" wrapText="1"/>
    </xf>
    <xf numFmtId="177" fontId="4" fillId="0" borderId="14" xfId="50" applyFont="1" applyFill="1" applyBorder="1" applyAlignment="1">
      <alignment horizontal="left" vertical="center"/>
    </xf>
    <xf numFmtId="178" fontId="4" fillId="0" borderId="14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/>
    </xf>
    <xf numFmtId="178" fontId="4" fillId="0" borderId="14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/>
    </xf>
    <xf numFmtId="177" fontId="4" fillId="3" borderId="23" xfId="49" applyNumberFormat="1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24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4" fontId="8" fillId="2" borderId="17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_Annual meeting Maldives quotation-0428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4"/>
  <sheetViews>
    <sheetView tabSelected="1" zoomScale="70" zoomScaleNormal="70" topLeftCell="A49" workbookViewId="0">
      <selection activeCell="F73" sqref="F73"/>
    </sheetView>
  </sheetViews>
  <sheetFormatPr defaultColWidth="9" defaultRowHeight="14.4"/>
  <cols>
    <col min="1" max="1" width="26" customWidth="1"/>
    <col min="2" max="2" width="56.7962962962963" customWidth="1"/>
    <col min="3" max="3" width="12.3981481481481" customWidth="1"/>
    <col min="4" max="4" width="11.7962962962963" customWidth="1"/>
    <col min="5" max="5" width="12.1296296296296" customWidth="1"/>
    <col min="6" max="6" width="12.7962962962963" customWidth="1"/>
    <col min="7" max="7" width="9.66666666666667"/>
    <col min="8" max="8" width="14.6018518518519" customWidth="1"/>
  </cols>
  <sheetData>
    <row r="1" ht="33.75" spans="1:6">
      <c r="A1" s="2" t="s">
        <v>0</v>
      </c>
      <c r="B1" s="2"/>
      <c r="C1" s="2"/>
      <c r="D1" s="2"/>
      <c r="E1" s="2"/>
      <c r="F1" s="2"/>
    </row>
    <row r="2" ht="15.6" spans="1:6">
      <c r="A2" s="3" t="s">
        <v>1</v>
      </c>
      <c r="B2" s="4" t="s">
        <v>2</v>
      </c>
      <c r="C2" s="4"/>
      <c r="D2" s="5"/>
      <c r="E2" s="6" t="s">
        <v>3</v>
      </c>
      <c r="F2" s="7"/>
    </row>
    <row r="3" ht="15.6" spans="1:6">
      <c r="A3" s="3" t="s">
        <v>4</v>
      </c>
      <c r="B3" s="3" t="s">
        <v>5</v>
      </c>
      <c r="C3" s="3"/>
      <c r="D3" s="5"/>
      <c r="E3" s="8" t="s">
        <v>6</v>
      </c>
      <c r="F3" s="9" t="s">
        <v>7</v>
      </c>
    </row>
    <row r="4" ht="16.35" spans="1:6">
      <c r="A4" s="3" t="s">
        <v>8</v>
      </c>
      <c r="B4" s="10">
        <v>45931</v>
      </c>
      <c r="C4" s="11"/>
      <c r="D4" s="5"/>
      <c r="E4" s="12" t="s">
        <v>9</v>
      </c>
      <c r="F4" s="13"/>
    </row>
    <row r="5" ht="15.6" spans="1:6">
      <c r="A5" s="3" t="s">
        <v>10</v>
      </c>
      <c r="B5" s="4" t="s">
        <v>11</v>
      </c>
      <c r="C5" s="4"/>
      <c r="D5" s="4"/>
      <c r="E5" s="14"/>
      <c r="F5" s="15"/>
    </row>
    <row r="6" ht="15.6" spans="1:6">
      <c r="A6" s="3" t="s">
        <v>12</v>
      </c>
      <c r="B6" s="3" t="s">
        <v>13</v>
      </c>
      <c r="C6" s="3"/>
      <c r="D6" s="5"/>
      <c r="E6" s="14"/>
      <c r="F6" s="15"/>
    </row>
    <row r="7" ht="16.35" spans="1:6">
      <c r="A7" s="16"/>
      <c r="B7" s="16"/>
      <c r="C7" s="16"/>
      <c r="D7" s="16"/>
      <c r="E7" s="16"/>
      <c r="F7" s="16"/>
    </row>
    <row r="8" ht="31.2" spans="1:6">
      <c r="A8" s="17" t="s">
        <v>14</v>
      </c>
      <c r="B8" s="18" t="s">
        <v>15</v>
      </c>
      <c r="C8" s="19" t="s">
        <v>16</v>
      </c>
      <c r="D8" s="20" t="s">
        <v>17</v>
      </c>
      <c r="E8" s="21" t="s">
        <v>18</v>
      </c>
      <c r="F8" s="22" t="s">
        <v>19</v>
      </c>
    </row>
    <row r="9" ht="15.6" spans="1:6">
      <c r="A9" s="23" t="s">
        <v>20</v>
      </c>
      <c r="B9" s="24"/>
      <c r="C9" s="25"/>
      <c r="D9" s="26"/>
      <c r="E9" s="27"/>
      <c r="F9" s="28">
        <f>SUM(F10:F11)</f>
        <v>14970</v>
      </c>
    </row>
    <row r="10" ht="15" spans="1:6">
      <c r="A10" s="29" t="s">
        <v>21</v>
      </c>
      <c r="B10" s="30" t="s">
        <v>22</v>
      </c>
      <c r="C10" s="31">
        <v>7070</v>
      </c>
      <c r="D10" s="32">
        <v>2</v>
      </c>
      <c r="E10" s="33">
        <v>1</v>
      </c>
      <c r="F10" s="34">
        <f t="shared" ref="F10:F11" si="0">C10*D10*E10</f>
        <v>14140</v>
      </c>
    </row>
    <row r="11" ht="15" spans="1:6">
      <c r="A11" s="35"/>
      <c r="B11" s="30" t="s">
        <v>23</v>
      </c>
      <c r="C11" s="31">
        <v>415</v>
      </c>
      <c r="D11" s="32">
        <v>2</v>
      </c>
      <c r="E11" s="33">
        <v>1</v>
      </c>
      <c r="F11" s="34">
        <f t="shared" si="0"/>
        <v>830</v>
      </c>
    </row>
    <row r="12" ht="15.6" spans="1:6">
      <c r="A12" s="23" t="s">
        <v>24</v>
      </c>
      <c r="B12" s="24"/>
      <c r="C12" s="25"/>
      <c r="D12" s="26"/>
      <c r="E12" s="27"/>
      <c r="F12" s="28">
        <f>SUM(F13:F23)</f>
        <v>43987</v>
      </c>
    </row>
    <row r="13" ht="15" spans="1:6">
      <c r="A13" s="36" t="s">
        <v>25</v>
      </c>
      <c r="B13" s="37" t="s">
        <v>26</v>
      </c>
      <c r="C13" s="38">
        <v>460</v>
      </c>
      <c r="D13" s="32">
        <v>13</v>
      </c>
      <c r="E13" s="39">
        <v>1</v>
      </c>
      <c r="F13" s="34">
        <f t="shared" ref="F13:F18" si="1">C13*D13*E13</f>
        <v>5980</v>
      </c>
    </row>
    <row r="14" ht="15" spans="1:6">
      <c r="A14" s="36" t="s">
        <v>27</v>
      </c>
      <c r="B14" s="37" t="s">
        <v>28</v>
      </c>
      <c r="C14" s="38">
        <v>1600</v>
      </c>
      <c r="D14" s="32">
        <v>2</v>
      </c>
      <c r="E14" s="39">
        <v>1</v>
      </c>
      <c r="F14" s="34">
        <f t="shared" si="1"/>
        <v>3200</v>
      </c>
    </row>
    <row r="15" ht="15" spans="1:6">
      <c r="A15" s="36" t="s">
        <v>29</v>
      </c>
      <c r="B15" s="37" t="s">
        <v>30</v>
      </c>
      <c r="C15" s="38">
        <v>460</v>
      </c>
      <c r="D15" s="32">
        <v>10</v>
      </c>
      <c r="E15" s="39">
        <v>1</v>
      </c>
      <c r="F15" s="34">
        <f t="shared" si="1"/>
        <v>4600</v>
      </c>
    </row>
    <row r="16" ht="15" spans="1:6">
      <c r="A16" s="36" t="s">
        <v>31</v>
      </c>
      <c r="B16" s="37" t="s">
        <v>32</v>
      </c>
      <c r="C16" s="38">
        <v>1600</v>
      </c>
      <c r="D16" s="32">
        <v>1</v>
      </c>
      <c r="E16" s="39">
        <v>1</v>
      </c>
      <c r="F16" s="34">
        <f t="shared" si="1"/>
        <v>1600</v>
      </c>
    </row>
    <row r="17" ht="15" spans="1:7">
      <c r="A17" s="36" t="s">
        <v>33</v>
      </c>
      <c r="B17" s="37" t="s">
        <v>34</v>
      </c>
      <c r="C17" s="38">
        <v>2800</v>
      </c>
      <c r="D17" s="32">
        <v>4</v>
      </c>
      <c r="E17" s="39">
        <v>1</v>
      </c>
      <c r="F17" s="34">
        <f t="shared" si="1"/>
        <v>11200</v>
      </c>
    </row>
    <row r="18" ht="15" spans="1:7">
      <c r="A18" s="36" t="s">
        <v>35</v>
      </c>
      <c r="B18" s="37" t="s">
        <v>36</v>
      </c>
      <c r="C18" s="38">
        <v>250</v>
      </c>
      <c r="D18" s="32">
        <v>4</v>
      </c>
      <c r="E18" s="39">
        <v>1</v>
      </c>
      <c r="F18" s="34">
        <f t="shared" si="1"/>
        <v>1000</v>
      </c>
    </row>
    <row r="19" ht="15" spans="1:7">
      <c r="A19" s="36" t="s">
        <v>37</v>
      </c>
      <c r="B19" s="37" t="s">
        <v>32</v>
      </c>
      <c r="C19" s="38">
        <v>2800</v>
      </c>
      <c r="D19" s="32">
        <v>1</v>
      </c>
      <c r="E19" s="39">
        <v>1</v>
      </c>
      <c r="F19" s="34">
        <f t="shared" ref="F19:F23" si="2">C19*D19*E19</f>
        <v>2800</v>
      </c>
    </row>
    <row r="20" ht="15" spans="1:7">
      <c r="A20" s="36" t="s">
        <v>38</v>
      </c>
      <c r="B20" s="37" t="s">
        <v>36</v>
      </c>
      <c r="C20" s="38">
        <v>3800</v>
      </c>
      <c r="D20" s="32">
        <v>2</v>
      </c>
      <c r="E20" s="39">
        <v>1</v>
      </c>
      <c r="F20" s="34">
        <f t="shared" si="2"/>
        <v>7600</v>
      </c>
    </row>
    <row r="21" ht="15" spans="1:7">
      <c r="A21" s="36" t="s">
        <v>39</v>
      </c>
      <c r="B21" s="40" t="s">
        <v>36</v>
      </c>
      <c r="C21" s="38">
        <v>350</v>
      </c>
      <c r="D21" s="32">
        <v>5</v>
      </c>
      <c r="E21" s="39">
        <v>2</v>
      </c>
      <c r="F21" s="34">
        <f t="shared" si="2"/>
        <v>3500</v>
      </c>
    </row>
    <row r="22" ht="15" spans="1:7">
      <c r="A22" s="36" t="s">
        <v>40</v>
      </c>
      <c r="B22" s="40" t="s">
        <v>41</v>
      </c>
      <c r="C22" s="38">
        <v>350</v>
      </c>
      <c r="D22" s="32">
        <v>1</v>
      </c>
      <c r="E22" s="39">
        <v>1</v>
      </c>
      <c r="F22" s="34">
        <f t="shared" si="2"/>
        <v>350</v>
      </c>
    </row>
    <row r="23" ht="15" spans="1:7">
      <c r="A23" s="36" t="s">
        <v>42</v>
      </c>
      <c r="B23" s="40"/>
      <c r="C23" s="38">
        <v>2157</v>
      </c>
      <c r="D23" s="32">
        <v>1</v>
      </c>
      <c r="E23" s="39">
        <v>1</v>
      </c>
      <c r="F23" s="34">
        <f t="shared" si="2"/>
        <v>2157</v>
      </c>
    </row>
    <row r="24" ht="30" spans="1:7">
      <c r="A24" s="23" t="s">
        <v>43</v>
      </c>
      <c r="B24" s="24"/>
      <c r="C24" s="27"/>
      <c r="D24" s="27"/>
      <c r="E24" s="27"/>
      <c r="F24" s="28">
        <f>SUM(F25:F26)</f>
        <v>233470</v>
      </c>
    </row>
    <row r="25" ht="15" spans="1:7">
      <c r="A25" s="36" t="s">
        <v>44</v>
      </c>
      <c r="B25" s="41" t="s">
        <v>45</v>
      </c>
      <c r="C25" s="42">
        <v>1550</v>
      </c>
      <c r="D25" s="43">
        <v>149</v>
      </c>
      <c r="E25" s="39">
        <v>1</v>
      </c>
      <c r="F25" s="44">
        <f>C25*D25*E25</f>
        <v>230950</v>
      </c>
    </row>
    <row r="26" ht="15" spans="1:7">
      <c r="A26" s="39" t="s">
        <v>46</v>
      </c>
      <c r="B26" s="45" t="s">
        <v>47</v>
      </c>
      <c r="C26" s="38">
        <v>2520</v>
      </c>
      <c r="D26" s="32">
        <v>1</v>
      </c>
      <c r="E26" s="39">
        <v>1</v>
      </c>
      <c r="F26" s="44">
        <f>C26*D26*E26</f>
        <v>2520</v>
      </c>
      <c r="G26" s="46"/>
    </row>
    <row r="27" ht="15.6" spans="1:7">
      <c r="A27" s="23" t="s">
        <v>48</v>
      </c>
      <c r="B27" s="24"/>
      <c r="C27" s="27"/>
      <c r="D27" s="27"/>
      <c r="E27" s="27"/>
      <c r="F27" s="28">
        <f>SUM(F28:F48)</f>
        <v>178467</v>
      </c>
    </row>
    <row r="28" ht="15" spans="1:7">
      <c r="A28" s="47" t="s">
        <v>49</v>
      </c>
      <c r="B28" s="48" t="s">
        <v>50</v>
      </c>
      <c r="C28" s="49">
        <v>1237</v>
      </c>
      <c r="D28" s="32">
        <v>1</v>
      </c>
      <c r="E28" s="39">
        <v>1</v>
      </c>
      <c r="F28" s="34">
        <f t="shared" ref="F28:F33" si="3">C28*D28*E28</f>
        <v>1237</v>
      </c>
    </row>
    <row r="29" ht="15" spans="1:7">
      <c r="A29" s="47" t="s">
        <v>51</v>
      </c>
      <c r="B29" s="48" t="s">
        <v>52</v>
      </c>
      <c r="C29" s="49">
        <v>7492</v>
      </c>
      <c r="D29" s="32">
        <v>1</v>
      </c>
      <c r="E29" s="39">
        <v>1</v>
      </c>
      <c r="F29" s="34">
        <f t="shared" si="3"/>
        <v>7492</v>
      </c>
    </row>
    <row r="30" s="1" customFormat="1" ht="15" spans="1:7">
      <c r="A30" s="50" t="s">
        <v>53</v>
      </c>
      <c r="B30" s="51" t="s">
        <v>54</v>
      </c>
      <c r="C30" s="52">
        <v>2172</v>
      </c>
      <c r="D30" s="53">
        <v>1</v>
      </c>
      <c r="E30" s="54">
        <v>1</v>
      </c>
      <c r="F30" s="55">
        <f t="shared" si="3"/>
        <v>2172</v>
      </c>
    </row>
    <row r="31" ht="15" spans="1:7">
      <c r="A31" s="47" t="s">
        <v>55</v>
      </c>
      <c r="B31" s="56" t="s">
        <v>56</v>
      </c>
      <c r="C31" s="49">
        <v>3985</v>
      </c>
      <c r="D31" s="57">
        <v>1</v>
      </c>
      <c r="E31" s="39">
        <v>1</v>
      </c>
      <c r="F31" s="34">
        <f t="shared" si="3"/>
        <v>3985</v>
      </c>
    </row>
    <row r="32" ht="15" spans="1:7">
      <c r="A32" s="47" t="s">
        <v>55</v>
      </c>
      <c r="B32" s="56" t="s">
        <v>57</v>
      </c>
      <c r="C32" s="49">
        <v>1253</v>
      </c>
      <c r="D32" s="57">
        <v>1</v>
      </c>
      <c r="E32" s="39">
        <v>1</v>
      </c>
      <c r="F32" s="34">
        <f t="shared" si="3"/>
        <v>1253</v>
      </c>
    </row>
    <row r="33" ht="15" spans="1:11">
      <c r="A33" s="47" t="s">
        <v>58</v>
      </c>
      <c r="B33" s="51" t="s">
        <v>59</v>
      </c>
      <c r="C33" s="49">
        <v>2709</v>
      </c>
      <c r="D33" s="57">
        <v>1</v>
      </c>
      <c r="E33" s="39">
        <v>1</v>
      </c>
      <c r="F33" s="34">
        <f t="shared" si="3"/>
        <v>2709</v>
      </c>
    </row>
    <row r="34" s="1" customFormat="1" ht="15" spans="1:11">
      <c r="A34" s="50" t="s">
        <v>60</v>
      </c>
      <c r="B34" s="56" t="s">
        <v>56</v>
      </c>
      <c r="C34" s="52">
        <v>4508</v>
      </c>
      <c r="D34" s="53">
        <v>1</v>
      </c>
      <c r="E34" s="54">
        <v>1</v>
      </c>
      <c r="F34" s="55">
        <f t="shared" ref="F34:F48" si="4">C34*D34*E34</f>
        <v>4508</v>
      </c>
      <c r="I34" s="58"/>
      <c r="J34" s="58"/>
      <c r="K34" s="58"/>
    </row>
    <row r="35" s="1" customFormat="1" ht="15" spans="1:11">
      <c r="A35" s="50" t="s">
        <v>60</v>
      </c>
      <c r="B35" s="51" t="s">
        <v>61</v>
      </c>
      <c r="C35" s="52">
        <v>9648</v>
      </c>
      <c r="D35" s="53">
        <v>1</v>
      </c>
      <c r="E35" s="54">
        <v>1</v>
      </c>
      <c r="F35" s="55">
        <f t="shared" si="4"/>
        <v>9648</v>
      </c>
    </row>
    <row r="36" ht="15" spans="1:11">
      <c r="A36" s="47" t="s">
        <v>60</v>
      </c>
      <c r="B36" s="51" t="s">
        <v>62</v>
      </c>
      <c r="C36" s="49">
        <v>13161</v>
      </c>
      <c r="D36" s="32">
        <v>1</v>
      </c>
      <c r="E36" s="39">
        <v>1</v>
      </c>
      <c r="F36" s="34">
        <f t="shared" si="4"/>
        <v>13161</v>
      </c>
    </row>
    <row r="37" ht="15" spans="1:11">
      <c r="A37" s="47" t="s">
        <v>63</v>
      </c>
      <c r="B37" s="51"/>
      <c r="C37" s="49">
        <v>381</v>
      </c>
      <c r="D37" s="32">
        <v>1</v>
      </c>
      <c r="E37" s="39">
        <v>1</v>
      </c>
      <c r="F37" s="34">
        <f t="shared" si="4"/>
        <v>381</v>
      </c>
    </row>
    <row r="38" ht="15" spans="1:11">
      <c r="A38" s="47" t="s">
        <v>64</v>
      </c>
      <c r="B38" s="56" t="s">
        <v>65</v>
      </c>
      <c r="C38" s="49">
        <v>435</v>
      </c>
      <c r="D38" s="57">
        <v>50</v>
      </c>
      <c r="E38" s="39">
        <v>1</v>
      </c>
      <c r="F38" s="34">
        <f t="shared" si="4"/>
        <v>21750</v>
      </c>
    </row>
    <row r="39" ht="15" spans="1:11">
      <c r="A39" s="47" t="s">
        <v>66</v>
      </c>
      <c r="B39" s="56" t="s">
        <v>67</v>
      </c>
      <c r="C39" s="49">
        <v>480</v>
      </c>
      <c r="D39" s="57">
        <v>50</v>
      </c>
      <c r="E39" s="39">
        <v>1</v>
      </c>
      <c r="F39" s="34">
        <f t="shared" si="4"/>
        <v>24000</v>
      </c>
    </row>
    <row r="40" ht="15" spans="1:11">
      <c r="A40" s="47" t="s">
        <v>66</v>
      </c>
      <c r="B40" s="56" t="s">
        <v>68</v>
      </c>
      <c r="C40" s="49">
        <v>6449</v>
      </c>
      <c r="D40" s="57">
        <v>1</v>
      </c>
      <c r="E40" s="39">
        <v>1</v>
      </c>
      <c r="F40" s="34">
        <f t="shared" si="4"/>
        <v>6449</v>
      </c>
    </row>
    <row r="41" ht="15" spans="1:11">
      <c r="A41" s="47" t="s">
        <v>66</v>
      </c>
      <c r="B41" s="56" t="s">
        <v>69</v>
      </c>
      <c r="C41" s="49">
        <v>856</v>
      </c>
      <c r="D41" s="57">
        <v>4</v>
      </c>
      <c r="E41" s="39">
        <v>1</v>
      </c>
      <c r="F41" s="34">
        <f t="shared" si="4"/>
        <v>3424</v>
      </c>
    </row>
    <row r="42" ht="15" spans="1:11">
      <c r="A42" s="47" t="s">
        <v>66</v>
      </c>
      <c r="B42" s="59" t="s">
        <v>70</v>
      </c>
      <c r="C42" s="49">
        <v>1127</v>
      </c>
      <c r="D42" s="57">
        <v>4</v>
      </c>
      <c r="E42" s="39">
        <v>1</v>
      </c>
      <c r="F42" s="34">
        <f t="shared" si="4"/>
        <v>4508</v>
      </c>
    </row>
    <row r="43" ht="15" spans="1:11">
      <c r="A43" s="47" t="s">
        <v>66</v>
      </c>
      <c r="B43" s="56" t="s">
        <v>71</v>
      </c>
      <c r="C43" s="49">
        <v>350</v>
      </c>
      <c r="D43" s="57">
        <v>6</v>
      </c>
      <c r="E43" s="39">
        <v>1</v>
      </c>
      <c r="F43" s="34">
        <f t="shared" ref="F43" si="5">C43*D43*E43</f>
        <v>2100</v>
      </c>
    </row>
    <row r="44" ht="15" spans="1:11">
      <c r="A44" s="47" t="s">
        <v>66</v>
      </c>
      <c r="B44" s="56" t="s">
        <v>72</v>
      </c>
      <c r="C44" s="49">
        <v>24662</v>
      </c>
      <c r="D44" s="32">
        <v>1</v>
      </c>
      <c r="E44" s="39">
        <v>1</v>
      </c>
      <c r="F44" s="34">
        <f t="shared" si="4"/>
        <v>24662</v>
      </c>
    </row>
    <row r="45" ht="15" spans="1:11">
      <c r="A45" s="47" t="s">
        <v>73</v>
      </c>
      <c r="B45" s="56" t="s">
        <v>74</v>
      </c>
      <c r="C45" s="49">
        <v>300</v>
      </c>
      <c r="D45" s="32">
        <v>33</v>
      </c>
      <c r="E45" s="39">
        <v>1</v>
      </c>
      <c r="F45" s="34">
        <f t="shared" ref="F45:F47" si="6">C45*D45*E45</f>
        <v>9900</v>
      </c>
    </row>
    <row r="46" ht="15" spans="1:11">
      <c r="A46" s="47" t="s">
        <v>75</v>
      </c>
      <c r="B46" s="56" t="s">
        <v>76</v>
      </c>
      <c r="C46" s="49">
        <v>676</v>
      </c>
      <c r="D46" s="32">
        <v>38</v>
      </c>
      <c r="E46" s="39">
        <v>1</v>
      </c>
      <c r="F46" s="34">
        <f t="shared" si="6"/>
        <v>25688</v>
      </c>
    </row>
    <row r="47" ht="15" spans="1:11">
      <c r="A47" s="47" t="s">
        <v>75</v>
      </c>
      <c r="B47" s="51" t="s">
        <v>77</v>
      </c>
      <c r="C47" s="49">
        <v>5516</v>
      </c>
      <c r="D47" s="32">
        <v>1</v>
      </c>
      <c r="E47" s="39">
        <v>1</v>
      </c>
      <c r="F47" s="34">
        <f t="shared" si="6"/>
        <v>5516</v>
      </c>
    </row>
    <row r="48" ht="15" spans="1:11">
      <c r="A48" s="47" t="s">
        <v>75</v>
      </c>
      <c r="B48" s="51" t="s">
        <v>78</v>
      </c>
      <c r="C48" s="49">
        <v>3924</v>
      </c>
      <c r="D48" s="32">
        <v>1</v>
      </c>
      <c r="E48" s="39">
        <v>1</v>
      </c>
      <c r="F48" s="34">
        <f t="shared" si="4"/>
        <v>3924</v>
      </c>
    </row>
    <row r="49" ht="30" spans="1:7">
      <c r="A49" s="23" t="s">
        <v>79</v>
      </c>
      <c r="B49" s="24"/>
      <c r="C49" s="25"/>
      <c r="D49" s="26"/>
      <c r="E49" s="27"/>
      <c r="F49" s="28">
        <f>SUM(F50:F52)</f>
        <v>8656</v>
      </c>
    </row>
    <row r="50" ht="15" spans="1:7">
      <c r="A50" s="60" t="s">
        <v>80</v>
      </c>
      <c r="B50" s="48" t="s">
        <v>81</v>
      </c>
      <c r="C50" s="49">
        <v>50</v>
      </c>
      <c r="D50" s="32">
        <v>33</v>
      </c>
      <c r="E50" s="39">
        <v>1</v>
      </c>
      <c r="F50" s="34">
        <f t="shared" ref="F50:F52" si="7">C50*D50*E50</f>
        <v>1650</v>
      </c>
    </row>
    <row r="51" ht="15" spans="1:7">
      <c r="A51" s="61"/>
      <c r="B51" s="45" t="s">
        <v>82</v>
      </c>
      <c r="C51" s="49">
        <v>182</v>
      </c>
      <c r="D51" s="32">
        <v>33</v>
      </c>
      <c r="E51" s="39">
        <v>1</v>
      </c>
      <c r="F51" s="34">
        <f t="shared" si="7"/>
        <v>6006</v>
      </c>
    </row>
    <row r="52" ht="15" spans="1:7">
      <c r="A52" s="62"/>
      <c r="B52" s="63" t="s">
        <v>83</v>
      </c>
      <c r="C52" s="49">
        <v>1000</v>
      </c>
      <c r="D52" s="32">
        <v>1</v>
      </c>
      <c r="E52" s="39">
        <v>1</v>
      </c>
      <c r="F52" s="34">
        <f t="shared" si="7"/>
        <v>1000</v>
      </c>
    </row>
    <row r="53" ht="15.6" spans="1:7">
      <c r="A53" s="23" t="s">
        <v>84</v>
      </c>
      <c r="B53" s="24"/>
      <c r="C53" s="25"/>
      <c r="D53" s="26"/>
      <c r="E53" s="27"/>
      <c r="F53" s="28">
        <f>SUM(F54:F65)</f>
        <v>80450</v>
      </c>
    </row>
    <row r="54" ht="15" spans="1:7">
      <c r="A54" s="60" t="s">
        <v>85</v>
      </c>
      <c r="B54" s="64" t="s">
        <v>86</v>
      </c>
      <c r="C54" s="65">
        <v>2000</v>
      </c>
      <c r="D54" s="32">
        <v>2</v>
      </c>
      <c r="E54" s="32">
        <v>6</v>
      </c>
      <c r="F54" s="44">
        <f>C54*D54*E54</f>
        <v>24000</v>
      </c>
    </row>
    <row r="55" ht="15" spans="1:7">
      <c r="A55" s="66"/>
      <c r="B55" s="67" t="s">
        <v>87</v>
      </c>
      <c r="C55" s="68">
        <v>150</v>
      </c>
      <c r="D55" s="43">
        <v>12</v>
      </c>
      <c r="E55" s="43">
        <v>5</v>
      </c>
      <c r="F55" s="69">
        <f>C55*D55*E55</f>
        <v>9000</v>
      </c>
    </row>
    <row r="56" ht="15" spans="1:7">
      <c r="A56" s="62"/>
      <c r="B56" s="67" t="s">
        <v>88</v>
      </c>
      <c r="C56" s="70">
        <v>4000</v>
      </c>
      <c r="D56" s="43">
        <v>2</v>
      </c>
      <c r="E56" s="43">
        <v>1</v>
      </c>
      <c r="F56" s="71">
        <f>C56*D56*E56</f>
        <v>8000</v>
      </c>
    </row>
    <row r="57" ht="15" spans="1:7">
      <c r="A57" s="62" t="s">
        <v>89</v>
      </c>
      <c r="B57" s="64"/>
      <c r="C57" s="65">
        <v>2500</v>
      </c>
      <c r="D57" s="32">
        <v>1</v>
      </c>
      <c r="E57" s="32">
        <v>1</v>
      </c>
      <c r="F57" s="44">
        <f t="shared" ref="F57:F62" si="8">C57*D57*E57</f>
        <v>2500</v>
      </c>
    </row>
    <row r="58" ht="15" spans="1:7">
      <c r="A58" s="60" t="s">
        <v>90</v>
      </c>
      <c r="B58" s="64" t="s">
        <v>91</v>
      </c>
      <c r="C58" s="65">
        <v>1000</v>
      </c>
      <c r="D58" s="32">
        <v>6</v>
      </c>
      <c r="E58" s="32">
        <v>3</v>
      </c>
      <c r="F58" s="44">
        <f t="shared" si="8"/>
        <v>18000</v>
      </c>
    </row>
    <row r="59" ht="15" spans="1:7">
      <c r="A59" s="61"/>
      <c r="B59" s="64" t="s">
        <v>92</v>
      </c>
      <c r="C59" s="65">
        <v>150</v>
      </c>
      <c r="D59" s="32">
        <v>12</v>
      </c>
      <c r="E59" s="32">
        <v>5</v>
      </c>
      <c r="F59" s="44">
        <f t="shared" si="8"/>
        <v>9000</v>
      </c>
    </row>
    <row r="60" ht="15" spans="1:7">
      <c r="A60" s="61"/>
      <c r="B60" s="64" t="s">
        <v>93</v>
      </c>
      <c r="C60" s="65">
        <v>150</v>
      </c>
      <c r="D60" s="32">
        <v>25</v>
      </c>
      <c r="E60" s="32">
        <v>1</v>
      </c>
      <c r="F60" s="44">
        <f t="shared" si="8"/>
        <v>3750</v>
      </c>
      <c r="G60" t="s">
        <v>94</v>
      </c>
    </row>
    <row r="61" ht="15" spans="1:7">
      <c r="A61" s="60" t="s">
        <v>95</v>
      </c>
      <c r="B61" s="67" t="s">
        <v>96</v>
      </c>
      <c r="C61" s="70">
        <v>1000</v>
      </c>
      <c r="D61" s="43">
        <v>2</v>
      </c>
      <c r="E61" s="43">
        <v>1</v>
      </c>
      <c r="F61" s="71">
        <f t="shared" si="8"/>
        <v>2000</v>
      </c>
    </row>
    <row r="62" ht="15" spans="1:7">
      <c r="A62" s="72"/>
      <c r="B62" s="67" t="s">
        <v>97</v>
      </c>
      <c r="C62" s="68">
        <v>150</v>
      </c>
      <c r="D62" s="43">
        <v>1</v>
      </c>
      <c r="E62" s="43">
        <v>5</v>
      </c>
      <c r="F62" s="69">
        <f t="shared" si="8"/>
        <v>750</v>
      </c>
    </row>
    <row r="63" ht="15" spans="1:7">
      <c r="A63" s="61"/>
      <c r="B63" s="67" t="s">
        <v>98</v>
      </c>
      <c r="C63" s="70">
        <v>50</v>
      </c>
      <c r="D63" s="43">
        <v>33</v>
      </c>
      <c r="E63" s="43">
        <v>1</v>
      </c>
      <c r="F63" s="71">
        <f>C63*D63*E63</f>
        <v>1650</v>
      </c>
    </row>
    <row r="64" ht="15" spans="1:7">
      <c r="A64" s="73"/>
      <c r="B64" s="64" t="s">
        <v>99</v>
      </c>
      <c r="C64" s="65">
        <v>80</v>
      </c>
      <c r="D64" s="32">
        <v>10</v>
      </c>
      <c r="E64" s="32">
        <v>1</v>
      </c>
      <c r="F64" s="44">
        <f>C64*D64*E64</f>
        <v>800</v>
      </c>
    </row>
    <row r="65" ht="15" spans="1:6">
      <c r="A65" s="74" t="s">
        <v>100</v>
      </c>
      <c r="B65" s="64" t="s">
        <v>101</v>
      </c>
      <c r="C65" s="65">
        <v>500</v>
      </c>
      <c r="D65" s="32">
        <v>2</v>
      </c>
      <c r="E65" s="32">
        <v>1</v>
      </c>
      <c r="F65" s="44">
        <f>C65*D65*E65</f>
        <v>1000</v>
      </c>
    </row>
    <row r="66" ht="15.6" spans="1:6">
      <c r="A66" s="23" t="s">
        <v>102</v>
      </c>
      <c r="B66" s="24"/>
      <c r="C66" s="27"/>
      <c r="D66" s="27"/>
      <c r="E66" s="27"/>
      <c r="F66" s="28">
        <f>SUM(F67:F70)</f>
        <v>24852</v>
      </c>
    </row>
    <row r="67" ht="15" spans="1:6">
      <c r="A67" s="47" t="s">
        <v>103</v>
      </c>
      <c r="B67" s="48"/>
      <c r="C67" s="38">
        <v>284</v>
      </c>
      <c r="D67" s="32">
        <v>19</v>
      </c>
      <c r="E67" s="39">
        <v>1</v>
      </c>
      <c r="F67" s="34">
        <f>C67*D67*E67</f>
        <v>5396</v>
      </c>
    </row>
    <row r="68" ht="15" spans="1:6">
      <c r="A68" s="47" t="s">
        <v>103</v>
      </c>
      <c r="B68" s="48"/>
      <c r="C68" s="38">
        <v>271</v>
      </c>
      <c r="D68" s="32">
        <v>36</v>
      </c>
      <c r="E68" s="39">
        <v>1</v>
      </c>
      <c r="F68" s="34">
        <f>C68*D68*E68</f>
        <v>9756</v>
      </c>
    </row>
    <row r="69" ht="15" spans="1:6">
      <c r="A69" s="75" t="s">
        <v>104</v>
      </c>
      <c r="B69" s="76"/>
      <c r="C69" s="38">
        <v>140</v>
      </c>
      <c r="D69" s="32">
        <v>55</v>
      </c>
      <c r="E69" s="39">
        <v>1</v>
      </c>
      <c r="F69" s="34">
        <f t="shared" ref="F69:F70" si="9">C69*D69*E69</f>
        <v>7700</v>
      </c>
    </row>
    <row r="70" ht="15" spans="1:6">
      <c r="A70" s="75" t="s">
        <v>105</v>
      </c>
      <c r="B70" s="76"/>
      <c r="C70" s="74">
        <v>10</v>
      </c>
      <c r="D70" s="77">
        <v>50</v>
      </c>
      <c r="E70" s="77">
        <v>4</v>
      </c>
      <c r="F70" s="44">
        <f t="shared" si="9"/>
        <v>2000</v>
      </c>
    </row>
    <row r="71" ht="28.05" customHeight="1" spans="1:6">
      <c r="A71" s="78" t="s">
        <v>106</v>
      </c>
      <c r="B71" s="79"/>
      <c r="C71" s="79"/>
      <c r="D71" s="79"/>
      <c r="E71" s="80"/>
      <c r="F71" s="81">
        <f>F66+F53+F49+F27+F24+F12+F9</f>
        <v>584852</v>
      </c>
    </row>
    <row r="72" ht="28.05" customHeight="1" spans="1:6">
      <c r="A72" s="82" t="s">
        <v>107</v>
      </c>
      <c r="B72" s="83"/>
      <c r="C72" s="83"/>
      <c r="D72" s="83"/>
      <c r="E72" s="84"/>
      <c r="F72" s="85">
        <f>F71*6%</f>
        <v>35091.12</v>
      </c>
    </row>
    <row r="73" ht="28.05" customHeight="1" spans="1:6">
      <c r="A73" s="82" t="s">
        <v>108</v>
      </c>
      <c r="B73" s="83"/>
      <c r="C73" s="83"/>
      <c r="D73" s="83"/>
      <c r="E73" s="84"/>
      <c r="F73" s="85">
        <f>(F71+F72)*6%</f>
        <v>37196.5872</v>
      </c>
    </row>
    <row r="74" ht="28.05" customHeight="1" spans="1:6">
      <c r="A74" s="82" t="s">
        <v>109</v>
      </c>
      <c r="B74" s="83"/>
      <c r="C74" s="83"/>
      <c r="D74" s="83"/>
      <c r="E74" s="84"/>
      <c r="F74" s="85">
        <f>F71+F72+F73</f>
        <v>657139.7072</v>
      </c>
    </row>
  </sheetData>
  <mergeCells count="13">
    <mergeCell ref="A1:F1"/>
    <mergeCell ref="E2:F2"/>
    <mergeCell ref="E4:F4"/>
    <mergeCell ref="A7:F7"/>
    <mergeCell ref="A71:E71"/>
    <mergeCell ref="A72:E72"/>
    <mergeCell ref="A73:E73"/>
    <mergeCell ref="A74:E74"/>
    <mergeCell ref="A10:A11"/>
    <mergeCell ref="A50:A52"/>
    <mergeCell ref="A54:A56"/>
    <mergeCell ref="A58:A60"/>
    <mergeCell ref="A61:A6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yoyo</dc:creator>
  <cp:lastModifiedBy>佳</cp:lastModifiedBy>
  <dcterms:created xsi:type="dcterms:W3CDTF">2025-08-05T18:37:00Z</dcterms:created>
  <dcterms:modified xsi:type="dcterms:W3CDTF">2025-12-01T04:29:28Z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CCDE9D3C704F4AB4A40202B2FB318729_13</vt:lpwstr>
  </property>
  <property fmtid="{D5CDD505-2E9C-101B-9397-08002B2CF9AE}" pid="3" name="KSOProductBuildVer">
    <vt:lpwstr>2052-12.1.0.23542</vt:lpwstr>
  </property>
</Properties>
</file>