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<sst xmlns="http://schemas.openxmlformats.org/spreadsheetml/2006/main" count="142" uniqueCount="107">
  <si>
    <t>【员工差旅报销单】</t>
  </si>
  <si>
    <t>姓名:</t>
  </si>
  <si>
    <t>姚艺婷</t>
  </si>
  <si>
    <t>职位:</t>
  </si>
  <si>
    <t>助理</t>
  </si>
  <si>
    <t>发生地:</t>
  </si>
  <si>
    <t>昆山 上海</t>
  </si>
  <si>
    <t>部门:</t>
  </si>
  <si>
    <t>上海事业部</t>
  </si>
  <si>
    <t>发生日期:</t>
  </si>
  <si>
    <t>11.1-11.2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</si>
  <si>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</si>
  <si>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</si>
  <si>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</si>
  <si>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</si>
  <si>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</si>
  <si>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</si>
  <si>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</si>
  <si>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</si>
  <si>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</si>
  <si>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</si>
  <si>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大交通</t>
  </si>
  <si>
    <t>11.1  姚艺婷 于畅</t>
  </si>
  <si>
    <t>市内交通（打车）</t>
  </si>
  <si>
    <t>11.1  姚艺婷 家-火车站</t>
  </si>
  <si>
    <t>11.1  姚艺婷 火车站-酒店</t>
  </si>
  <si>
    <t>11.2  于畅 地铁-家</t>
  </si>
  <si>
    <t>11.1  陈佳伟 虹桥机场-家</t>
  </si>
  <si>
    <t>11.1  陈佳伟 家-虹桥机场</t>
  </si>
  <si>
    <t>餐费</t>
  </si>
  <si>
    <t>11.1 于畅 姚艺婷 餐</t>
  </si>
  <si>
    <t>11.2 姚艺婷 餐</t>
  </si>
  <si>
    <t>11.2 于畅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</si>
  <si>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</si>
  <si>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</si>
  <si>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</si>
  <si>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</si>
  <si>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</si>
  <si>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</si>
  <si>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</si>
  <si>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</si>
  <si>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</si>
  <si>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</si>
  <si>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</si>
  <si>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</si>
  <si>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</si>
  <si>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</si>
  <si>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昆山</t>
  </si>
  <si>
    <t>【借款报销单】</t>
  </si>
  <si>
    <t>团号：</t>
  </si>
  <si>
    <t>会议日期：11.1-11.2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</si>
  <si>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</si>
  <si>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</si>
  <si>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</si>
  <si>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</si>
  <si>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</si>
  <si>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</si>
  <si>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</si>
  <si>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</si>
  <si>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</si>
  <si>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</si>
  <si>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</si>
  <si>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</si>
  <si>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</si>
  <si>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</si>
  <si>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</si>
  <si>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</si>
  <si>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</si>
  <si>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</si>
  <si>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客户打车（酒店-昆山站）</t>
  </si>
  <si>
    <t>需有客户邮件确认，并抄送合规部。</t>
  </si>
  <si>
    <t>客户打车（酒店-上海虹桥）</t>
  </si>
  <si>
    <t>虹桥客户用餐采买</t>
  </si>
  <si>
    <t>高尔夫活动</t>
  </si>
  <si>
    <t>客户物料寄送</t>
  </si>
  <si>
    <t>客户使用费用合计</t>
  </si>
  <si>
    <t>活动餐费</t>
  </si>
  <si>
    <t>需提供刷卡联、菜单（小票）</t>
  </si>
  <si>
    <t>活动餐费合计</t>
  </si>
  <si>
    <t>现地采买费用</t>
  </si>
  <si>
    <t>物料闪送</t>
  </si>
  <si>
    <t>尽量提供可用的原始发票，发票项目不可用的，且开票需要加收税点的可以不提供原始发票。网上交易均需提供交易截图。</t>
  </si>
  <si>
    <t>糖果、电池、纸巾</t>
  </si>
  <si>
    <t>水果、巧克力</t>
  </si>
  <si>
    <t>车头牌制作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</si>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</sst>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27" borderId="22" applyNumberFormat="0" applyAlignment="0" applyProtection="0">
      <alignment vertical="center"/>
    </xf>
    <xf numFmtId="0" fontId="22" fillId="27" borderId="20" applyNumberFormat="0" applyAlignment="0" applyProtection="0">
      <alignment vertical="center"/>
    </xf>
    <xf numFmtId="0" fontId="20" fillId="24" borderId="1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 wrapText="1"/>
    </xf>
    <xf numFmtId="176" fontId="8" fillId="6" borderId="12" xfId="50" applyNumberFormat="1" applyFont="1" applyFill="1" applyBorder="1" applyAlignment="1">
      <alignment horizontal="center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868680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0" zoomScaleNormal="110" topLeftCell="A34" workbookViewId="0">
      <selection activeCell="G48" sqref="G48"/>
    </sheetView>
  </sheetViews>
  <sheetFormatPr defaultColWidth="8.875" defaultRowHeight="14.25"/>
  <cols>
    <col min="1" max="1" width="1.5" customWidth="1"/>
    <col min="2" max="2" width="2.125" customWidth="1"/>
    <col min="3" max="3" width="3.97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8"/>
      <c r="C1" s="58"/>
      <c r="D1" s="58"/>
      <c r="E1" s="58"/>
      <c r="F1" s="58"/>
      <c r="G1" s="58"/>
      <c r="H1" s="58"/>
      <c r="I1" s="58"/>
      <c r="J1" s="58"/>
      <c r="K1" s="58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9"/>
      <c r="C4" s="59"/>
      <c r="D4" s="59"/>
      <c r="E4" s="59"/>
      <c r="F4" s="59"/>
      <c r="G4" s="59"/>
      <c r="H4" s="59"/>
      <c r="I4" s="59"/>
      <c r="J4" s="59"/>
      <c r="K4" s="90"/>
    </row>
    <row r="5" ht="20.1" customHeight="1" spans="2:11">
      <c r="B5" s="60"/>
      <c r="C5" s="61"/>
      <c r="D5" s="62" t="s">
        <v>1</v>
      </c>
      <c r="E5" s="62"/>
      <c r="F5" s="63" t="s">
        <v>2</v>
      </c>
      <c r="G5" s="63"/>
      <c r="H5" s="62" t="s">
        <v>3</v>
      </c>
      <c r="I5" s="61"/>
      <c r="J5" s="63" t="s">
        <v>4</v>
      </c>
      <c r="K5" s="91"/>
    </row>
    <row r="6" ht="20.1" customHeight="1" spans="2:11">
      <c r="B6" s="64"/>
      <c r="C6" s="65"/>
      <c r="D6" s="66" t="s">
        <v>5</v>
      </c>
      <c r="E6" s="66"/>
      <c r="F6" s="67" t="s">
        <v>6</v>
      </c>
      <c r="G6" s="67"/>
      <c r="H6" s="66" t="s">
        <v>7</v>
      </c>
      <c r="I6" s="65"/>
      <c r="J6" s="67" t="s">
        <v>8</v>
      </c>
      <c r="K6" s="92"/>
    </row>
    <row r="7" ht="20.1" customHeight="1" spans="2:11">
      <c r="B7" s="64"/>
      <c r="C7" s="65"/>
      <c r="D7" s="66" t="s">
        <v>9</v>
      </c>
      <c r="E7" s="66"/>
      <c r="F7" s="67" t="s">
        <v>10</v>
      </c>
      <c r="G7" s="67"/>
      <c r="H7" s="66" t="s">
        <v>11</v>
      </c>
      <c r="I7" s="93"/>
      <c r="J7" s="94">
        <v>43773</v>
      </c>
      <c r="K7" s="92"/>
    </row>
    <row r="8" ht="20.1" customHeight="1" spans="2:11">
      <c r="B8" s="68"/>
      <c r="C8" s="69"/>
      <c r="D8" s="70"/>
      <c r="E8" s="70"/>
      <c r="F8" s="71"/>
      <c r="G8" s="71"/>
      <c r="H8" s="70" t="s">
        <v>12</v>
      </c>
      <c r="I8" s="95"/>
      <c r="J8" s="96"/>
      <c r="K8" s="97"/>
    </row>
    <row r="9" ht="20.1" customHeight="1" spans="2:11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ht="20.1" customHeight="1" spans="2:11">
      <c r="B10" s="73" t="s">
        <v>13</v>
      </c>
      <c r="C10" s="74"/>
      <c r="D10" s="75" t="s">
        <v>14</v>
      </c>
      <c r="E10" s="75" t="s">
        <v>15</v>
      </c>
      <c r="F10" s="76"/>
      <c r="G10" s="77" t="s">
        <v>16</v>
      </c>
      <c r="H10" s="76" t="s">
        <v>17</v>
      </c>
      <c r="I10" s="75" t="s">
        <v>18</v>
      </c>
      <c r="J10" s="76"/>
      <c r="K10" s="77" t="s">
        <v>19</v>
      </c>
    </row>
    <row r="11" ht="20.1" customHeight="1" spans="2:11">
      <c r="B11" s="78">
        <v>1</v>
      </c>
      <c r="C11" s="79"/>
      <c r="D11" s="80" t="s">
        <v>20</v>
      </c>
      <c r="E11" s="79" t="s">
        <v>21</v>
      </c>
      <c r="F11" s="81"/>
      <c r="G11" s="82">
        <v>49</v>
      </c>
      <c r="H11" s="82">
        <f t="shared" ref="H11:H16" si="0">G11</f>
        <v>49</v>
      </c>
      <c r="I11" s="75"/>
      <c r="J11" s="76"/>
      <c r="K11" s="98" t="s">
        <v>22</v>
      </c>
    </row>
    <row r="12" spans="2:11">
      <c r="B12" s="78">
        <v>2</v>
      </c>
      <c r="C12" s="79"/>
      <c r="D12" s="83"/>
      <c r="E12" s="79" t="s">
        <v>23</v>
      </c>
      <c r="F12" s="81"/>
      <c r="G12" s="82">
        <v>68</v>
      </c>
      <c r="H12" s="82">
        <f t="shared" si="0"/>
        <v>68</v>
      </c>
      <c r="I12" s="99"/>
      <c r="J12" s="100"/>
      <c r="K12" s="98" t="s">
        <v>24</v>
      </c>
    </row>
    <row r="13" spans="2:11">
      <c r="B13" s="78">
        <v>3</v>
      </c>
      <c r="C13" s="79"/>
      <c r="D13" s="83"/>
      <c r="E13" s="79" t="s">
        <v>23</v>
      </c>
      <c r="F13" s="81"/>
      <c r="G13" s="82">
        <v>47</v>
      </c>
      <c r="H13" s="82">
        <f t="shared" si="0"/>
        <v>47</v>
      </c>
      <c r="I13" s="99"/>
      <c r="J13" s="100"/>
      <c r="K13" s="98" t="s">
        <v>25</v>
      </c>
    </row>
    <row r="14" spans="2:11">
      <c r="B14" s="78">
        <v>4</v>
      </c>
      <c r="C14" s="79"/>
      <c r="D14" s="83"/>
      <c r="E14" s="79" t="s">
        <v>23</v>
      </c>
      <c r="F14" s="81"/>
      <c r="G14" s="82">
        <v>14</v>
      </c>
      <c r="H14" s="82">
        <f t="shared" si="0"/>
        <v>14</v>
      </c>
      <c r="I14" s="99"/>
      <c r="J14" s="100"/>
      <c r="K14" s="98" t="s">
        <v>26</v>
      </c>
    </row>
    <row r="15" spans="2:11">
      <c r="B15" s="78">
        <v>5</v>
      </c>
      <c r="C15" s="79"/>
      <c r="D15" s="83"/>
      <c r="E15" s="79" t="s">
        <v>23</v>
      </c>
      <c r="F15" s="81"/>
      <c r="G15" s="82">
        <v>52</v>
      </c>
      <c r="H15" s="82">
        <f t="shared" si="0"/>
        <v>52</v>
      </c>
      <c r="I15" s="99"/>
      <c r="J15" s="100"/>
      <c r="K15" s="98" t="s">
        <v>27</v>
      </c>
    </row>
    <row r="16" spans="2:11">
      <c r="B16" s="78">
        <v>6</v>
      </c>
      <c r="C16" s="79"/>
      <c r="D16" s="83"/>
      <c r="E16" s="79" t="s">
        <v>23</v>
      </c>
      <c r="F16" s="81"/>
      <c r="G16" s="82">
        <v>40.72</v>
      </c>
      <c r="H16" s="82">
        <f t="shared" si="0"/>
        <v>40.72</v>
      </c>
      <c r="I16" s="99"/>
      <c r="J16" s="100"/>
      <c r="K16" s="98" t="s">
        <v>28</v>
      </c>
    </row>
    <row r="17" spans="2:11">
      <c r="B17" s="78">
        <v>7</v>
      </c>
      <c r="C17" s="79"/>
      <c r="D17" s="83"/>
      <c r="E17" s="79" t="s">
        <v>29</v>
      </c>
      <c r="F17" s="81"/>
      <c r="G17" s="82">
        <v>18</v>
      </c>
      <c r="H17" s="82">
        <v>18</v>
      </c>
      <c r="I17" s="99"/>
      <c r="J17" s="100"/>
      <c r="K17" s="98" t="s">
        <v>30</v>
      </c>
    </row>
    <row r="18" spans="2:11">
      <c r="B18" s="78">
        <v>8</v>
      </c>
      <c r="C18" s="79"/>
      <c r="D18" s="83"/>
      <c r="E18" s="79" t="s">
        <v>29</v>
      </c>
      <c r="F18" s="81"/>
      <c r="G18" s="82">
        <v>37.4</v>
      </c>
      <c r="H18" s="82"/>
      <c r="I18" s="101">
        <v>37.4</v>
      </c>
      <c r="J18" s="102"/>
      <c r="K18" s="98" t="s">
        <v>30</v>
      </c>
    </row>
    <row r="19" spans="2:11">
      <c r="B19" s="78">
        <v>9</v>
      </c>
      <c r="C19" s="79"/>
      <c r="D19" s="83"/>
      <c r="E19" s="79" t="s">
        <v>29</v>
      </c>
      <c r="F19" s="81"/>
      <c r="G19" s="82">
        <v>75.2</v>
      </c>
      <c r="H19" s="82"/>
      <c r="I19" s="99">
        <v>75.2</v>
      </c>
      <c r="J19" s="100"/>
      <c r="K19" s="98" t="s">
        <v>30</v>
      </c>
    </row>
    <row r="20" spans="2:11">
      <c r="B20" s="78">
        <v>10</v>
      </c>
      <c r="C20" s="79"/>
      <c r="D20" s="83"/>
      <c r="E20" s="79" t="s">
        <v>29</v>
      </c>
      <c r="F20" s="81"/>
      <c r="G20" s="82">
        <v>24.21</v>
      </c>
      <c r="H20" s="82"/>
      <c r="I20" s="99">
        <f>G20</f>
        <v>24.21</v>
      </c>
      <c r="J20" s="100"/>
      <c r="K20" s="98" t="s">
        <v>31</v>
      </c>
    </row>
    <row r="21" spans="2:11">
      <c r="B21" s="78">
        <v>11</v>
      </c>
      <c r="C21" s="79"/>
      <c r="D21" s="83"/>
      <c r="E21" s="79" t="s">
        <v>29</v>
      </c>
      <c r="F21" s="81"/>
      <c r="G21" s="82">
        <v>36</v>
      </c>
      <c r="H21" s="82">
        <v>36</v>
      </c>
      <c r="I21" s="99"/>
      <c r="J21" s="100"/>
      <c r="K21" s="98" t="s">
        <v>32</v>
      </c>
    </row>
    <row r="22" spans="2:11">
      <c r="B22" s="78">
        <v>12</v>
      </c>
      <c r="C22" s="79"/>
      <c r="D22" s="83"/>
      <c r="E22" s="79" t="s">
        <v>29</v>
      </c>
      <c r="F22" s="81"/>
      <c r="G22" s="82">
        <v>7.8</v>
      </c>
      <c r="H22" s="82">
        <v>7.8</v>
      </c>
      <c r="I22" s="99"/>
      <c r="J22" s="100"/>
      <c r="K22" s="98" t="s">
        <v>32</v>
      </c>
    </row>
    <row r="23" spans="2:11">
      <c r="B23" s="78">
        <v>13</v>
      </c>
      <c r="C23" s="79"/>
      <c r="D23" s="83"/>
      <c r="E23" s="79" t="s">
        <v>29</v>
      </c>
      <c r="F23" s="81"/>
      <c r="G23" s="82"/>
      <c r="H23" s="82"/>
      <c r="I23" s="99"/>
      <c r="J23" s="100"/>
      <c r="K23" s="98"/>
    </row>
    <row r="24" spans="2:11">
      <c r="B24" s="78">
        <v>14</v>
      </c>
      <c r="C24" s="79"/>
      <c r="D24" s="84" t="s">
        <v>33</v>
      </c>
      <c r="E24" s="81" t="s">
        <v>34</v>
      </c>
      <c r="F24" s="81"/>
      <c r="G24" s="82"/>
      <c r="H24" s="82"/>
      <c r="I24" s="99"/>
      <c r="J24" s="100"/>
      <c r="K24" s="98"/>
    </row>
    <row r="25" ht="20.1" customHeight="1" spans="2:11">
      <c r="B25" s="75" t="s">
        <v>35</v>
      </c>
      <c r="C25" s="85"/>
      <c r="D25" s="85"/>
      <c r="E25" s="85"/>
      <c r="F25" s="76"/>
      <c r="G25" s="86">
        <f>SUM(G11:G23)</f>
        <v>469.33</v>
      </c>
      <c r="H25" s="86">
        <f>SUM(H11:H24)</f>
        <v>332.52</v>
      </c>
      <c r="I25" s="103">
        <f>SUM(I12:J24)</f>
        <v>136.81</v>
      </c>
      <c r="J25" s="104"/>
      <c r="K25" s="105"/>
    </row>
    <row r="26" ht="20.1" customHeight="1" spans="2:11">
      <c r="B26" s="72"/>
      <c r="C26" s="72"/>
      <c r="D26" s="72"/>
      <c r="E26" s="72"/>
      <c r="F26" s="72"/>
      <c r="G26" s="72"/>
      <c r="H26" s="72"/>
      <c r="I26" s="72"/>
      <c r="J26" s="106"/>
      <c r="K26" s="72"/>
    </row>
    <row r="27" ht="20.1" customHeight="1" spans="2:11">
      <c r="B27" s="77" t="s">
        <v>17</v>
      </c>
      <c r="C27" s="77"/>
      <c r="D27" s="77"/>
      <c r="E27" s="77"/>
      <c r="F27" s="77"/>
      <c r="G27" s="77" t="s">
        <v>36</v>
      </c>
      <c r="H27" s="77"/>
      <c r="I27" s="77"/>
      <c r="J27" s="77"/>
      <c r="K27" s="77" t="s">
        <v>37</v>
      </c>
    </row>
    <row r="28" ht="20.1" customHeight="1" spans="2:11">
      <c r="B28" s="87">
        <f>H25</f>
        <v>332.52</v>
      </c>
      <c r="C28" s="87"/>
      <c r="D28" s="87"/>
      <c r="E28" s="87"/>
      <c r="F28" s="87"/>
      <c r="G28" s="87">
        <f>I25</f>
        <v>136.81</v>
      </c>
      <c r="H28" s="87"/>
      <c r="I28" s="87"/>
      <c r="J28" s="87"/>
      <c r="K28" s="107">
        <f>SUM(B28:J28)</f>
        <v>469.33</v>
      </c>
    </row>
    <row r="29" ht="20.1" customHeight="1" spans="2:11"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ht="20.1" customHeight="1" spans="2:11">
      <c r="B30" s="72" t="s">
        <v>38</v>
      </c>
      <c r="C30" s="72"/>
      <c r="D30" s="72"/>
      <c r="E30" s="72"/>
      <c r="F30" s="72" t="s">
        <v>39</v>
      </c>
      <c r="G30" s="72" t="s">
        <v>40</v>
      </c>
      <c r="H30" s="72"/>
      <c r="I30" s="72"/>
      <c r="J30" s="72" t="s">
        <v>41</v>
      </c>
      <c r="K30" s="72"/>
    </row>
    <row r="33" ht="18" spans="1:11">
      <c r="A33" s="4" t="s">
        <v>42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60"/>
      <c r="C35" s="61"/>
      <c r="D35" s="62" t="s">
        <v>1</v>
      </c>
      <c r="E35" s="62"/>
      <c r="F35" s="63" t="str">
        <f>F5</f>
        <v>姚艺婷</v>
      </c>
      <c r="G35" s="63"/>
      <c r="H35" s="62" t="s">
        <v>3</v>
      </c>
      <c r="I35" s="61"/>
      <c r="J35" s="63" t="str">
        <f>J5</f>
        <v>助理</v>
      </c>
      <c r="K35" s="91"/>
    </row>
    <row r="36" ht="20.1" customHeight="1" spans="2:11">
      <c r="B36" s="64"/>
      <c r="C36" s="65"/>
      <c r="D36" s="66" t="s">
        <v>5</v>
      </c>
      <c r="E36" s="66"/>
      <c r="F36" s="67" t="str">
        <f>F6</f>
        <v>昆山 上海</v>
      </c>
      <c r="G36" s="67"/>
      <c r="H36" s="66" t="s">
        <v>7</v>
      </c>
      <c r="I36" s="65"/>
      <c r="J36" s="67" t="str">
        <f>J6</f>
        <v>上海事业部</v>
      </c>
      <c r="K36" s="92"/>
    </row>
    <row r="37" ht="20.1" customHeight="1" spans="2:11">
      <c r="B37" s="64"/>
      <c r="C37" s="65"/>
      <c r="D37" s="66" t="s">
        <v>9</v>
      </c>
      <c r="E37" s="66"/>
      <c r="F37" s="67" t="str">
        <f>F7</f>
        <v>11.1-11.2</v>
      </c>
      <c r="G37" s="67"/>
      <c r="H37" s="66" t="s">
        <v>11</v>
      </c>
      <c r="I37" s="93"/>
      <c r="J37" s="94">
        <f>J7</f>
        <v>43773</v>
      </c>
      <c r="K37" s="92"/>
    </row>
    <row r="38" ht="20.1" customHeight="1" spans="2:11">
      <c r="B38" s="68"/>
      <c r="C38" s="69"/>
      <c r="D38" s="70"/>
      <c r="E38" s="70"/>
      <c r="F38" s="71"/>
      <c r="G38" s="71"/>
      <c r="H38" s="70" t="s">
        <v>12</v>
      </c>
      <c r="I38" s="95"/>
      <c r="J38" s="96"/>
      <c r="K38" s="97"/>
    </row>
    <row r="39" ht="20.1" customHeight="1"/>
    <row r="40" ht="20.1" customHeight="1" spans="2:11">
      <c r="B40" s="81"/>
      <c r="C40" s="81"/>
      <c r="D40" s="88" t="s">
        <v>43</v>
      </c>
      <c r="E40" s="81" t="s">
        <v>44</v>
      </c>
      <c r="F40" s="81"/>
      <c r="G40" s="82" t="s">
        <v>45</v>
      </c>
      <c r="H40" s="82" t="s">
        <v>46</v>
      </c>
      <c r="I40" s="82" t="s">
        <v>35</v>
      </c>
      <c r="J40" s="82"/>
      <c r="K40" s="108" t="s">
        <v>19</v>
      </c>
    </row>
    <row r="41" spans="2:11">
      <c r="B41" s="81">
        <v>1</v>
      </c>
      <c r="C41" s="81"/>
      <c r="D41" s="88" t="s">
        <v>47</v>
      </c>
      <c r="E41" s="81">
        <v>11.1</v>
      </c>
      <c r="F41" s="81"/>
      <c r="G41" s="82">
        <v>100</v>
      </c>
      <c r="H41" s="82">
        <v>1</v>
      </c>
      <c r="I41" s="99">
        <f>G41*H41</f>
        <v>100</v>
      </c>
      <c r="J41" s="100"/>
      <c r="K41" s="108"/>
    </row>
    <row r="42" ht="20.1" customHeight="1" spans="2:11">
      <c r="B42" s="81">
        <v>2</v>
      </c>
      <c r="C42" s="81"/>
      <c r="D42" s="88" t="s">
        <v>47</v>
      </c>
      <c r="E42" s="81">
        <v>11.2</v>
      </c>
      <c r="F42" s="81"/>
      <c r="G42" s="82">
        <v>200</v>
      </c>
      <c r="H42" s="82">
        <v>1</v>
      </c>
      <c r="I42" s="99">
        <v>200</v>
      </c>
      <c r="J42" s="100"/>
      <c r="K42" s="108"/>
    </row>
    <row r="43" ht="20.1" customHeight="1" spans="2:11">
      <c r="B43" s="81">
        <v>3</v>
      </c>
      <c r="C43" s="81"/>
      <c r="D43" s="89"/>
      <c r="E43" s="81"/>
      <c r="F43" s="81"/>
      <c r="G43" s="82"/>
      <c r="H43" s="82"/>
      <c r="I43" s="99"/>
      <c r="J43" s="100"/>
      <c r="K43" s="98"/>
    </row>
    <row r="44" ht="20.1" customHeight="1" spans="2:11">
      <c r="B44" s="75" t="s">
        <v>35</v>
      </c>
      <c r="C44" s="85"/>
      <c r="D44" s="85"/>
      <c r="E44" s="85"/>
      <c r="F44" s="76"/>
      <c r="G44" s="86"/>
      <c r="H44" s="86"/>
      <c r="I44" s="103">
        <f>SUM(I41:J43)</f>
        <v>300</v>
      </c>
      <c r="J44" s="104"/>
      <c r="K44" s="105"/>
    </row>
    <row r="45" ht="20.1" customHeight="1" spans="2:11">
      <c r="B45" s="72" t="s">
        <v>38</v>
      </c>
      <c r="C45" s="72"/>
      <c r="D45" s="72"/>
      <c r="E45" s="72"/>
      <c r="F45" s="72" t="s">
        <v>39</v>
      </c>
      <c r="G45" s="72" t="s">
        <v>40</v>
      </c>
      <c r="H45" s="72"/>
      <c r="I45" s="72"/>
      <c r="J45" s="72" t="s">
        <v>41</v>
      </c>
      <c r="K45" s="72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3"/>
  </mergeCells>
  <pageMargins left="0.699305555555556" right="0.699305555555556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opLeftCell="A58" workbookViewId="0">
      <selection activeCell="F17" sqref="F17:I2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41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0"/>
      <c r="J15" s="42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27">
        <v>44.95</v>
      </c>
      <c r="G17" s="27">
        <v>0</v>
      </c>
      <c r="H17" s="27">
        <f t="shared" ref="H17:H22" si="2">F17+G17</f>
        <v>44.95</v>
      </c>
      <c r="I17" s="45" t="s">
        <v>69</v>
      </c>
      <c r="J17" s="46" t="s">
        <v>70</v>
      </c>
    </row>
    <row r="18" customHeight="1" spans="1:10">
      <c r="A18" s="28"/>
      <c r="B18" s="29"/>
      <c r="C18" s="30"/>
      <c r="D18" s="28"/>
      <c r="E18" s="30"/>
      <c r="F18" s="27">
        <v>245.48</v>
      </c>
      <c r="G18" s="27">
        <v>20</v>
      </c>
      <c r="H18" s="27">
        <f t="shared" si="2"/>
        <v>265.48</v>
      </c>
      <c r="I18" s="45" t="s">
        <v>71</v>
      </c>
      <c r="J18" s="47"/>
    </row>
    <row r="19" customHeight="1" spans="1:10">
      <c r="A19" s="28"/>
      <c r="B19" s="29"/>
      <c r="C19" s="30"/>
      <c r="D19" s="28"/>
      <c r="E19" s="30"/>
      <c r="F19" s="27">
        <v>74.3</v>
      </c>
      <c r="G19" s="27">
        <v>0</v>
      </c>
      <c r="H19" s="27">
        <f t="shared" si="2"/>
        <v>74.3</v>
      </c>
      <c r="I19" s="45" t="s">
        <v>72</v>
      </c>
      <c r="J19" s="47"/>
    </row>
    <row r="20" customHeight="1" spans="1:10">
      <c r="A20" s="28"/>
      <c r="B20" s="29"/>
      <c r="C20" s="30"/>
      <c r="D20" s="28"/>
      <c r="E20" s="30"/>
      <c r="F20" s="27">
        <v>0</v>
      </c>
      <c r="G20" s="27">
        <v>26</v>
      </c>
      <c r="H20" s="27">
        <f t="shared" si="2"/>
        <v>26</v>
      </c>
      <c r="I20" s="45" t="s">
        <v>72</v>
      </c>
      <c r="J20" s="47"/>
    </row>
    <row r="21" customFormat="1" customHeight="1" spans="1:10">
      <c r="A21" s="28"/>
      <c r="B21" s="29"/>
      <c r="C21" s="30"/>
      <c r="D21" s="28"/>
      <c r="E21" s="30"/>
      <c r="F21" s="27">
        <v>65</v>
      </c>
      <c r="G21" s="27">
        <v>0</v>
      </c>
      <c r="H21" s="27">
        <f t="shared" si="2"/>
        <v>65</v>
      </c>
      <c r="I21" s="45" t="s">
        <v>72</v>
      </c>
      <c r="J21" s="47"/>
    </row>
    <row r="22" customFormat="1" customHeight="1" spans="1:10">
      <c r="A22" s="28"/>
      <c r="B22" s="29"/>
      <c r="C22" s="30"/>
      <c r="D22" s="28"/>
      <c r="E22" s="30"/>
      <c r="F22" s="27">
        <v>400</v>
      </c>
      <c r="G22" s="27">
        <v>0</v>
      </c>
      <c r="H22" s="27">
        <f t="shared" si="2"/>
        <v>400</v>
      </c>
      <c r="I22" s="45" t="s">
        <v>73</v>
      </c>
      <c r="J22" s="47"/>
    </row>
    <row r="23" customFormat="1" customHeight="1" spans="1:10">
      <c r="A23" s="28"/>
      <c r="B23" s="29"/>
      <c r="C23" s="30"/>
      <c r="D23" s="28"/>
      <c r="E23" s="30"/>
      <c r="F23" s="27">
        <v>110</v>
      </c>
      <c r="G23" s="27">
        <v>0</v>
      </c>
      <c r="H23" s="27">
        <f>F23</f>
        <v>110</v>
      </c>
      <c r="I23" s="45" t="s">
        <v>74</v>
      </c>
      <c r="J23" s="47"/>
    </row>
    <row r="24" s="1" customFormat="1" customHeight="1" spans="1:10">
      <c r="A24" s="17"/>
      <c r="B24" s="18" t="s">
        <v>75</v>
      </c>
      <c r="C24" s="19">
        <f>SUM(C17)</f>
        <v>0</v>
      </c>
      <c r="D24" s="20">
        <f t="shared" ref="D24:E24" si="3">SUM(D17)</f>
        <v>0</v>
      </c>
      <c r="E24" s="20">
        <f t="shared" si="3"/>
        <v>0</v>
      </c>
      <c r="F24" s="19">
        <f>SUM(F17:F23)</f>
        <v>939.73</v>
      </c>
      <c r="G24" s="19">
        <f>SUM(G17:G23)</f>
        <v>46</v>
      </c>
      <c r="H24" s="19">
        <f>SUM(H17:H23)</f>
        <v>985.73</v>
      </c>
      <c r="I24" s="43"/>
      <c r="J24" s="48"/>
    </row>
    <row r="25" customHeight="1" spans="1:10">
      <c r="A25" s="13">
        <v>4</v>
      </c>
      <c r="B25" s="14" t="s">
        <v>76</v>
      </c>
      <c r="C25" s="15">
        <v>0</v>
      </c>
      <c r="D25" s="13">
        <v>0</v>
      </c>
      <c r="E25" s="16">
        <f>C25*D25</f>
        <v>0</v>
      </c>
      <c r="F25" s="15">
        <v>0</v>
      </c>
      <c r="G25" s="15">
        <v>0</v>
      </c>
      <c r="H25" s="15">
        <f>F25+G25</f>
        <v>0</v>
      </c>
      <c r="I25" s="40"/>
      <c r="J25" s="46" t="s">
        <v>77</v>
      </c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0"/>
      <c r="J26" s="47"/>
    </row>
    <row r="27" s="1" customFormat="1" customHeight="1" spans="1:10">
      <c r="A27" s="17"/>
      <c r="B27" s="18" t="s">
        <v>78</v>
      </c>
      <c r="C27" s="19">
        <f>C25</f>
        <v>0</v>
      </c>
      <c r="D27" s="20">
        <f>D25</f>
        <v>0</v>
      </c>
      <c r="E27" s="20">
        <f>E25</f>
        <v>0</v>
      </c>
      <c r="F27" s="19">
        <f>SUM(F25:F26)</f>
        <v>0</v>
      </c>
      <c r="G27" s="19">
        <f t="shared" ref="G27:H27" si="4">SUM(G25:G26)</f>
        <v>0</v>
      </c>
      <c r="H27" s="19">
        <f t="shared" si="4"/>
        <v>0</v>
      </c>
      <c r="I27" s="43"/>
      <c r="J27" s="48"/>
    </row>
    <row r="28" customHeight="1" spans="1:10">
      <c r="A28" s="21">
        <v>5</v>
      </c>
      <c r="B28" s="22" t="s">
        <v>79</v>
      </c>
      <c r="C28" s="15">
        <v>0</v>
      </c>
      <c r="D28" s="13">
        <v>0</v>
      </c>
      <c r="E28" s="16">
        <f t="shared" ref="E28:E31" si="5">C28</f>
        <v>0</v>
      </c>
      <c r="F28" s="27">
        <v>32</v>
      </c>
      <c r="G28" s="27">
        <v>0</v>
      </c>
      <c r="H28" s="27">
        <f>F28+G28</f>
        <v>32</v>
      </c>
      <c r="I28" s="45" t="s">
        <v>80</v>
      </c>
      <c r="J28" s="49" t="s">
        <v>81</v>
      </c>
    </row>
    <row r="29" customHeight="1" spans="1:10">
      <c r="A29" s="28"/>
      <c r="B29" s="29"/>
      <c r="C29" s="15">
        <v>0</v>
      </c>
      <c r="D29" s="13">
        <v>0</v>
      </c>
      <c r="E29" s="16">
        <f t="shared" si="5"/>
        <v>0</v>
      </c>
      <c r="F29" s="27">
        <v>134.62</v>
      </c>
      <c r="G29" s="27">
        <v>0</v>
      </c>
      <c r="H29" s="27">
        <f>F29+G29</f>
        <v>134.62</v>
      </c>
      <c r="I29" s="45" t="s">
        <v>82</v>
      </c>
      <c r="J29" s="50"/>
    </row>
    <row r="30" customHeight="1" spans="1:10">
      <c r="A30" s="28"/>
      <c r="B30" s="29"/>
      <c r="C30" s="15">
        <v>0</v>
      </c>
      <c r="D30" s="13">
        <v>0</v>
      </c>
      <c r="E30" s="16">
        <f t="shared" si="5"/>
        <v>0</v>
      </c>
      <c r="F30" s="27">
        <v>406.64</v>
      </c>
      <c r="G30" s="27">
        <v>0</v>
      </c>
      <c r="H30" s="27">
        <f>F30</f>
        <v>406.64</v>
      </c>
      <c r="I30" s="45" t="s">
        <v>83</v>
      </c>
      <c r="J30" s="50"/>
    </row>
    <row r="31" customHeight="1" spans="1:10">
      <c r="A31" s="28"/>
      <c r="B31" s="29"/>
      <c r="C31" s="15">
        <v>0</v>
      </c>
      <c r="D31" s="13">
        <v>0</v>
      </c>
      <c r="E31" s="16">
        <f t="shared" si="5"/>
        <v>0</v>
      </c>
      <c r="F31" s="27">
        <v>0</v>
      </c>
      <c r="G31" s="27">
        <v>198</v>
      </c>
      <c r="H31" s="27">
        <f>F31+G31</f>
        <v>198</v>
      </c>
      <c r="I31" s="45" t="s">
        <v>84</v>
      </c>
      <c r="J31" s="50"/>
    </row>
    <row r="32" s="1" customFormat="1" customHeight="1" spans="1:10">
      <c r="A32" s="17"/>
      <c r="B32" s="18" t="s">
        <v>85</v>
      </c>
      <c r="C32" s="19">
        <f>SUM(C28:C31)</f>
        <v>0</v>
      </c>
      <c r="D32" s="20">
        <f t="shared" ref="D32" si="6">SUM(D28)</f>
        <v>0</v>
      </c>
      <c r="E32" s="20">
        <f>E28+E31</f>
        <v>0</v>
      </c>
      <c r="F32" s="19">
        <f>SUM(F28:F31)</f>
        <v>573.26</v>
      </c>
      <c r="G32" s="19">
        <f>SUM(G28:G31)</f>
        <v>198</v>
      </c>
      <c r="H32" s="19">
        <f>SUM(H28:H31)</f>
        <v>771.26</v>
      </c>
      <c r="I32" s="43"/>
      <c r="J32" s="51"/>
    </row>
    <row r="33" customHeight="1" spans="1:10">
      <c r="A33" s="13">
        <v>6</v>
      </c>
      <c r="B33" s="14" t="s">
        <v>86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ref="H32:H48" si="7">F33+G33</f>
        <v>0</v>
      </c>
      <c r="I33" s="40"/>
      <c r="J33" s="41" t="s">
        <v>87</v>
      </c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7"/>
        <v>0</v>
      </c>
      <c r="I34" s="40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7"/>
        <v>0</v>
      </c>
      <c r="I35" s="40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40"/>
      <c r="J36" s="47"/>
    </row>
    <row r="37" s="1" customFormat="1" customHeight="1" spans="1:10">
      <c r="A37" s="17"/>
      <c r="B37" s="18" t="s">
        <v>88</v>
      </c>
      <c r="C37" s="19">
        <f>SUM(C33)</f>
        <v>0</v>
      </c>
      <c r="D37" s="20">
        <f t="shared" ref="D37:E37" si="8">SUM(D33)</f>
        <v>0</v>
      </c>
      <c r="E37" s="20">
        <f t="shared" si="8"/>
        <v>0</v>
      </c>
      <c r="F37" s="19">
        <f>SUM(F33:F36)</f>
        <v>0</v>
      </c>
      <c r="G37" s="19">
        <f t="shared" ref="G37:H37" si="9">SUM(G33:G36)</f>
        <v>0</v>
      </c>
      <c r="H37" s="19">
        <f t="shared" si="9"/>
        <v>0</v>
      </c>
      <c r="I37" s="43"/>
      <c r="J37" s="48"/>
    </row>
    <row r="38" customHeight="1" spans="1:10">
      <c r="A38" s="13">
        <v>7</v>
      </c>
      <c r="B38" s="14" t="s">
        <v>89</v>
      </c>
      <c r="C38" s="15">
        <v>0</v>
      </c>
      <c r="D38" s="13">
        <v>0</v>
      </c>
      <c r="E38" s="16">
        <v>0</v>
      </c>
      <c r="F38" s="15">
        <v>0</v>
      </c>
      <c r="G38" s="15">
        <v>0</v>
      </c>
      <c r="H38" s="15">
        <f t="shared" si="7"/>
        <v>0</v>
      </c>
      <c r="I38" s="40"/>
      <c r="J38" s="52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0"/>
      <c r="J39" s="53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7"/>
        <v>0</v>
      </c>
      <c r="I40" s="40"/>
      <c r="J40" s="53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40"/>
      <c r="J41" s="53"/>
    </row>
    <row r="42" s="1" customFormat="1" customHeight="1" spans="1:10">
      <c r="A42" s="17"/>
      <c r="B42" s="18" t="s">
        <v>90</v>
      </c>
      <c r="C42" s="19">
        <f>SUM(C38)</f>
        <v>0</v>
      </c>
      <c r="D42" s="20">
        <f t="shared" ref="D42:E42" si="10">SUM(D38)</f>
        <v>0</v>
      </c>
      <c r="E42" s="20">
        <f t="shared" si="10"/>
        <v>0</v>
      </c>
      <c r="F42" s="19">
        <f>SUM(F38:F41)</f>
        <v>0</v>
      </c>
      <c r="G42" s="19">
        <f t="shared" ref="G42:H42" si="11">SUM(G38:G41)</f>
        <v>0</v>
      </c>
      <c r="H42" s="19">
        <f t="shared" si="11"/>
        <v>0</v>
      </c>
      <c r="I42" s="43"/>
      <c r="J42" s="54"/>
    </row>
    <row r="43" customHeight="1" spans="1:10">
      <c r="A43" s="13">
        <v>8</v>
      </c>
      <c r="B43" s="14" t="s">
        <v>91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40"/>
      <c r="J43" s="46" t="s">
        <v>92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0"/>
      <c r="J44" s="47"/>
    </row>
    <row r="45" s="1" customFormat="1" customHeight="1" spans="1:10">
      <c r="A45" s="17"/>
      <c r="B45" s="18" t="s">
        <v>93</v>
      </c>
      <c r="C45" s="19">
        <f>SUM(C43)</f>
        <v>0</v>
      </c>
      <c r="D45" s="20">
        <f t="shared" ref="D45:E45" si="12">SUM(D43)</f>
        <v>0</v>
      </c>
      <c r="E45" s="20">
        <f t="shared" si="12"/>
        <v>0</v>
      </c>
      <c r="F45" s="19">
        <f>SUM(F43:F44)</f>
        <v>0</v>
      </c>
      <c r="G45" s="19">
        <f t="shared" ref="G45:H45" si="13">SUM(G43:G44)</f>
        <v>0</v>
      </c>
      <c r="H45" s="19">
        <f t="shared" si="13"/>
        <v>0</v>
      </c>
      <c r="I45" s="43"/>
      <c r="J45" s="48"/>
    </row>
    <row r="46" customHeight="1" spans="1:10">
      <c r="A46" s="13">
        <v>9</v>
      </c>
      <c r="B46" s="14" t="s">
        <v>94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7"/>
        <v>0</v>
      </c>
      <c r="I46" s="40"/>
      <c r="J46" s="41" t="s">
        <v>95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7"/>
        <v>0</v>
      </c>
      <c r="I47" s="40"/>
      <c r="J47" s="42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0"/>
      <c r="J48" s="42"/>
    </row>
    <row r="49" s="1" customFormat="1" customHeight="1" spans="1:10">
      <c r="A49" s="17"/>
      <c r="B49" s="18" t="s">
        <v>96</v>
      </c>
      <c r="C49" s="19">
        <f>SUM(C46)</f>
        <v>0</v>
      </c>
      <c r="D49" s="20">
        <f t="shared" ref="D49:E49" si="14">SUM(D46)</f>
        <v>0</v>
      </c>
      <c r="E49" s="20">
        <f t="shared" si="14"/>
        <v>0</v>
      </c>
      <c r="F49" s="19">
        <f>SUM(F46:F48)</f>
        <v>0</v>
      </c>
      <c r="G49" s="19">
        <f t="shared" ref="G49:H49" si="15">SUM(G46:G48)</f>
        <v>0</v>
      </c>
      <c r="H49" s="19">
        <f t="shared" si="15"/>
        <v>0</v>
      </c>
      <c r="I49" s="43"/>
      <c r="J49" s="44"/>
    </row>
    <row r="50" customHeight="1" spans="1:10">
      <c r="A50" s="24">
        <v>10</v>
      </c>
      <c r="B50" s="14" t="s">
        <v>97</v>
      </c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v>0</v>
      </c>
      <c r="I50" s="40"/>
      <c r="J50" s="53"/>
    </row>
    <row r="51" s="1" customFormat="1" customHeight="1" spans="1:10">
      <c r="A51" s="17"/>
      <c r="B51" s="18" t="s">
        <v>98</v>
      </c>
      <c r="C51" s="19">
        <f>C50</f>
        <v>0</v>
      </c>
      <c r="D51" s="20">
        <f>D50</f>
        <v>0</v>
      </c>
      <c r="E51" s="20">
        <f>E50</f>
        <v>0</v>
      </c>
      <c r="F51" s="19">
        <f>SUM(F50:F50)</f>
        <v>0</v>
      </c>
      <c r="G51" s="19">
        <f>SUM(G50:G50)</f>
        <v>0</v>
      </c>
      <c r="H51" s="19">
        <f>H50</f>
        <v>0</v>
      </c>
      <c r="I51" s="43"/>
      <c r="J51" s="54"/>
    </row>
    <row r="52" customHeight="1" spans="1:10">
      <c r="A52" s="17"/>
      <c r="B52" s="18" t="s">
        <v>35</v>
      </c>
      <c r="C52" s="19">
        <v>0</v>
      </c>
      <c r="D52" s="20">
        <f>SUM(D51,D49,D45,D42,D37,D32,D27,D24,D16,D13)</f>
        <v>0</v>
      </c>
      <c r="E52" s="20">
        <v>0</v>
      </c>
      <c r="F52" s="19">
        <f>SUM(F51,F49,F45,F42,F37,F32,F27,F24,F16,F13)</f>
        <v>1512.99</v>
      </c>
      <c r="G52" s="19">
        <f>SUM(G51,G49,G45,G42,G37,G32,G27,G24,G16,G13)</f>
        <v>244</v>
      </c>
      <c r="H52" s="19">
        <f>H13+H24+H16+H27+H32+H37+H42+H45+H49+H51</f>
        <v>1756.99</v>
      </c>
      <c r="I52" s="43"/>
      <c r="J52" s="55"/>
    </row>
    <row r="56" customHeight="1" spans="1:9">
      <c r="A56" s="31" t="s">
        <v>99</v>
      </c>
      <c r="B56" s="32"/>
      <c r="C56" s="33" t="s">
        <v>100</v>
      </c>
      <c r="D56" s="33"/>
      <c r="E56" s="33" t="s">
        <v>101</v>
      </c>
      <c r="F56" s="33"/>
      <c r="G56" s="33" t="s">
        <v>102</v>
      </c>
      <c r="H56" s="33"/>
      <c r="I56" s="56" t="s">
        <v>103</v>
      </c>
    </row>
    <row r="57" customHeight="1" spans="1:9">
      <c r="A57" s="34">
        <f>E52</f>
        <v>0</v>
      </c>
      <c r="B57" s="35"/>
      <c r="C57" s="35">
        <f>H52</f>
        <v>1756.99</v>
      </c>
      <c r="D57" s="35"/>
      <c r="E57" s="35">
        <f>F52</f>
        <v>1512.99</v>
      </c>
      <c r="F57" s="35"/>
      <c r="G57" s="35">
        <f>G52</f>
        <v>244</v>
      </c>
      <c r="H57" s="35"/>
      <c r="I57" s="57">
        <f>A57-C57</f>
        <v>-1756.99</v>
      </c>
    </row>
    <row r="59" customHeight="1" spans="1:9">
      <c r="A59" s="36" t="s">
        <v>104</v>
      </c>
      <c r="B59" s="37" t="s">
        <v>105</v>
      </c>
      <c r="C59" s="38" t="s">
        <v>39</v>
      </c>
      <c r="D59" s="36"/>
      <c r="E59" s="36" t="s">
        <v>106</v>
      </c>
      <c r="F59" s="36"/>
      <c r="G59" s="36" t="s">
        <v>41</v>
      </c>
      <c r="H59" s="36"/>
      <c r="I59" s="37"/>
    </row>
  </sheetData>
  <mergeCells count="68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3"/>
    <mergeCell ref="A25:A26"/>
    <mergeCell ref="A28:A31"/>
    <mergeCell ref="A33:A36"/>
    <mergeCell ref="A38:A41"/>
    <mergeCell ref="A43:A44"/>
    <mergeCell ref="A46:A48"/>
    <mergeCell ref="B6:B7"/>
    <mergeCell ref="B8:B12"/>
    <mergeCell ref="B14:B15"/>
    <mergeCell ref="B17:B23"/>
    <mergeCell ref="B25:B26"/>
    <mergeCell ref="B28:B31"/>
    <mergeCell ref="B33:B36"/>
    <mergeCell ref="B38:B41"/>
    <mergeCell ref="B43:B44"/>
    <mergeCell ref="B46:B48"/>
    <mergeCell ref="C8:C12"/>
    <mergeCell ref="C14:C15"/>
    <mergeCell ref="C17:C23"/>
    <mergeCell ref="C25:C26"/>
    <mergeCell ref="C33:C36"/>
    <mergeCell ref="C38:C41"/>
    <mergeCell ref="C43:C44"/>
    <mergeCell ref="C46:C48"/>
    <mergeCell ref="D8:D12"/>
    <mergeCell ref="D14:D15"/>
    <mergeCell ref="D17:D23"/>
    <mergeCell ref="D25:D26"/>
    <mergeCell ref="D33:D36"/>
    <mergeCell ref="D38:D41"/>
    <mergeCell ref="D43:D44"/>
    <mergeCell ref="D46:D48"/>
    <mergeCell ref="E8:E12"/>
    <mergeCell ref="E14:E15"/>
    <mergeCell ref="E17:E23"/>
    <mergeCell ref="E25:E26"/>
    <mergeCell ref="E33:E36"/>
    <mergeCell ref="E38:E41"/>
    <mergeCell ref="E43:E44"/>
    <mergeCell ref="E46:E48"/>
    <mergeCell ref="J4:J5"/>
    <mergeCell ref="J6:J7"/>
    <mergeCell ref="J8:J13"/>
    <mergeCell ref="J14:J16"/>
    <mergeCell ref="J17:J24"/>
    <mergeCell ref="J25:J27"/>
    <mergeCell ref="J28:J32"/>
    <mergeCell ref="J33:J37"/>
    <mergeCell ref="J38:J42"/>
    <mergeCell ref="J43:J45"/>
    <mergeCell ref="J46:J49"/>
    <mergeCell ref="J50:J51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2019-11-04T06:49:25Z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