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2025年工作\10月宝马RDC\"/>
    </mc:Choice>
  </mc:AlternateContent>
  <xr:revisionPtr revIDLastSave="0" documentId="13_ncr:1_{7FF98F54-2B3D-4B8F-A1CF-BE514464D7F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实际" sheetId="7" r:id="rId1"/>
  </sheets>
  <calcPr calcId="181029"/>
</workbook>
</file>

<file path=xl/calcChain.xml><?xml version="1.0" encoding="utf-8"?>
<calcChain xmlns="http://schemas.openxmlformats.org/spreadsheetml/2006/main">
  <c r="I11" i="7" l="1"/>
  <c r="J21" i="7"/>
  <c r="H18" i="7"/>
  <c r="I18" i="7"/>
  <c r="J18" i="7"/>
  <c r="H13" i="7"/>
  <c r="J13" i="7" s="1"/>
  <c r="I13" i="7"/>
  <c r="I14" i="7"/>
  <c r="H14" i="7"/>
  <c r="J14" i="7" s="1"/>
  <c r="H11" i="7"/>
  <c r="J11" i="7" s="1"/>
  <c r="H12" i="7"/>
  <c r="J12" i="7" s="1"/>
  <c r="I12" i="7"/>
  <c r="H15" i="7"/>
  <c r="J15" i="7" s="1"/>
  <c r="I15" i="7"/>
  <c r="I17" i="7"/>
  <c r="H17" i="7"/>
  <c r="J17" i="7" s="1"/>
  <c r="I16" i="7"/>
  <c r="H16" i="7"/>
  <c r="J16" i="7" s="1"/>
  <c r="I10" i="7"/>
  <c r="H10" i="7"/>
  <c r="J10" i="7" s="1"/>
  <c r="F19" i="7" l="1"/>
  <c r="I19" i="7" s="1"/>
  <c r="I20" i="7" s="1"/>
  <c r="H19" i="7" l="1"/>
  <c r="J19" i="7" s="1"/>
  <c r="J20" i="7" s="1"/>
</calcChain>
</file>

<file path=xl/sharedStrings.xml><?xml version="1.0" encoding="utf-8"?>
<sst xmlns="http://schemas.openxmlformats.org/spreadsheetml/2006/main" count="45" uniqueCount="38">
  <si>
    <t>Vendor Info.</t>
  </si>
  <si>
    <t>English name</t>
  </si>
  <si>
    <t>COMFORT INTERNATIONAL M.I.C.E. SERVICE CO., LTD.</t>
  </si>
  <si>
    <t>Chinese name</t>
  </si>
  <si>
    <t>康辉集团北京国际会议展览有限公司</t>
  </si>
  <si>
    <t>Contact person</t>
  </si>
  <si>
    <t>仲岚</t>
  </si>
  <si>
    <t>Office phone</t>
  </si>
  <si>
    <t>Email</t>
  </si>
  <si>
    <t>zhonglan@cct.cn</t>
  </si>
  <si>
    <t>分类</t>
  </si>
  <si>
    <t>细项</t>
  </si>
  <si>
    <t>单位</t>
  </si>
  <si>
    <t>数量
Day 1</t>
  </si>
  <si>
    <t>数量
Day 2</t>
  </si>
  <si>
    <t>单价 
（不含税）</t>
  </si>
  <si>
    <t>税点</t>
  </si>
  <si>
    <t>单价 
（含税）</t>
  </si>
  <si>
    <t>总价
（不含税）</t>
  </si>
  <si>
    <t>总价
(含税)</t>
  </si>
  <si>
    <t>备注</t>
  </si>
  <si>
    <t>交通</t>
  </si>
  <si>
    <r>
      <rPr>
        <sz val="10"/>
        <rFont val="宋体"/>
        <family val="3"/>
        <charset val="134"/>
      </rPr>
      <t>大巴</t>
    </r>
    <r>
      <rPr>
        <sz val="10"/>
        <rFont val="BMWGroupTN Condensed"/>
        <family val="1"/>
      </rPr>
      <t>_</t>
    </r>
    <r>
      <rPr>
        <sz val="10"/>
        <rFont val="宋体"/>
        <family val="3"/>
        <charset val="134"/>
      </rPr>
      <t>北京康莱德酒店</t>
    </r>
    <r>
      <rPr>
        <sz val="10"/>
        <rFont val="BMWGroupTN Condensed"/>
        <family val="1"/>
      </rPr>
      <t>-RDC</t>
    </r>
    <r>
      <rPr>
        <sz val="10"/>
        <rFont val="宋体"/>
        <family val="3"/>
        <charset val="134"/>
      </rPr>
      <t>北京</t>
    </r>
  </si>
  <si>
    <t>天</t>
  </si>
  <si>
    <t>餐饮</t>
  </si>
  <si>
    <t xml:space="preserve">午餐 </t>
  </si>
  <si>
    <t>每人天</t>
  </si>
  <si>
    <t>茶歇</t>
  </si>
  <si>
    <t xml:space="preserve">晚餐 </t>
  </si>
  <si>
    <t>其它</t>
  </si>
  <si>
    <t>总计</t>
  </si>
  <si>
    <t>服务费</t>
    <phoneticPr fontId="12" type="noConversion"/>
  </si>
  <si>
    <r>
      <t>大巴</t>
    </r>
    <r>
      <rPr>
        <sz val="10"/>
        <rFont val="BMWGroupTN Condensed"/>
        <family val="1"/>
      </rPr>
      <t>_</t>
    </r>
    <r>
      <rPr>
        <sz val="10"/>
        <rFont val="宋体"/>
        <family val="3"/>
        <charset val="134"/>
      </rPr>
      <t>广州</t>
    </r>
    <phoneticPr fontId="12" type="noConversion"/>
  </si>
  <si>
    <t>天</t>
    <phoneticPr fontId="12" type="noConversion"/>
  </si>
  <si>
    <t>大巴-成都</t>
    <phoneticPr fontId="12" type="noConversion"/>
  </si>
  <si>
    <r>
      <t>大巴</t>
    </r>
    <r>
      <rPr>
        <sz val="10"/>
        <rFont val="BMWGroupTN Condensed"/>
        <family val="1"/>
      </rPr>
      <t>_</t>
    </r>
    <r>
      <rPr>
        <sz val="10"/>
        <rFont val="宋体"/>
        <family val="3"/>
        <charset val="134"/>
      </rPr>
      <t>合肥</t>
    </r>
    <phoneticPr fontId="12" type="noConversion"/>
  </si>
  <si>
    <t>工作人员</t>
    <phoneticPr fontId="12" type="noConversion"/>
  </si>
  <si>
    <t>优惠总计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</si>
</sst>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14">
    <font>
      <sz val="11"/>
      <color theme="1"/>
      <name val="宋体"/>
      <charset val="134"/>
      <scheme val="minor"/>
    </font>
    <font>
      <b/>
      <sz val="11"/>
      <color theme="1"/>
      <name val="BMWGroupTN Condensed"/>
      <family val="1"/>
    </font>
    <font>
      <sz val="11"/>
      <color theme="1"/>
      <name val="BMWGroupTN Condensed"/>
      <family val="1"/>
    </font>
    <font>
      <sz val="11"/>
      <color rgb="FF000000"/>
      <name val="BMWGroupTN Condensed"/>
      <family val="1"/>
    </font>
    <font>
      <sz val="10"/>
      <color rgb="FF333333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0"/>
      <color theme="1"/>
      <name val="BMWGroupTN Condensed"/>
      <family val="1"/>
    </font>
    <font>
      <b/>
      <sz val="10"/>
      <name val="BMWGroupTN Condensed"/>
      <family val="1"/>
    </font>
    <font>
      <sz val="10"/>
      <name val="宋体"/>
      <family val="3"/>
      <charset val="134"/>
    </font>
    <font>
      <sz val="10"/>
      <name val="BMWGroupTN Condensed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3" borderId="2" xfId="2" applyFill="1" applyBorder="1" applyAlignment="1">
      <alignment vertical="center" wrapText="1"/>
    </xf>
    <xf numFmtId="0" fontId="7" fillId="0" borderId="0" xfId="0" applyFont="1"/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9" fontId="10" fillId="0" borderId="4" xfId="0" applyNumberFormat="1" applyFont="1" applyBorder="1" applyAlignment="1">
      <alignment horizontal="center" vertical="center"/>
    </xf>
    <xf numFmtId="177" fontId="10" fillId="0" borderId="4" xfId="1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9" fontId="10" fillId="2" borderId="4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177" fontId="10" fillId="2" borderId="4" xfId="1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177" fontId="10" fillId="3" borderId="4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showGridLines="0" tabSelected="1" zoomScale="85" zoomScaleNormal="85" workbookViewId="0">
      <selection activeCell="F11" sqref="F11"/>
    </sheetView>
  </sheetViews>
  <sheetFormatPr defaultColWidth="8.81640625" defaultRowHeight="14"/>
  <cols>
    <col min="1" max="1" width="16.453125" style="4" customWidth="1"/>
    <col min="2" max="2" width="38.453125" style="4" customWidth="1"/>
    <col min="3" max="3" width="6.81640625" style="4" customWidth="1"/>
    <col min="4" max="5" width="8.81640625" style="4" customWidth="1"/>
    <col min="6" max="6" width="11.1796875" style="4" customWidth="1"/>
    <col min="7" max="7" width="5.453125" style="4" customWidth="1"/>
    <col min="8" max="8" width="11.1796875" style="4" customWidth="1"/>
    <col min="9" max="9" width="12.81640625" style="4" customWidth="1"/>
    <col min="10" max="10" width="12.08984375" style="4" customWidth="1"/>
    <col min="11" max="11" width="45.36328125" style="4" customWidth="1"/>
    <col min="12" max="16384" width="8.81640625" style="4"/>
  </cols>
  <sheetData>
    <row r="1" spans="1:11">
      <c r="A1" s="33" t="s">
        <v>0</v>
      </c>
      <c r="B1" s="34"/>
    </row>
    <row r="2" spans="1:11" ht="28">
      <c r="A2" s="5" t="s">
        <v>1</v>
      </c>
      <c r="B2" s="6" t="s">
        <v>2</v>
      </c>
    </row>
    <row r="3" spans="1:11">
      <c r="A3" s="5" t="s">
        <v>3</v>
      </c>
      <c r="B3" s="7" t="s">
        <v>4</v>
      </c>
    </row>
    <row r="4" spans="1:11">
      <c r="A4" s="5" t="s">
        <v>5</v>
      </c>
      <c r="B4" s="8" t="s">
        <v>6</v>
      </c>
    </row>
    <row r="5" spans="1:11">
      <c r="A5" s="5" t="s">
        <v>7</v>
      </c>
      <c r="B5" s="9">
        <v>13910193620</v>
      </c>
    </row>
    <row r="6" spans="1:11">
      <c r="A6" s="5" t="s">
        <v>8</v>
      </c>
      <c r="B6" s="10" t="s">
        <v>9</v>
      </c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1" customFormat="1" ht="26">
      <c r="A9" s="12" t="s">
        <v>10</v>
      </c>
      <c r="B9" s="12" t="s">
        <v>11</v>
      </c>
      <c r="C9" s="12" t="s">
        <v>12</v>
      </c>
      <c r="D9" s="13" t="s">
        <v>13</v>
      </c>
      <c r="E9" s="13" t="s">
        <v>14</v>
      </c>
      <c r="F9" s="13" t="s">
        <v>15</v>
      </c>
      <c r="G9" s="12" t="s">
        <v>16</v>
      </c>
      <c r="H9" s="13" t="s">
        <v>17</v>
      </c>
      <c r="I9" s="13" t="s">
        <v>18</v>
      </c>
      <c r="J9" s="13" t="s">
        <v>19</v>
      </c>
      <c r="K9" s="12" t="s">
        <v>20</v>
      </c>
    </row>
    <row r="10" spans="1:11" s="2" customFormat="1">
      <c r="A10" s="39" t="s">
        <v>21</v>
      </c>
      <c r="B10" s="14" t="s">
        <v>22</v>
      </c>
      <c r="C10" s="15" t="s">
        <v>23</v>
      </c>
      <c r="D10" s="15">
        <v>3</v>
      </c>
      <c r="E10" s="15">
        <v>3</v>
      </c>
      <c r="F10" s="16">
        <v>2000</v>
      </c>
      <c r="G10" s="17">
        <v>0.06</v>
      </c>
      <c r="H10" s="18">
        <f>F10*(1+G10)</f>
        <v>2120</v>
      </c>
      <c r="I10" s="24">
        <f>(D10+E10)*F10</f>
        <v>12000</v>
      </c>
      <c r="J10" s="24">
        <f>(D10+E10)*H10</f>
        <v>12720</v>
      </c>
      <c r="K10" s="25"/>
    </row>
    <row r="11" spans="1:11" s="2" customFormat="1">
      <c r="A11" s="40"/>
      <c r="B11" s="14" t="s">
        <v>32</v>
      </c>
      <c r="C11" s="27" t="s">
        <v>33</v>
      </c>
      <c r="D11" s="15">
        <v>2</v>
      </c>
      <c r="E11" s="15">
        <v>3</v>
      </c>
      <c r="F11" s="16">
        <v>2600</v>
      </c>
      <c r="G11" s="17">
        <v>0.06</v>
      </c>
      <c r="H11" s="18">
        <f t="shared" ref="H11:H12" si="0">F11*(1+G11)</f>
        <v>2756</v>
      </c>
      <c r="I11" s="24">
        <f>(D11+E11)*F11</f>
        <v>13000</v>
      </c>
      <c r="J11" s="24">
        <f t="shared" ref="J11:J12" si="1">(D11+E11)*H11</f>
        <v>13780</v>
      </c>
      <c r="K11" s="25"/>
    </row>
    <row r="12" spans="1:11" s="2" customFormat="1">
      <c r="A12" s="40"/>
      <c r="B12" s="14" t="s">
        <v>32</v>
      </c>
      <c r="C12" s="27" t="s">
        <v>33</v>
      </c>
      <c r="D12" s="15">
        <v>2</v>
      </c>
      <c r="E12" s="15">
        <v>3</v>
      </c>
      <c r="F12" s="16">
        <v>1960</v>
      </c>
      <c r="G12" s="17">
        <v>0.06</v>
      </c>
      <c r="H12" s="18">
        <f t="shared" si="0"/>
        <v>2077.6</v>
      </c>
      <c r="I12" s="24">
        <f t="shared" ref="I11:I12" si="2">(D12+E12)*F12</f>
        <v>9800</v>
      </c>
      <c r="J12" s="24">
        <f t="shared" si="1"/>
        <v>10388</v>
      </c>
      <c r="K12" s="25"/>
    </row>
    <row r="13" spans="1:11" s="2" customFormat="1">
      <c r="A13" s="40"/>
      <c r="B13" s="14" t="s">
        <v>35</v>
      </c>
      <c r="C13" s="27" t="s">
        <v>33</v>
      </c>
      <c r="D13" s="15">
        <v>2</v>
      </c>
      <c r="E13" s="15">
        <v>2</v>
      </c>
      <c r="F13" s="16">
        <v>2500</v>
      </c>
      <c r="G13" s="17">
        <v>0.06</v>
      </c>
      <c r="H13" s="18">
        <f t="shared" ref="H13" si="3">F13*(1+G13)</f>
        <v>2650</v>
      </c>
      <c r="I13" s="24">
        <f t="shared" ref="I13" si="4">(D13+E13)*F13</f>
        <v>10000</v>
      </c>
      <c r="J13" s="24">
        <f t="shared" ref="J13" si="5">(D13+E13)*H13</f>
        <v>10600</v>
      </c>
      <c r="K13" s="25"/>
    </row>
    <row r="14" spans="1:11" s="2" customFormat="1">
      <c r="A14" s="41"/>
      <c r="B14" s="14" t="s">
        <v>34</v>
      </c>
      <c r="C14" s="27" t="s">
        <v>33</v>
      </c>
      <c r="D14" s="15">
        <v>2</v>
      </c>
      <c r="E14" s="15">
        <v>2</v>
      </c>
      <c r="F14" s="16">
        <v>2500</v>
      </c>
      <c r="G14" s="17">
        <v>0.06</v>
      </c>
      <c r="H14" s="18">
        <f t="shared" ref="H14" si="6">F14*(1+G14)</f>
        <v>2650</v>
      </c>
      <c r="I14" s="24">
        <f t="shared" ref="I14" si="7">(D14+E14)*F14</f>
        <v>10000</v>
      </c>
      <c r="J14" s="24">
        <f t="shared" ref="J14" si="8">(D14+E14)*H14</f>
        <v>10600</v>
      </c>
      <c r="K14" s="25"/>
    </row>
    <row r="15" spans="1:11" s="3" customFormat="1" ht="18" customHeight="1">
      <c r="A15" s="38" t="s">
        <v>24</v>
      </c>
      <c r="B15" s="20" t="s">
        <v>25</v>
      </c>
      <c r="C15" s="19" t="s">
        <v>26</v>
      </c>
      <c r="D15" s="19">
        <v>203</v>
      </c>
      <c r="E15" s="19">
        <v>200</v>
      </c>
      <c r="F15" s="16">
        <v>60</v>
      </c>
      <c r="G15" s="21">
        <v>0.06</v>
      </c>
      <c r="H15" s="18">
        <f>F15*(1+G15)</f>
        <v>63.6</v>
      </c>
      <c r="I15" s="24">
        <f>(D15+E15)*F15</f>
        <v>24180</v>
      </c>
      <c r="J15" s="24">
        <f>(D15+E15)*H15</f>
        <v>25630.799999999999</v>
      </c>
      <c r="K15" s="26"/>
    </row>
    <row r="16" spans="1:11" s="3" customFormat="1" ht="18" customHeight="1">
      <c r="A16" s="38"/>
      <c r="B16" s="20" t="s">
        <v>27</v>
      </c>
      <c r="C16" s="19" t="s">
        <v>26</v>
      </c>
      <c r="D16" s="19">
        <v>210</v>
      </c>
      <c r="E16" s="19">
        <v>210</v>
      </c>
      <c r="F16" s="16">
        <v>30</v>
      </c>
      <c r="G16" s="21">
        <v>0.06</v>
      </c>
      <c r="H16" s="18">
        <f t="shared" ref="H16:H17" si="9">F16*(1+G16)</f>
        <v>31.8</v>
      </c>
      <c r="I16" s="24">
        <f t="shared" ref="I16:I17" si="10">(D16+E16)*F16</f>
        <v>12600</v>
      </c>
      <c r="J16" s="24">
        <f t="shared" ref="J16:J17" si="11">(D16+E16)*H16</f>
        <v>13356</v>
      </c>
      <c r="K16" s="26"/>
    </row>
    <row r="17" spans="1:11" s="3" customFormat="1" ht="18" customHeight="1">
      <c r="A17" s="38"/>
      <c r="B17" s="20" t="s">
        <v>28</v>
      </c>
      <c r="C17" s="19" t="s">
        <v>26</v>
      </c>
      <c r="D17" s="19">
        <v>194</v>
      </c>
      <c r="E17" s="19">
        <v>0</v>
      </c>
      <c r="F17" s="16">
        <v>150</v>
      </c>
      <c r="G17" s="21">
        <v>0.06</v>
      </c>
      <c r="H17" s="18">
        <f t="shared" si="9"/>
        <v>159</v>
      </c>
      <c r="I17" s="24">
        <f t="shared" si="10"/>
        <v>29100</v>
      </c>
      <c r="J17" s="24">
        <f t="shared" si="11"/>
        <v>30846</v>
      </c>
      <c r="K17" s="26"/>
    </row>
    <row r="18" spans="1:11" s="3" customFormat="1" ht="18" customHeight="1">
      <c r="A18" s="29"/>
      <c r="B18" s="30" t="s">
        <v>36</v>
      </c>
      <c r="C18" s="19" t="s">
        <v>26</v>
      </c>
      <c r="D18" s="19">
        <v>1</v>
      </c>
      <c r="E18" s="19">
        <v>1</v>
      </c>
      <c r="F18" s="16">
        <v>1000</v>
      </c>
      <c r="G18" s="21">
        <v>0.06</v>
      </c>
      <c r="H18" s="18">
        <f t="shared" ref="H18" si="12">F18*(1+G18)</f>
        <v>1060</v>
      </c>
      <c r="I18" s="24">
        <f t="shared" ref="I18" si="13">(D18+E18)*F18</f>
        <v>2000</v>
      </c>
      <c r="J18" s="24">
        <f t="shared" ref="J18" si="14">(D18+E18)*H18</f>
        <v>2120</v>
      </c>
      <c r="K18" s="26"/>
    </row>
    <row r="19" spans="1:11" s="2" customFormat="1" ht="18" customHeight="1">
      <c r="A19" s="22" t="s">
        <v>29</v>
      </c>
      <c r="B19" s="14" t="s">
        <v>31</v>
      </c>
      <c r="C19" s="23"/>
      <c r="D19" s="15">
        <v>0</v>
      </c>
      <c r="E19" s="15">
        <v>0.1</v>
      </c>
      <c r="F19" s="28">
        <f>SUM(I10:I18)</f>
        <v>122680</v>
      </c>
      <c r="G19" s="17">
        <v>0.06</v>
      </c>
      <c r="H19" s="18">
        <f>F19*(1+G19)*0.1</f>
        <v>13004.080000000002</v>
      </c>
      <c r="I19" s="24">
        <f>(D19+E19)*F19</f>
        <v>12268</v>
      </c>
      <c r="J19" s="24">
        <f>H19</f>
        <v>13004.080000000002</v>
      </c>
      <c r="K19" s="23"/>
    </row>
    <row r="20" spans="1:11" s="2" customFormat="1" ht="18" customHeight="1">
      <c r="A20" s="35" t="s">
        <v>30</v>
      </c>
      <c r="B20" s="36"/>
      <c r="C20" s="36"/>
      <c r="D20" s="36"/>
      <c r="E20" s="36"/>
      <c r="F20" s="36"/>
      <c r="G20" s="36"/>
      <c r="H20" s="37"/>
      <c r="I20" s="18">
        <f>SUM(I10:I19)</f>
        <v>134948</v>
      </c>
      <c r="J20" s="18">
        <f>SUM(J10:J19)</f>
        <v>143044.88</v>
      </c>
      <c r="K20" s="31"/>
    </row>
    <row r="21" spans="1:11">
      <c r="A21" s="35" t="s">
        <v>37</v>
      </c>
      <c r="B21" s="36"/>
      <c r="C21" s="36"/>
      <c r="D21" s="36"/>
      <c r="E21" s="36"/>
      <c r="F21" s="36"/>
      <c r="G21" s="36"/>
      <c r="H21" s="37"/>
      <c r="I21" s="32"/>
      <c r="J21" s="32">
        <f>118772.88+24259.8</f>
        <v>143032.68</v>
      </c>
    </row>
  </sheetData>
  <mergeCells count="5">
    <mergeCell ref="A1:B1"/>
    <mergeCell ref="A20:H20"/>
    <mergeCell ref="A15:A17"/>
    <mergeCell ref="A10:A14"/>
    <mergeCell ref="A21:H21"/>
  </mergeCells>
  <phoneticPr fontId="12" type="noConversion"/>
  <hyperlinks>
    <hyperlink ref="B6" r:id="rId1" xr:uid="{00000000-0004-0000-0000-000000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Alice, BBS-A-31</dc:creator>
  <cp:lastModifiedBy>lihanbin581127@outlook.com</cp:lastModifiedBy>
  <dcterms:created xsi:type="dcterms:W3CDTF">2019-05-14T07:39:00Z</dcterms:created>
  <dcterms:modified xsi:type="dcterms:W3CDTF">2025-10-20T03:07:05Z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FC7A906EBBB9409DABFE847F4C4CDA5C_13</vt:lpwstr>
  </property>
</Properties>
</file>