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<sst xmlns="http://schemas.openxmlformats.org/spreadsheetml/2006/main" count="128" uniqueCount="100">
  <si>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</si>
  <si>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</si>
  <si>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</si>
  <si>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</si>
  <si>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</si>
  <si>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</si>
  <si>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</si>
  <si>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</si>
  <si>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</si>
  <si>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</si>
  <si>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7.09-7.14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</si>
  <si>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</si>
  <si>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</si>
  <si>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</si>
  <si>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</si>
  <si>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</si>
  <si>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</si>
  <si>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</si>
  <si>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</si>
  <si>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</si>
  <si>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</si>
  <si>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</si>
  <si>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</si>
  <si>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7.9 家-机场</t>
  </si>
  <si>
    <t>7.10 大魔方-凯宾斯基</t>
  </si>
  <si>
    <t>7.10 凯宾斯基-假日</t>
  </si>
  <si>
    <t>7.10 假日-凯宾斯基</t>
  </si>
  <si>
    <t>7.13 送物料</t>
  </si>
  <si>
    <t>7.14 凯宾斯基-机场</t>
  </si>
  <si>
    <t>餐费</t>
  </si>
  <si>
    <t>7.9 用餐</t>
  </si>
  <si>
    <t>7.10 用餐</t>
  </si>
  <si>
    <t>7.13 用餐</t>
  </si>
  <si>
    <t>其他</t>
  </si>
  <si>
    <t>上会费</t>
  </si>
  <si>
    <t xml:space="preserve">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</si>
  <si>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</si>
  <si>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</si>
  <si>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</si>
  <si>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</si>
  <si>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</si>
  <si>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</si>
  <si>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</si>
  <si>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</si>
  <si>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</si>
  <si>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</si>
  <si>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</si>
  <si>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</si>
  <si>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7.9-7.12</t>
  </si>
  <si>
    <t>7.13-7.14</t>
  </si>
  <si>
    <t>【借款报销单】</t>
  </si>
  <si>
    <t>团号：HMOA-190708-SXY601</t>
  </si>
  <si>
    <t>会议日期：2019.7.14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</si>
  <si>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</si>
  <si>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</si>
  <si>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</si>
  <si>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</si>
  <si>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</si>
  <si>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</si>
  <si>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</si>
  <si>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</si>
  <si>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</si>
  <si>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</si>
  <si>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</si>
  <si>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</si>
  <si>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</si>
  <si>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</si>
  <si>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</si>
  <si>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</si>
  <si>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</si>
  <si>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</si>
  <si>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</si>
  <si>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</si>
  <si>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</si>
  <si>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</si>
  <si>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</si>
  <si>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</si>
  <si>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打印费用（餐券）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</si>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</sst>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2" borderId="23" applyNumberFormat="0" applyAlignment="0" applyProtection="0">
      <alignment vertical="center"/>
    </xf>
    <xf numFmtId="0" fontId="29" fillId="32" borderId="17" applyNumberFormat="0" applyAlignment="0" applyProtection="0">
      <alignment vertical="center"/>
    </xf>
    <xf numFmtId="0" fontId="20" fillId="23" borderId="2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zoomScale="110" zoomScaleNormal="110" workbookViewId="0">
      <selection activeCell="N18" sqref="N1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8"/>
      <c r="J7" s="89">
        <v>43295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0"/>
      <c r="J8" s="91" t="s">
        <v>13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spans="2:11">
      <c r="B11" s="73">
        <v>1</v>
      </c>
      <c r="C11" s="74"/>
      <c r="D11" s="75" t="s">
        <v>21</v>
      </c>
      <c r="E11" s="76" t="s">
        <v>22</v>
      </c>
      <c r="F11" s="76"/>
      <c r="G11" s="77">
        <v>133</v>
      </c>
      <c r="H11" s="77">
        <f>G11</f>
        <v>133</v>
      </c>
      <c r="I11" s="93"/>
      <c r="J11" s="94"/>
      <c r="K11" s="95" t="s">
        <v>23</v>
      </c>
    </row>
    <row r="12" spans="2:11">
      <c r="B12" s="73">
        <v>2</v>
      </c>
      <c r="C12" s="74"/>
      <c r="D12" s="75"/>
      <c r="E12" s="76" t="s">
        <v>22</v>
      </c>
      <c r="F12" s="76"/>
      <c r="G12" s="77">
        <v>25.14</v>
      </c>
      <c r="H12" s="77">
        <f t="shared" ref="H12:H19" si="0">G12</f>
        <v>25.14</v>
      </c>
      <c r="I12" s="93"/>
      <c r="J12" s="94"/>
      <c r="K12" s="95" t="s">
        <v>24</v>
      </c>
    </row>
    <row r="13" spans="2:11">
      <c r="B13" s="73"/>
      <c r="C13" s="74"/>
      <c r="D13" s="75"/>
      <c r="E13" s="76" t="s">
        <v>22</v>
      </c>
      <c r="F13" s="76"/>
      <c r="G13" s="77">
        <v>11</v>
      </c>
      <c r="H13" s="77">
        <f t="shared" si="0"/>
        <v>11</v>
      </c>
      <c r="I13" s="93"/>
      <c r="J13" s="94"/>
      <c r="K13" s="95" t="s">
        <v>25</v>
      </c>
    </row>
    <row r="14" spans="2:11">
      <c r="B14" s="73"/>
      <c r="C14" s="74"/>
      <c r="D14" s="75"/>
      <c r="E14" s="76" t="s">
        <v>22</v>
      </c>
      <c r="F14" s="76"/>
      <c r="G14" s="77">
        <v>20</v>
      </c>
      <c r="H14" s="77">
        <f t="shared" si="0"/>
        <v>20</v>
      </c>
      <c r="I14" s="93"/>
      <c r="J14" s="94"/>
      <c r="K14" s="95" t="s">
        <v>26</v>
      </c>
    </row>
    <row r="15" spans="2:11">
      <c r="B15" s="73"/>
      <c r="C15" s="74"/>
      <c r="D15" s="75"/>
      <c r="E15" s="76" t="s">
        <v>22</v>
      </c>
      <c r="F15" s="76"/>
      <c r="G15" s="77">
        <v>10</v>
      </c>
      <c r="H15" s="77">
        <f t="shared" si="0"/>
        <v>10</v>
      </c>
      <c r="I15" s="93"/>
      <c r="J15" s="94"/>
      <c r="K15" s="95" t="s">
        <v>27</v>
      </c>
    </row>
    <row r="16" spans="2:11">
      <c r="B16" s="73"/>
      <c r="C16" s="74"/>
      <c r="D16" s="75"/>
      <c r="E16" s="76" t="s">
        <v>22</v>
      </c>
      <c r="F16" s="76"/>
      <c r="G16" s="77">
        <v>51</v>
      </c>
      <c r="H16" s="77">
        <f t="shared" si="0"/>
        <v>51</v>
      </c>
      <c r="I16" s="93"/>
      <c r="J16" s="94"/>
      <c r="K16" s="95" t="s">
        <v>28</v>
      </c>
    </row>
    <row r="17" spans="2:11">
      <c r="B17" s="73">
        <v>3</v>
      </c>
      <c r="C17" s="74"/>
      <c r="D17" s="75"/>
      <c r="E17" s="73" t="s">
        <v>29</v>
      </c>
      <c r="F17" s="74"/>
      <c r="G17" s="77">
        <v>30</v>
      </c>
      <c r="H17" s="77">
        <f t="shared" si="0"/>
        <v>30</v>
      </c>
      <c r="I17" s="93"/>
      <c r="J17" s="94"/>
      <c r="K17" s="95" t="s">
        <v>30</v>
      </c>
    </row>
    <row r="18" spans="2:11">
      <c r="B18" s="73"/>
      <c r="C18" s="74"/>
      <c r="D18" s="75"/>
      <c r="E18" s="73" t="s">
        <v>29</v>
      </c>
      <c r="F18" s="74"/>
      <c r="G18" s="77">
        <v>65</v>
      </c>
      <c r="H18" s="77">
        <f t="shared" si="0"/>
        <v>65</v>
      </c>
      <c r="I18" s="93"/>
      <c r="J18" s="94"/>
      <c r="K18" s="95" t="s">
        <v>31</v>
      </c>
    </row>
    <row r="19" spans="2:11">
      <c r="B19" s="73"/>
      <c r="C19" s="74"/>
      <c r="D19" s="75"/>
      <c r="E19" s="73" t="s">
        <v>29</v>
      </c>
      <c r="F19" s="74"/>
      <c r="G19" s="77">
        <v>32.5</v>
      </c>
      <c r="H19" s="77"/>
      <c r="I19" s="93">
        <f>G19</f>
        <v>32.5</v>
      </c>
      <c r="J19" s="94"/>
      <c r="K19" s="95" t="s">
        <v>32</v>
      </c>
    </row>
    <row r="20" spans="2:11">
      <c r="B20" s="73">
        <v>5</v>
      </c>
      <c r="C20" s="74"/>
      <c r="D20" s="78" t="s">
        <v>33</v>
      </c>
      <c r="E20" s="76" t="s">
        <v>34</v>
      </c>
      <c r="F20" s="76"/>
      <c r="G20" s="77">
        <v>0</v>
      </c>
      <c r="H20" s="77">
        <f>G20</f>
        <v>0</v>
      </c>
      <c r="I20" s="93">
        <v>0</v>
      </c>
      <c r="J20" s="94"/>
      <c r="K20" s="95" t="s">
        <v>35</v>
      </c>
    </row>
    <row r="21" ht="20.1" customHeight="1" spans="2:11">
      <c r="B21" s="73">
        <v>6</v>
      </c>
      <c r="C21" s="74"/>
      <c r="D21" s="75"/>
      <c r="E21" s="76"/>
      <c r="F21" s="76"/>
      <c r="G21" s="77">
        <f ca="1" t="shared" ref="G21:G22" si="1">H21+I21</f>
        <v>0</v>
      </c>
      <c r="H21" s="77">
        <f ca="1">G21</f>
        <v>0</v>
      </c>
      <c r="I21" s="93">
        <v>0</v>
      </c>
      <c r="J21" s="94"/>
      <c r="K21" s="96"/>
    </row>
    <row r="22" ht="20.1" customHeight="1" spans="2:11">
      <c r="B22" s="73">
        <v>7</v>
      </c>
      <c r="C22" s="74"/>
      <c r="D22" s="79"/>
      <c r="E22" s="76"/>
      <c r="F22" s="76"/>
      <c r="G22" s="77">
        <f ca="1" t="shared" si="1"/>
        <v>0</v>
      </c>
      <c r="H22" s="77">
        <f ca="1">G22</f>
        <v>0</v>
      </c>
      <c r="I22" s="93">
        <v>0</v>
      </c>
      <c r="J22" s="94"/>
      <c r="K22" s="96"/>
    </row>
    <row r="23" ht="20.1" customHeight="1" spans="2:11">
      <c r="B23" s="70" t="s">
        <v>36</v>
      </c>
      <c r="C23" s="80"/>
      <c r="D23" s="80"/>
      <c r="E23" s="80"/>
      <c r="F23" s="71"/>
      <c r="G23" s="81">
        <f>SUM(G11:G19)</f>
        <v>377.64</v>
      </c>
      <c r="H23" s="81">
        <f>SUM(H11:H20)</f>
        <v>345.14</v>
      </c>
      <c r="I23" s="97">
        <f>SUM(I11:J22)</f>
        <v>32.5</v>
      </c>
      <c r="J23" s="98"/>
      <c r="K23" s="99"/>
    </row>
    <row r="24" ht="20.1" customHeight="1" spans="2:11">
      <c r="B24" s="67"/>
      <c r="C24" s="67"/>
      <c r="D24" s="67"/>
      <c r="E24" s="67"/>
      <c r="F24" s="67"/>
      <c r="G24" s="67"/>
      <c r="H24" s="67"/>
      <c r="I24" s="67"/>
      <c r="J24" s="100"/>
      <c r="K24" s="67"/>
    </row>
    <row r="25" ht="20.1" customHeight="1" spans="2:11">
      <c r="B25" s="72" t="s">
        <v>18</v>
      </c>
      <c r="C25" s="72"/>
      <c r="D25" s="72"/>
      <c r="E25" s="72"/>
      <c r="F25" s="72"/>
      <c r="G25" s="72" t="s">
        <v>37</v>
      </c>
      <c r="H25" s="72"/>
      <c r="I25" s="72"/>
      <c r="J25" s="72"/>
      <c r="K25" s="72" t="s">
        <v>38</v>
      </c>
    </row>
    <row r="26" ht="20.1" customHeight="1" spans="2:11">
      <c r="B26" s="82">
        <f>H23</f>
        <v>345.14</v>
      </c>
      <c r="C26" s="82"/>
      <c r="D26" s="82"/>
      <c r="E26" s="82"/>
      <c r="F26" s="82"/>
      <c r="G26" s="82">
        <f>I23</f>
        <v>32.5</v>
      </c>
      <c r="H26" s="82"/>
      <c r="I26" s="82"/>
      <c r="J26" s="82"/>
      <c r="K26" s="101">
        <f>SUM(B26:J26)</f>
        <v>377.64</v>
      </c>
    </row>
    <row r="27" ht="20.1" customHeight="1" spans="2:11"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ht="20.1" customHeight="1" spans="2:11">
      <c r="B28" s="67" t="s">
        <v>39</v>
      </c>
      <c r="C28" s="67"/>
      <c r="D28" s="67"/>
      <c r="E28" s="67"/>
      <c r="F28" s="67" t="s">
        <v>40</v>
      </c>
      <c r="G28" s="67" t="s">
        <v>41</v>
      </c>
      <c r="H28" s="67"/>
      <c r="I28" s="67"/>
      <c r="J28" s="67" t="s">
        <v>42</v>
      </c>
      <c r="K28" s="67"/>
    </row>
    <row r="31" ht="18" spans="1:11">
      <c r="A31" s="4" t="s">
        <v>43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5"/>
      <c r="C33" s="56"/>
      <c r="D33" s="57" t="s">
        <v>1</v>
      </c>
      <c r="E33" s="57"/>
      <c r="F33" s="58" t="str">
        <f>F5</f>
        <v>姚艺婷</v>
      </c>
      <c r="G33" s="58"/>
      <c r="H33" s="57" t="s">
        <v>3</v>
      </c>
      <c r="I33" s="56"/>
      <c r="J33" s="58" t="str">
        <f>J5</f>
        <v>助理</v>
      </c>
      <c r="K33" s="86"/>
    </row>
    <row r="34" ht="20.1" customHeight="1" spans="2:11">
      <c r="B34" s="59"/>
      <c r="C34" s="60"/>
      <c r="D34" s="61" t="s">
        <v>5</v>
      </c>
      <c r="E34" s="61"/>
      <c r="F34" s="62" t="str">
        <f>F6</f>
        <v>成都</v>
      </c>
      <c r="G34" s="62"/>
      <c r="H34" s="61" t="s">
        <v>7</v>
      </c>
      <c r="I34" s="60"/>
      <c r="J34" s="62" t="str">
        <f>J6</f>
        <v>上海事业部</v>
      </c>
      <c r="K34" s="87"/>
    </row>
    <row r="35" ht="20.1" customHeight="1" spans="2:11">
      <c r="B35" s="59"/>
      <c r="C35" s="60"/>
      <c r="D35" s="61" t="s">
        <v>9</v>
      </c>
      <c r="E35" s="61"/>
      <c r="F35" s="62" t="str">
        <f>F7</f>
        <v>7.09-7.14</v>
      </c>
      <c r="G35" s="62"/>
      <c r="H35" s="61" t="s">
        <v>11</v>
      </c>
      <c r="I35" s="88"/>
      <c r="J35" s="89">
        <f>J7</f>
        <v>43295</v>
      </c>
      <c r="K35" s="87"/>
    </row>
    <row r="36" ht="20.1" customHeight="1" spans="2:11">
      <c r="B36" s="63"/>
      <c r="C36" s="64"/>
      <c r="D36" s="65"/>
      <c r="E36" s="65"/>
      <c r="F36" s="66"/>
      <c r="G36" s="66"/>
      <c r="H36" s="65" t="s">
        <v>12</v>
      </c>
      <c r="I36" s="90"/>
      <c r="J36" s="66" t="str">
        <f>J8</f>
        <v>HMOA-190708-SXY601</v>
      </c>
      <c r="K36" s="92"/>
    </row>
    <row r="37" ht="20.1" customHeight="1"/>
    <row r="38" ht="20.1" customHeight="1" spans="2:11">
      <c r="B38" s="76"/>
      <c r="C38" s="76"/>
      <c r="D38" s="83" t="s">
        <v>44</v>
      </c>
      <c r="E38" s="76" t="s">
        <v>45</v>
      </c>
      <c r="F38" s="76"/>
      <c r="G38" s="77" t="s">
        <v>46</v>
      </c>
      <c r="H38" s="77" t="s">
        <v>47</v>
      </c>
      <c r="I38" s="77" t="s">
        <v>36</v>
      </c>
      <c r="J38" s="77"/>
      <c r="K38" s="102" t="s">
        <v>20</v>
      </c>
    </row>
    <row r="39" spans="2:11">
      <c r="B39" s="76">
        <v>1</v>
      </c>
      <c r="C39" s="76"/>
      <c r="D39" s="83" t="s">
        <v>6</v>
      </c>
      <c r="E39" s="76" t="s">
        <v>48</v>
      </c>
      <c r="F39" s="76"/>
      <c r="G39" s="77">
        <v>100</v>
      </c>
      <c r="H39" s="77">
        <v>4</v>
      </c>
      <c r="I39" s="93">
        <f>G39*H39</f>
        <v>400</v>
      </c>
      <c r="J39" s="94"/>
      <c r="K39" s="102" t="str">
        <f>E39</f>
        <v>7.9-7.12</v>
      </c>
    </row>
    <row r="40" ht="20.1" customHeight="1" spans="2:11">
      <c r="B40" s="76">
        <v>2</v>
      </c>
      <c r="C40" s="76"/>
      <c r="D40" s="83" t="s">
        <v>6</v>
      </c>
      <c r="E40" s="76" t="s">
        <v>49</v>
      </c>
      <c r="F40" s="76"/>
      <c r="G40" s="77">
        <v>200</v>
      </c>
      <c r="H40" s="77">
        <v>2</v>
      </c>
      <c r="I40" s="93">
        <f>G40*H40</f>
        <v>400</v>
      </c>
      <c r="J40" s="94"/>
      <c r="K40" s="102" t="str">
        <f>E40</f>
        <v>7.13-7.14</v>
      </c>
    </row>
    <row r="41" ht="20.1" customHeight="1" spans="2:11">
      <c r="B41" s="76">
        <v>3</v>
      </c>
      <c r="C41" s="76"/>
      <c r="D41" s="84"/>
      <c r="E41" s="76"/>
      <c r="F41" s="76"/>
      <c r="G41" s="77"/>
      <c r="H41" s="77"/>
      <c r="I41" s="93"/>
      <c r="J41" s="94"/>
      <c r="K41" s="95"/>
    </row>
    <row r="42" ht="20.1" customHeight="1" spans="2:11">
      <c r="B42" s="70" t="s">
        <v>36</v>
      </c>
      <c r="C42" s="80"/>
      <c r="D42" s="80"/>
      <c r="E42" s="80"/>
      <c r="F42" s="71"/>
      <c r="G42" s="81"/>
      <c r="H42" s="81"/>
      <c r="I42" s="97">
        <f>SUM(I39:J41)</f>
        <v>800</v>
      </c>
      <c r="J42" s="98"/>
      <c r="K42" s="99"/>
    </row>
    <row r="43" ht="20.1" customHeight="1" spans="2:11">
      <c r="B43" s="67" t="s">
        <v>39</v>
      </c>
      <c r="C43" s="67"/>
      <c r="D43" s="67"/>
      <c r="E43" s="67"/>
      <c r="F43" s="67" t="s">
        <v>40</v>
      </c>
      <c r="G43" s="67" t="s">
        <v>41</v>
      </c>
      <c r="H43" s="67"/>
      <c r="I43" s="67"/>
      <c r="J43" s="67" t="s">
        <v>42</v>
      </c>
      <c r="K43" s="6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E16:F16"/>
    <mergeCell ref="B17:C17"/>
    <mergeCell ref="E17:F17"/>
    <mergeCell ref="I17:J17"/>
    <mergeCell ref="E18:F18"/>
    <mergeCell ref="I18:J18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opLeftCell="A22" workbookViewId="0">
      <selection activeCell="I28" sqref="I28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50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51</v>
      </c>
      <c r="I4" s="5"/>
      <c r="J4" s="5" t="s">
        <v>52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53</v>
      </c>
      <c r="C6" s="9" t="s">
        <v>54</v>
      </c>
      <c r="D6" s="9"/>
      <c r="E6" s="9"/>
      <c r="F6" s="10" t="s">
        <v>55</v>
      </c>
      <c r="G6" s="10"/>
      <c r="H6" s="10"/>
      <c r="I6" s="10"/>
      <c r="J6" s="8" t="s">
        <v>56</v>
      </c>
    </row>
    <row r="7" customHeight="1" spans="1:10">
      <c r="A7" s="7"/>
      <c r="B7" s="8"/>
      <c r="C7" s="11" t="s">
        <v>57</v>
      </c>
      <c r="D7" s="12" t="s">
        <v>58</v>
      </c>
      <c r="E7" s="9" t="s">
        <v>59</v>
      </c>
      <c r="F7" s="10" t="s">
        <v>60</v>
      </c>
      <c r="G7" s="10" t="s">
        <v>61</v>
      </c>
      <c r="H7" s="10" t="s">
        <v>62</v>
      </c>
      <c r="I7" s="10" t="s">
        <v>63</v>
      </c>
      <c r="J7" s="8"/>
    </row>
    <row r="8" customHeight="1" spans="1:10">
      <c r="A8" s="13">
        <v>1</v>
      </c>
      <c r="B8" s="14" t="s">
        <v>64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66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67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69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70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72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0</v>
      </c>
      <c r="G22" s="19">
        <f t="shared" ref="G22:H22" si="3">SUM(G17:G20)</f>
        <v>0</v>
      </c>
      <c r="H22" s="19">
        <f>SUM(H17:H21)</f>
        <v>0</v>
      </c>
      <c r="I22" s="42"/>
      <c r="J22" s="46"/>
    </row>
    <row r="23" customHeight="1" spans="1:10">
      <c r="A23" s="13">
        <v>4</v>
      </c>
      <c r="B23" s="14" t="s">
        <v>73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74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75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76</v>
      </c>
      <c r="C26" s="15">
        <v>0</v>
      </c>
      <c r="D26" s="13">
        <v>0</v>
      </c>
      <c r="E26" s="16">
        <v>0</v>
      </c>
      <c r="F26" s="15">
        <v>25</v>
      </c>
      <c r="G26" s="15">
        <v>0</v>
      </c>
      <c r="H26" s="15">
        <f t="shared" si="5"/>
        <v>25</v>
      </c>
      <c r="I26" s="39" t="s">
        <v>77</v>
      </c>
      <c r="J26" s="40" t="s">
        <v>78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79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25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80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81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82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83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84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85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86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87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88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89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90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91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92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36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25</v>
      </c>
      <c r="G48" s="19">
        <f>SUM(G47,G45,G41,G38,G33,G28,G25,G22,G16,G13)</f>
        <v>0</v>
      </c>
      <c r="H48" s="19">
        <f>H13+H22+H16+H25+H28+H33+H38+H41+H45+H47</f>
        <v>0</v>
      </c>
      <c r="I48" s="42"/>
      <c r="J48" s="50"/>
    </row>
    <row r="52" customHeight="1" spans="1:9">
      <c r="A52" s="30" t="s">
        <v>93</v>
      </c>
      <c r="B52" s="31"/>
      <c r="C52" s="32" t="s">
        <v>94</v>
      </c>
      <c r="D52" s="32"/>
      <c r="E52" s="32" t="s">
        <v>95</v>
      </c>
      <c r="F52" s="32"/>
      <c r="G52" s="32" t="s">
        <v>96</v>
      </c>
      <c r="H52" s="32"/>
      <c r="I52" s="51" t="s">
        <v>97</v>
      </c>
    </row>
    <row r="53" customHeight="1" spans="1:9">
      <c r="A53" s="33">
        <f>E48</f>
        <v>0</v>
      </c>
      <c r="B53" s="34"/>
      <c r="C53" s="34">
        <f>H48</f>
        <v>0</v>
      </c>
      <c r="D53" s="34"/>
      <c r="E53" s="34">
        <f>F48</f>
        <v>25</v>
      </c>
      <c r="F53" s="34"/>
      <c r="G53" s="34">
        <f>G48</f>
        <v>0</v>
      </c>
      <c r="H53" s="34"/>
      <c r="I53" s="52">
        <f>A53-C53</f>
        <v>0</v>
      </c>
    </row>
    <row r="55" customHeight="1" spans="1:9">
      <c r="A55" s="35" t="s">
        <v>98</v>
      </c>
      <c r="B55" s="36"/>
      <c r="C55" s="37" t="s">
        <v>40</v>
      </c>
      <c r="D55" s="35"/>
      <c r="E55" s="35" t="s">
        <v>99</v>
      </c>
      <c r="F55" s="35"/>
      <c r="G55" s="35" t="s">
        <v>42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2019-07-15T04:04:48Z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