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48" windowHeight="9654" activeTab="3"/>
  </bookViews>
  <sheets>
    <sheet name="Summary" sheetId="20" r:id="rId1"/>
    <sheet name="沈阳优秀经销商研讨会" sheetId="6" r:id="rId2"/>
    <sheet name="上海咖啡会" sheetId="17" r:id="rId3"/>
    <sheet name="北京咖啡会" sheetId="18" r:id="rId4"/>
    <sheet name="Sheet3" sheetId="16" state="hidden" r:id="rId5"/>
  </sheets>
  <definedNames>
    <definedName name="_xlnm._FilterDatabase" localSheetId="1" hidden="1">沈阳优秀经销商研讨会!$A$19:$H$54</definedName>
    <definedName name="_xlnm.Print_Area" localSheetId="1">沈阳优秀经销商研讨会!$A$1:$G$63</definedName>
    <definedName name="_xlnm.Print_Area" localSheetId="0">Summary!$A$1:$M$52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<sst xmlns="http://schemas.openxmlformats.org/spreadsheetml/2006/main" count="492" uniqueCount="212">
  <si>
    <t>Project Name:</t>
  </si>
  <si>
    <t>2023 Aftersales Customer Centricity Livestreams &amp; Workshops</t>
  </si>
  <si>
    <t>Quotation Date:</t>
  </si>
  <si>
    <t>Quotation Version Nr.:</t>
  </si>
  <si>
    <t>Supplier Company Information</t>
  </si>
  <si>
    <t>Company Name</t>
  </si>
  <si>
    <t>COMFORT INTERNATIONAL M.I.C.E. SERVICE CO.,LTD.</t>
  </si>
  <si>
    <t>Contact Person</t>
  </si>
  <si>
    <t>Name</t>
  </si>
  <si>
    <t>Amanda</t>
  </si>
  <si>
    <t>Surname</t>
  </si>
  <si>
    <t>An</t>
  </si>
  <si>
    <t>Position</t>
  </si>
  <si>
    <t>Project Manager</t>
  </si>
  <si>
    <t>Phone</t>
  </si>
  <si>
    <t>Fax</t>
  </si>
  <si>
    <t>E-mail</t>
  </si>
  <si>
    <t>anlihuan@cct.cn</t>
  </si>
  <si>
    <t>Conference</t>
  </si>
  <si>
    <t>第一次收料</t>
  </si>
  <si>
    <t>第二次收料</t>
  </si>
  <si>
    <t>优秀客户体验经销商研讨会-沈阳</t>
  </si>
  <si>
    <r>
      <rPr>
        <b/>
        <sz val="14"/>
        <rFont val="宋体"/>
        <charset val="134"/>
      </rPr>
      <t>经销商咖啡会</t>
    </r>
    <r>
      <rPr>
        <b/>
        <sz val="14"/>
        <rFont val="Times New Roman"/>
        <charset val="134"/>
      </rPr>
      <t>-</t>
    </r>
    <r>
      <rPr>
        <b/>
        <sz val="14"/>
        <rFont val="宋体"/>
        <charset val="134"/>
      </rPr>
      <t>上海</t>
    </r>
    <r>
      <rPr>
        <b/>
        <sz val="14"/>
        <rFont val="BMWTypeRegular"/>
        <charset val="134"/>
      </rPr>
      <t>（包含APA会议-9月）</t>
    </r>
  </si>
  <si>
    <t>经销商咖啡会-北京</t>
  </si>
  <si>
    <r>
      <rPr>
        <b/>
        <sz val="14"/>
        <rFont val="BMWTypeRegular"/>
        <charset val="134"/>
      </rPr>
      <t xml:space="preserve">Total Net Price  (subtotal) </t>
    </r>
    <r>
      <rPr>
        <b/>
        <sz val="14"/>
        <rFont val="宋体"/>
        <charset val="134"/>
      </rPr>
      <t>净值</t>
    </r>
  </si>
  <si>
    <r>
      <rPr>
        <b/>
        <sz val="14"/>
        <rFont val="BMWTypeRegular"/>
        <charset val="134"/>
      </rPr>
      <t xml:space="preserve">VAT (0%/2%/3%/4%/6%/11%/13%/17%) </t>
    </r>
    <r>
      <rPr>
        <b/>
        <sz val="14"/>
        <rFont val="宋体"/>
        <charset val="134"/>
      </rPr>
      <t>增值税</t>
    </r>
  </si>
  <si>
    <t>PO金额</t>
  </si>
  <si>
    <r>
      <rPr>
        <b/>
        <sz val="14"/>
        <rFont val="BMWTypeRegular"/>
        <charset val="134"/>
      </rPr>
      <t xml:space="preserve">Total Price (&gt;=Invoice Amount) </t>
    </r>
    <r>
      <rPr>
        <b/>
        <sz val="14"/>
        <rFont val="宋体"/>
        <charset val="134"/>
      </rPr>
      <t>含税总金额</t>
    </r>
  </si>
  <si>
    <r>
      <rPr>
        <b/>
        <u/>
        <sz val="12"/>
        <color indexed="10"/>
        <rFont val="BMWTypeRegular"/>
        <charset val="134"/>
      </rPr>
      <t>Instruction</t>
    </r>
    <r>
      <rPr>
        <b/>
        <sz val="12"/>
        <color rgb="FFFF0000"/>
        <rFont val="BMWTypeRegular"/>
        <charset val="134"/>
      </rPr>
      <t>:</t>
    </r>
  </si>
  <si>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</si>
  <si>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</si>
  <si>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</si>
  <si>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</si>
  <si>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</si>
  <si>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</si>
  <si>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</si>
  <si>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</si>
  <si>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</si>
  <si>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</si>
  <si>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</si>
  <si>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</si>
  <si>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</si>
  <si>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</si>
  <si>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</si>
  <si>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</si>
  <si>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</si>
  <si>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</si>
  <si>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</si>
  <si>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</si>
  <si>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</si>
  <si>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</si>
  <si>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</si>
  <si>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</si>
  <si>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</si>
  <si>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</si>
  <si>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Both in EN &amp; CN</t>
  </si>
  <si>
    <t>Project Date:</t>
  </si>
  <si>
    <t>Feb. -Dec. 2023</t>
  </si>
  <si>
    <t>Agency Name:</t>
  </si>
  <si>
    <t>Agency Address:</t>
  </si>
  <si>
    <t>Rm.1510 No.13 Nongzhanguan South Rd, Chaoyang District, Beijing</t>
  </si>
  <si>
    <t>Contact Info.:</t>
  </si>
  <si>
    <t>Amanda / 15210315875 /anlihuan@cct.cn</t>
  </si>
  <si>
    <t>Remark:  Please vendor don't revise this template include all remarks or description, and need to evaluate meeting package and accommodation/air tickets based on Sheet 3.
请竞标的供应商不要对此模板进行任何的修改，包括所有备注、公式及描述，只需添加报价即可，并请参考选项卡3的往返城市预估“客户体验优秀经销商研讨会”的机票费用。</t>
  </si>
  <si>
    <t>Item
项目</t>
  </si>
  <si>
    <t>Budget(RMB)
预算（人民币）</t>
  </si>
  <si>
    <t>Remark
备注</t>
  </si>
  <si>
    <t>Description
描述</t>
  </si>
  <si>
    <t>A</t>
  </si>
  <si>
    <t>Meeting Package
会议包价</t>
  </si>
  <si>
    <t>B</t>
  </si>
  <si>
    <t>Transportation
交通</t>
  </si>
  <si>
    <t>C</t>
  </si>
  <si>
    <t>Accommodation 
住宿</t>
  </si>
  <si>
    <t>D</t>
  </si>
  <si>
    <t>Dinner Fee
晚餐</t>
  </si>
  <si>
    <t>E</t>
  </si>
  <si>
    <t>Set Up
搭建</t>
  </si>
  <si>
    <t>F</t>
  </si>
  <si>
    <t>Service Charge 
服务费</t>
  </si>
  <si>
    <t>G</t>
  </si>
  <si>
    <t>Vat
增值税税金</t>
  </si>
  <si>
    <t>GRAND- Total共计(Business Tax included)</t>
  </si>
  <si>
    <t>DETAILS</t>
  </si>
  <si>
    <t>A.Meeting Package
会议包价</t>
  </si>
  <si>
    <t>Unit Price (RMB)
单价（人民币）</t>
  </si>
  <si>
    <t>No. of days
天数</t>
  </si>
  <si>
    <t>QTY
人数</t>
  </si>
  <si>
    <t>Total Price (RMB)
总价（人民币）</t>
  </si>
  <si>
    <t>Experience</t>
  </si>
  <si>
    <t>非遗体验，含老师、材料</t>
  </si>
  <si>
    <t>Venue</t>
  </si>
  <si>
    <t>场地，含茶水、小食</t>
  </si>
  <si>
    <r>
      <rPr>
        <b/>
        <sz val="10"/>
        <color rgb="FF000000"/>
        <rFont val="BMW Group Condensed"/>
        <charset val="134"/>
      </rPr>
      <t>A. Meeting Package</t>
    </r>
    <r>
      <rPr>
        <b/>
        <sz val="10"/>
        <color rgb="FF000000"/>
        <rFont val="宋体"/>
        <charset val="134"/>
      </rPr>
      <t>会议包价</t>
    </r>
  </si>
  <si>
    <t>B.Transportation
交通</t>
  </si>
  <si>
    <t>Guests air ticket</t>
  </si>
  <si>
    <t>经销商往返大交通</t>
  </si>
  <si>
    <t>Shuttle bus 1</t>
  </si>
  <si>
    <r>
      <rPr>
        <sz val="10"/>
        <color rgb="FF000000"/>
        <rFont val="宋体"/>
        <charset val="134"/>
      </rPr>
      <t>接机，</t>
    </r>
    <r>
      <rPr>
        <sz val="10"/>
        <color rgb="FF000000"/>
        <rFont val="BMW Group Condensed"/>
        <charset val="134"/>
      </rPr>
      <t>1</t>
    </r>
    <r>
      <rPr>
        <sz val="10"/>
        <color rgb="FF000000"/>
        <rFont val="宋体"/>
        <charset val="134"/>
      </rPr>
      <t>辆</t>
    </r>
    <r>
      <rPr>
        <sz val="10"/>
        <color rgb="FF000000"/>
        <rFont val="BMW Group Condensed"/>
        <charset val="134"/>
      </rPr>
      <t>GL8+4</t>
    </r>
    <r>
      <rPr>
        <sz val="10"/>
        <color rgb="FF000000"/>
        <rFont val="宋体"/>
        <charset val="134"/>
      </rPr>
      <t>辆专车</t>
    </r>
  </si>
  <si>
    <t>Shuttle bus 2</t>
  </si>
  <si>
    <r>
      <rPr>
        <sz val="10"/>
        <color rgb="FF000000"/>
        <rFont val="BMW Group Condensed"/>
        <charset val="134"/>
      </rPr>
      <t>7</t>
    </r>
    <r>
      <rPr>
        <sz val="10"/>
        <color rgb="FF000000"/>
        <rFont val="宋体"/>
        <charset val="134"/>
      </rPr>
      <t>日全天包车，工厂参观，市内摆渡，</t>
    </r>
    <r>
      <rPr>
        <sz val="10"/>
        <color rgb="FF000000"/>
        <rFont val="BMW Group Condensed"/>
        <charset val="134"/>
      </rPr>
      <t>8</t>
    </r>
    <r>
      <rPr>
        <sz val="10"/>
        <color rgb="FF000000"/>
        <rFont val="宋体"/>
        <charset val="134"/>
      </rPr>
      <t>小时工作制，送机送站</t>
    </r>
  </si>
  <si>
    <r>
      <rPr>
        <sz val="10"/>
        <color rgb="FF000000"/>
        <rFont val="BMW Group Condensed"/>
        <charset val="134"/>
      </rPr>
      <t>8</t>
    </r>
    <r>
      <rPr>
        <sz val="10"/>
        <color rgb="FF000000"/>
        <rFont val="宋体"/>
        <charset val="134"/>
      </rPr>
      <t>日，全天包车，定点机场，</t>
    </r>
    <r>
      <rPr>
        <sz val="10"/>
        <color rgb="FF000000"/>
        <rFont val="BMW Group Condensed"/>
        <charset val="134"/>
      </rPr>
      <t>8</t>
    </r>
    <r>
      <rPr>
        <sz val="10"/>
        <color rgb="FF000000"/>
        <rFont val="宋体"/>
        <charset val="134"/>
      </rPr>
      <t>小时工作制，送机送站</t>
    </r>
  </si>
  <si>
    <t>Agency Staff working on site traffic</t>
  </si>
  <si>
    <t>工作人员往返大交通</t>
  </si>
  <si>
    <t>Agency Staff working on site traffic within the city</t>
  </si>
  <si>
    <t>工作人员市内交通</t>
  </si>
  <si>
    <t>B.Transportation交通</t>
  </si>
  <si>
    <t>C.Accommodation 
住宿</t>
  </si>
  <si>
    <t>Guests hotel</t>
  </si>
  <si>
    <t>经销商住宿，6日-8日，沈阳康莱德酒店含早</t>
  </si>
  <si>
    <t>Agency Staff hotel</t>
  </si>
  <si>
    <t>工作人员住宿</t>
  </si>
  <si>
    <t>C.Accommodation住宿</t>
  </si>
  <si>
    <t>D.Dinner Fee
晚餐</t>
  </si>
  <si>
    <t>Guests dinner</t>
  </si>
  <si>
    <t>嘉宾自助晚餐，6日、7日，沈阳康莱德酒店</t>
  </si>
  <si>
    <t>Guests lunch</t>
  </si>
  <si>
    <t>嘉宾自助午餐，8日，沈阳康莱德酒店</t>
  </si>
  <si>
    <r>
      <t>嘉宾里达工厂食堂午餐</t>
    </r>
    <r>
      <rPr>
        <sz val="10"/>
        <color rgb="FF000000"/>
        <rFont val="BMW Group Condensed"/>
        <charset val="134"/>
      </rPr>
      <t>+</t>
    </r>
    <r>
      <rPr>
        <sz val="10"/>
        <color rgb="FF000000"/>
        <rFont val="宋体"/>
        <charset val="134"/>
      </rPr>
      <t>咖啡券</t>
    </r>
  </si>
  <si>
    <t>Agency meal charges</t>
  </si>
  <si>
    <t>工作人员餐费</t>
  </si>
  <si>
    <t>D.Dinner Fee晚餐</t>
  </si>
  <si>
    <t>E.Set Up 
搭建</t>
  </si>
  <si>
    <t>No. of item
次数</t>
  </si>
  <si>
    <t>QTY
数量</t>
  </si>
  <si>
    <t>Banners</t>
  </si>
  <si>
    <t>参观合影横幅，5米</t>
  </si>
  <si>
    <t>Visit</t>
  </si>
  <si>
    <t>里达工厂参观团费</t>
  </si>
  <si>
    <t>文化参观</t>
  </si>
  <si>
    <t>Water</t>
  </si>
  <si>
    <t>矿泉水</t>
  </si>
  <si>
    <t>Flag</t>
  </si>
  <si>
    <t>logo</t>
  </si>
  <si>
    <t>Photo crew</t>
  </si>
  <si>
    <t>摄影师，8小时工作制</t>
  </si>
  <si>
    <t>RSVP</t>
  </si>
  <si>
    <t>嘉宾信息收集，含沈阳、上海、北京</t>
  </si>
  <si>
    <t>E.Set Up搭建</t>
  </si>
  <si>
    <t>F.Service Charge
服务费</t>
  </si>
  <si>
    <t>会议服务人员费用</t>
  </si>
  <si>
    <t>6-8日工作人员</t>
  </si>
  <si>
    <t>7-8日工作人员</t>
  </si>
  <si>
    <t>Service Charge 服务费</t>
  </si>
  <si>
    <t>F. Service Charge 服务费</t>
  </si>
  <si>
    <t>G.Vat
增值税税金</t>
  </si>
  <si>
    <t>G.  Vat
增值税税金</t>
  </si>
  <si>
    <t>会议室3+5全天使用，包含提前半天布置彩排</t>
  </si>
  <si>
    <t>Tea break</t>
  </si>
  <si>
    <t>酒店咖啡茶水，上午20人份下午20人份</t>
  </si>
  <si>
    <r>
      <rPr>
        <sz val="10"/>
        <color rgb="FF000000"/>
        <rFont val="BMW Group Condensed"/>
        <charset val="134"/>
      </rPr>
      <t xml:space="preserve">ASI Project Meeting Mar
</t>
    </r>
    <r>
      <rPr>
        <sz val="10"/>
        <color rgb="FF000000"/>
        <rFont val="宋体"/>
        <charset val="134"/>
      </rPr>
      <t>上海</t>
    </r>
    <r>
      <rPr>
        <sz val="10"/>
        <color rgb="FF000000"/>
        <rFont val="BMW Group Condensed"/>
        <charset val="134"/>
      </rPr>
      <t>ASI</t>
    </r>
    <r>
      <rPr>
        <sz val="10"/>
        <color rgb="FF000000"/>
        <rFont val="宋体"/>
        <charset val="134"/>
      </rPr>
      <t>会议</t>
    </r>
    <r>
      <rPr>
        <sz val="10"/>
        <color rgb="FF000000"/>
        <rFont val="BMW Group Condensed"/>
        <charset val="134"/>
      </rPr>
      <t xml:space="preserve"> 9</t>
    </r>
    <r>
      <rPr>
        <sz val="10"/>
        <color rgb="FF000000"/>
        <rFont val="宋体"/>
        <charset val="134"/>
      </rPr>
      <t>月</t>
    </r>
  </si>
  <si>
    <t>ASI会议场地及餐饮服务费</t>
  </si>
  <si>
    <r>
      <rPr>
        <sz val="10"/>
        <color rgb="FF000000"/>
        <rFont val="宋体"/>
        <charset val="134"/>
      </rPr>
      <t>嘉宾商务套餐晚餐，</t>
    </r>
    <r>
      <rPr>
        <sz val="10"/>
        <color rgb="FF000000"/>
        <rFont val="BMW Group Condensed"/>
        <charset val="134"/>
      </rPr>
      <t>20</t>
    </r>
    <r>
      <rPr>
        <sz val="10"/>
        <color rgb="FF000000"/>
        <rFont val="宋体"/>
        <charset val="134"/>
      </rPr>
      <t>日</t>
    </r>
    <r>
      <rPr>
        <sz val="10"/>
        <color rgb="FF000000"/>
        <rFont val="BMW Group Condensed"/>
        <charset val="134"/>
      </rPr>
      <t>18</t>
    </r>
    <r>
      <rPr>
        <sz val="10"/>
        <color rgb="FF000000"/>
        <rFont val="宋体"/>
        <charset val="134"/>
      </rPr>
      <t>人、</t>
    </r>
    <r>
      <rPr>
        <sz val="10"/>
        <color rgb="FF000000"/>
        <rFont val="BMW Group Condensed"/>
        <charset val="134"/>
      </rPr>
      <t>21</t>
    </r>
    <r>
      <rPr>
        <sz val="10"/>
        <color rgb="FF000000"/>
        <rFont val="宋体"/>
        <charset val="134"/>
      </rPr>
      <t>日</t>
    </r>
    <r>
      <rPr>
        <sz val="10"/>
        <color rgb="FF000000"/>
        <rFont val="BMW Group Condensed"/>
        <charset val="134"/>
      </rPr>
      <t>22</t>
    </r>
    <r>
      <rPr>
        <sz val="10"/>
        <color rgb="FF000000"/>
        <rFont val="宋体"/>
        <charset val="134"/>
      </rPr>
      <t>人</t>
    </r>
  </si>
  <si>
    <t>酒店自助午餐</t>
  </si>
  <si>
    <t>set up</t>
  </si>
  <si>
    <t>姓名桌卡，签字笔及打印会议资料</t>
  </si>
  <si>
    <r>
      <rPr>
        <sz val="10"/>
        <color indexed="8"/>
        <rFont val="BMW Group Condensed"/>
        <charset val="134"/>
      </rPr>
      <t>20-22</t>
    </r>
    <r>
      <rPr>
        <sz val="10"/>
        <color rgb="FF000000"/>
        <rFont val="宋体"/>
        <charset val="134"/>
      </rPr>
      <t>日工作人员</t>
    </r>
  </si>
  <si>
    <t>Venue 1</t>
  </si>
  <si>
    <t>北京京宝行会务费</t>
  </si>
  <si>
    <t>Venue 2</t>
  </si>
  <si>
    <t>北京海航大厦万豪酒店会议室半天使用（100平）</t>
  </si>
  <si>
    <t>酒店茶歇</t>
  </si>
  <si>
    <t>Training courses</t>
  </si>
  <si>
    <t>培训费用</t>
  </si>
  <si>
    <t>Guests shuttle bus</t>
  </si>
  <si>
    <t>京宝行往返shuttle bus</t>
  </si>
  <si>
    <t>10月20日嘉宾午餐简餐</t>
  </si>
  <si>
    <t>外出用餐（4桌）</t>
  </si>
  <si>
    <t>Staff meals</t>
  </si>
  <si>
    <t>Name card</t>
  </si>
  <si>
    <r>
      <rPr>
        <sz val="10"/>
        <color rgb="FF000000"/>
        <rFont val="宋体"/>
        <charset val="134"/>
      </rPr>
      <t>姓名桌卡</t>
    </r>
    <r>
      <rPr>
        <sz val="10"/>
        <color rgb="FF000000"/>
        <rFont val="BMW Group Condensed"/>
        <charset val="134"/>
      </rPr>
      <t>38+38+5</t>
    </r>
  </si>
  <si>
    <t>Earphone</t>
  </si>
  <si>
    <r>
      <rPr>
        <sz val="10"/>
        <color rgb="FF000000"/>
        <rFont val="BMW Group Condensed"/>
        <charset val="134"/>
      </rPr>
      <t>1</t>
    </r>
    <r>
      <rPr>
        <sz val="10"/>
        <color rgb="FF000000"/>
        <rFont val="宋体"/>
        <charset val="134"/>
      </rPr>
      <t>主机</t>
    </r>
    <r>
      <rPr>
        <sz val="10"/>
        <color rgb="FF000000"/>
        <rFont val="BMW Group Condensed"/>
        <charset val="134"/>
      </rPr>
      <t>+40</t>
    </r>
    <r>
      <rPr>
        <sz val="10"/>
        <color rgb="FF000000"/>
        <rFont val="宋体"/>
        <charset val="134"/>
      </rPr>
      <t>耳麦</t>
    </r>
  </si>
  <si>
    <t>Material transportation</t>
  </si>
  <si>
    <t>桌卡、帆布袋、耳麦、麦克风套运费</t>
  </si>
  <si>
    <t>Notbook</t>
  </si>
  <si>
    <t>笔记本</t>
  </si>
  <si>
    <r>
      <rPr>
        <sz val="10"/>
        <color rgb="FF000000"/>
        <rFont val="BMW Group Condensed"/>
        <charset val="134"/>
      </rPr>
      <t>10</t>
    </r>
    <r>
      <rPr>
        <sz val="10"/>
        <color rgb="FF000000"/>
        <rFont val="宋体"/>
        <charset val="134"/>
      </rPr>
      <t>月</t>
    </r>
    <r>
      <rPr>
        <sz val="10"/>
        <color rgb="FF000000"/>
        <rFont val="BMW Group Condensed"/>
        <charset val="134"/>
      </rPr>
      <t>19-20</t>
    </r>
    <r>
      <rPr>
        <sz val="10"/>
        <color rgb="FF000000"/>
        <rFont val="宋体"/>
        <charset val="134"/>
      </rPr>
      <t>日工作人员</t>
    </r>
  </si>
  <si>
    <t>Workshop</t>
  </si>
  <si>
    <t>Date</t>
  </si>
  <si>
    <t>Venue(Plan)</t>
  </si>
  <si>
    <t>Participant</t>
  </si>
  <si>
    <t>Duration
(Day)</t>
  </si>
  <si>
    <t>Remark</t>
  </si>
  <si>
    <t>New Dealer Orientation Apr
新经销商售后质量研讨会 4月</t>
  </si>
  <si>
    <t>Apr</t>
  </si>
  <si>
    <t>Beijing</t>
  </si>
  <si>
    <t>New Dealer Orientation Jun 
新经销商售后质量研讨会 6月</t>
  </si>
  <si>
    <t>Jun</t>
  </si>
  <si>
    <t xml:space="preserve">Customer Board  Workshop Apr  
客户导向研讨会  4月 </t>
  </si>
  <si>
    <t>Customer Centricity BP Workshop Nov 
客户导向"经销商好事例"研讨会  11月</t>
  </si>
  <si>
    <t>Nov</t>
  </si>
  <si>
    <t>Cover the accommodation and transportation fee for 35 Dealer participants</t>
  </si>
  <si>
    <t>APA Project Meeting Mar
流程明检项目会议 3月</t>
  </si>
  <si>
    <t>Mar</t>
  </si>
  <si>
    <t>Shanghai</t>
  </si>
  <si>
    <t>APA Project Meeting Sep
流程明检项目会议 9月</t>
  </si>
  <si>
    <t>Sep</t>
  </si>
  <si>
    <t xml:space="preserve">CSI &amp; Process Cross Regional workshop  May 
客户满意度和流程质量跨区研讨会 5月 </t>
  </si>
  <si>
    <t>May</t>
  </si>
  <si>
    <t xml:space="preserve">CSI &amp; Process Cross Regional workshop  Jun
客户满意度和流程质量跨区研讨会 6月   </t>
  </si>
  <si>
    <t>Guangzhou</t>
  </si>
  <si>
    <t xml:space="preserve">CSI &amp; Process Cross Regional workshop  Jul 
客户满意度和流程质量跨区研讨会 7月 </t>
  </si>
  <si>
    <t>Jul</t>
  </si>
  <si>
    <t>Hangzhou</t>
  </si>
  <si>
    <t xml:space="preserve">CSI &amp; Process Cross Regional workshop  Aug
客户满意度和流程质量跨区研讨会 8月 </t>
  </si>
  <si>
    <t>Aug</t>
  </si>
  <si>
    <t xml:space="preserve">CSI &amp; Process Cross Regional workshop Sep
客户满意度和流程质量跨区研讨会 9月 </t>
  </si>
  <si>
    <t>Networkshop Transformation
领创经销商售后流程研讨会</t>
  </si>
  <si>
    <t>Chengdu</t>
  </si>
  <si>
    <t>July</t>
  </si>
  <si>
    <t>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</si>
</sst>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
    <numFmt numFmtId="177" formatCode="0.00_);[Red]\(0.00\)"/>
    <numFmt numFmtId="178" formatCode="yyyy/m/d;@"/>
    <numFmt numFmtId="179" formatCode="&quot;￥&quot;#,##0.00_);[Red]\(&quot;￥&quot;#,##0.00\)"/>
    <numFmt numFmtId="180" formatCode="0_);[Red]\(0\)"/>
    <numFmt numFmtId="181" formatCode="0_ "/>
    <numFmt numFmtId="182" formatCode="[$-409]mmmm\ d\,\ yyyy;@"/>
    <numFmt numFmtId="183" formatCode="[$￥-804]#,##0.00;[Red][$￥-804]\-#,##0.00"/>
  </numFmts>
  <fonts count="54">
    <font>
      <sz val="11"/>
      <color theme="1"/>
      <name val="宋体"/>
      <charset val="134"/>
      <scheme val="minor"/>
    </font>
    <font>
      <sz val="11"/>
      <color theme="0"/>
      <name val="BMW Group Condensed"/>
      <charset val="134"/>
    </font>
    <font>
      <sz val="11"/>
      <color theme="1"/>
      <name val="BMW Group Condensed"/>
      <charset val="134"/>
    </font>
    <font>
      <sz val="11"/>
      <color indexed="8"/>
      <name val="BMW Group Condensed"/>
      <charset val="134"/>
    </font>
    <font>
      <b/>
      <sz val="15"/>
      <color indexed="8"/>
      <name val="BMW Group Condensed"/>
      <charset val="134"/>
    </font>
    <font>
      <sz val="11"/>
      <name val="BMW Group Condensed"/>
      <charset val="134"/>
    </font>
    <font>
      <sz val="11"/>
      <color rgb="FFFF0000"/>
      <name val="BMW Group Condensed"/>
      <charset val="134"/>
    </font>
    <font>
      <b/>
      <sz val="10"/>
      <color indexed="9"/>
      <name val="BMW Group Condensed"/>
      <charset val="134"/>
    </font>
    <font>
      <b/>
      <sz val="10"/>
      <color indexed="8"/>
      <name val="BMW Group Condensed"/>
      <charset val="134"/>
    </font>
    <font>
      <sz val="10"/>
      <color indexed="8"/>
      <name val="BMW Group Condensed"/>
      <charset val="134"/>
    </font>
    <font>
      <b/>
      <sz val="11"/>
      <color indexed="8"/>
      <name val="BMW Group Condensed"/>
      <charset val="134"/>
    </font>
    <font>
      <sz val="16"/>
      <color indexed="8"/>
      <name val="BMW Group Condensed"/>
      <charset val="134"/>
    </font>
    <font>
      <sz val="9"/>
      <name val="BMW Group Condensed"/>
      <charset val="134"/>
    </font>
    <font>
      <sz val="10"/>
      <color rgb="FF000000"/>
      <name val="宋体"/>
      <charset val="134"/>
    </font>
    <font>
      <b/>
      <sz val="10"/>
      <color rgb="FF000000"/>
      <name val="BMW Group Condensed"/>
      <charset val="134"/>
    </font>
    <font>
      <sz val="10"/>
      <color rgb="FF000000"/>
      <name val="BMW Group Condensed"/>
      <charset val="134"/>
    </font>
    <font>
      <sz val="14"/>
      <color rgb="FF000000"/>
      <name val="宋体"/>
      <charset val="134"/>
    </font>
    <font>
      <sz val="11"/>
      <color rgb="FF000000"/>
      <name val="宋体"/>
      <charset val="134"/>
    </font>
    <font>
      <sz val="12"/>
      <name val="BMWTypeRegular"/>
      <charset val="134"/>
    </font>
    <font>
      <b/>
      <sz val="12"/>
      <name val="BMWTypeRegular"/>
      <charset val="134"/>
    </font>
    <font>
      <b/>
      <sz val="14"/>
      <name val="BMWTypeRegular"/>
      <charset val="134"/>
    </font>
    <font>
      <sz val="14"/>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4"/>
      <name val="宋体"/>
      <charset val="134"/>
    </font>
    <font>
      <u/>
      <sz val="11"/>
      <color rgb="FF0000FF"/>
      <name val="宋体"/>
      <charset val="134"/>
      <scheme val="minor"/>
    </font>
    <font>
      <sz val="14"/>
      <color rgb="FF000000"/>
      <name val="BMWTypeRegular"/>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sz val="12"/>
      <name val="宋体"/>
      <charset val="134"/>
    </font>
    <font>
      <b/>
      <sz val="10"/>
      <color rgb="FF000000"/>
      <name val="宋体"/>
      <charset val="134"/>
    </font>
    <font>
      <b/>
      <sz val="14"/>
      <name val="宋体"/>
      <charset val="134"/>
    </font>
    <font>
      <b/>
      <sz val="14"/>
      <name val="Times New Roman"/>
      <charset val="134"/>
    </font>
    <font>
      <b/>
      <u/>
      <sz val="12"/>
      <color indexed="10"/>
      <name val="BMWTypeRegular"/>
      <charset val="134"/>
    </font>
    <font>
      <b/>
      <sz val="12"/>
      <color rgb="FFFF0000"/>
      <name val="BMWTypeRegular"/>
      <charset val="134"/>
    </font>
  </fonts>
  <fills count="42">
    <fill>
      <patternFill patternType="none"/>
    </fill>
    <fill>
      <patternFill patternType="gray125"/>
    </fill>
    <fill>
      <patternFill patternType="solid">
        <fgColor theme="4"/>
        <bgColor indexed="64"/>
      </patternFill>
    </fill>
    <fill>
      <patternFill patternType="solid">
        <fgColor indexed="9"/>
        <bgColor indexed="64"/>
      </patternFill>
    </fill>
    <fill>
      <patternFill patternType="solid">
        <fgColor theme="4"/>
        <bgColor indexed="8"/>
      </patternFill>
    </fill>
    <fill>
      <patternFill patternType="solid">
        <fgColor indexed="55"/>
        <bgColor indexed="64"/>
      </patternFill>
    </fill>
    <fill>
      <patternFill patternType="solid">
        <fgColor indexed="55"/>
        <bgColor indexed="8"/>
      </patternFill>
    </fill>
    <fill>
      <patternFill patternType="solid">
        <fgColor theme="0"/>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12" borderId="2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9" applyNumberFormat="0" applyFill="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4" fillId="0" borderId="0" applyNumberFormat="0" applyFill="0" applyBorder="0" applyAlignment="0" applyProtection="0">
      <alignment vertical="center"/>
    </xf>
    <xf numFmtId="0" fontId="35" fillId="13" borderId="31" applyNumberFormat="0" applyAlignment="0" applyProtection="0">
      <alignment vertical="center"/>
    </xf>
    <xf numFmtId="0" fontId="36" fillId="14" borderId="32" applyNumberFormat="0" applyAlignment="0" applyProtection="0">
      <alignment vertical="center"/>
    </xf>
    <xf numFmtId="0" fontId="37" fillId="14" borderId="31" applyNumberFormat="0" applyAlignment="0" applyProtection="0">
      <alignment vertical="center"/>
    </xf>
    <xf numFmtId="0" fontId="38" fillId="15" borderId="33" applyNumberFormat="0" applyAlignment="0" applyProtection="0">
      <alignment vertical="center"/>
    </xf>
    <xf numFmtId="0" fontId="39" fillId="0" borderId="34" applyNumberFormat="0" applyFill="0" applyAlignment="0" applyProtection="0">
      <alignment vertical="center"/>
    </xf>
    <xf numFmtId="0" fontId="40" fillId="0" borderId="35"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4" fillId="2"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44"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4" fillId="41" borderId="0" applyNumberFormat="0" applyBorder="0" applyAlignment="0" applyProtection="0">
      <alignment vertical="center"/>
    </xf>
    <xf numFmtId="43" fontId="46" fillId="0" borderId="0" applyFont="0" applyFill="0" applyBorder="0" applyAlignment="0" applyProtection="0">
      <alignment vertical="center"/>
    </xf>
    <xf numFmtId="176" fontId="47" fillId="0" borderId="0"/>
    <xf numFmtId="0" fontId="48" fillId="0" borderId="0">
      <alignment vertical="center"/>
    </xf>
    <xf numFmtId="0" fontId="46" fillId="0" borderId="0">
      <alignment vertical="center"/>
    </xf>
    <xf numFmtId="0" fontId="48" fillId="0" borderId="0">
      <alignment vertical="center"/>
    </xf>
    <xf numFmtId="0" fontId="0" fillId="0" borderId="0"/>
    <xf numFmtId="0" fontId="46" fillId="0" borderId="0">
      <alignment vertical="center"/>
    </xf>
    <xf numFmtId="176" fontId="17" fillId="0" borderId="0">
      <protection locked="0"/>
    </xf>
    <xf numFmtId="0" fontId="0" fillId="0" borderId="0"/>
    <xf numFmtId="0" fontId="47" fillId="0" borderId="0">
      <alignment vertical="center"/>
    </xf>
    <xf numFmtId="0" fontId="46" fillId="0" borderId="0">
      <alignment vertical="center"/>
    </xf>
    <xf numFmtId="0" fontId="46" fillId="0" borderId="0">
      <alignment vertical="center"/>
    </xf>
    <xf numFmtId="0" fontId="0" fillId="0" borderId="0"/>
    <xf numFmtId="43" fontId="46" fillId="0" borderId="0" applyFont="0" applyFill="0" applyBorder="0" applyAlignment="0" applyProtection="0">
      <alignment vertical="center"/>
    </xf>
  </cellStyleXfs>
  <cellXfs count="204">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4" fillId="3" borderId="2" xfId="59" applyFont="1" applyFill="1" applyBorder="1" applyAlignment="1">
      <alignment horizontal="left" vertical="center"/>
    </xf>
    <xf numFmtId="0" fontId="4" fillId="3" borderId="3" xfId="59" applyFont="1" applyFill="1" applyBorder="1" applyAlignment="1">
      <alignment horizontal="left" vertical="center"/>
    </xf>
    <xf numFmtId="0" fontId="4" fillId="3" borderId="4" xfId="59" applyFont="1" applyFill="1" applyBorder="1" applyAlignment="1">
      <alignment horizontal="left" vertical="center"/>
    </xf>
    <xf numFmtId="0" fontId="5" fillId="3" borderId="2" xfId="61" applyFont="1" applyFill="1" applyBorder="1" applyAlignment="1">
      <alignment horizontal="left" vertical="center"/>
    </xf>
    <xf numFmtId="177" fontId="5" fillId="3" borderId="3" xfId="61" applyNumberFormat="1" applyFont="1" applyFill="1" applyBorder="1" applyAlignment="1">
      <alignment horizontal="left" vertical="center"/>
    </xf>
    <xf numFmtId="0" fontId="5" fillId="3" borderId="3" xfId="61" applyFont="1" applyFill="1" applyBorder="1" applyAlignment="1">
      <alignment horizontal="left" vertical="center"/>
    </xf>
    <xf numFmtId="0" fontId="5" fillId="3" borderId="3" xfId="61" applyFont="1" applyFill="1" applyBorder="1" applyAlignment="1">
      <alignment horizontal="center" vertical="center"/>
    </xf>
    <xf numFmtId="177" fontId="5" fillId="3" borderId="3" xfId="61" applyNumberFormat="1" applyFont="1" applyFill="1" applyBorder="1" applyAlignment="1">
      <alignment horizontal="center" vertical="center"/>
    </xf>
    <xf numFmtId="0" fontId="5" fillId="3" borderId="4" xfId="61" applyFont="1" applyFill="1" applyBorder="1" applyAlignment="1">
      <alignment vertical="center"/>
    </xf>
    <xf numFmtId="0" fontId="5" fillId="0" borderId="5" xfId="55" applyFont="1" applyBorder="1" applyAlignment="1">
      <alignment horizontal="left" vertical="center"/>
    </xf>
    <xf numFmtId="177" fontId="5" fillId="3" borderId="0" xfId="61" applyNumberFormat="1" applyFont="1" applyFill="1" applyAlignment="1">
      <alignment horizontal="left" vertical="center"/>
    </xf>
    <xf numFmtId="0" fontId="5" fillId="3" borderId="0" xfId="61" applyFont="1" applyFill="1" applyAlignment="1">
      <alignment horizontal="left" vertical="center"/>
    </xf>
    <xf numFmtId="0" fontId="5" fillId="3" borderId="0" xfId="61" applyFont="1" applyFill="1" applyAlignment="1">
      <alignment horizontal="center" vertical="center"/>
    </xf>
    <xf numFmtId="177" fontId="5" fillId="3" borderId="0" xfId="61" applyNumberFormat="1" applyFont="1" applyFill="1" applyAlignment="1">
      <alignment horizontal="center" vertical="center"/>
    </xf>
    <xf numFmtId="0" fontId="5" fillId="0" borderId="6" xfId="61" applyFont="1" applyBorder="1" applyAlignment="1">
      <alignment vertical="center"/>
    </xf>
    <xf numFmtId="0" fontId="5" fillId="3" borderId="5" xfId="55" applyFont="1" applyFill="1" applyBorder="1" applyAlignment="1">
      <alignment horizontal="left" vertical="center"/>
    </xf>
    <xf numFmtId="178" fontId="5" fillId="3" borderId="0" xfId="61" applyNumberFormat="1" applyFont="1" applyFill="1" applyAlignment="1">
      <alignment horizontal="left" vertical="center"/>
    </xf>
    <xf numFmtId="0" fontId="5" fillId="3" borderId="6" xfId="61" applyFont="1" applyFill="1" applyBorder="1" applyAlignment="1">
      <alignment vertical="center"/>
    </xf>
    <xf numFmtId="0" fontId="5" fillId="3" borderId="5" xfId="61" applyFont="1" applyFill="1" applyBorder="1" applyAlignment="1">
      <alignment vertical="center" wrapText="1"/>
    </xf>
    <xf numFmtId="0" fontId="5" fillId="3" borderId="0" xfId="61" applyFont="1" applyFill="1" applyAlignment="1">
      <alignment vertical="center" wrapText="1"/>
    </xf>
    <xf numFmtId="0" fontId="5" fillId="3" borderId="0" xfId="61" applyFont="1" applyFill="1" applyAlignment="1">
      <alignment horizontal="left" vertical="center" wrapText="1"/>
    </xf>
    <xf numFmtId="0" fontId="5" fillId="3" borderId="6" xfId="61" applyFont="1" applyFill="1" applyBorder="1" applyAlignment="1">
      <alignment vertical="center" wrapText="1"/>
    </xf>
    <xf numFmtId="0" fontId="5" fillId="3" borderId="0" xfId="61" applyFont="1" applyFill="1" applyAlignment="1">
      <alignment vertical="center"/>
    </xf>
    <xf numFmtId="0" fontId="5" fillId="3" borderId="5" xfId="61" applyFont="1" applyFill="1" applyBorder="1" applyAlignment="1">
      <alignment vertical="center"/>
    </xf>
    <xf numFmtId="0" fontId="6" fillId="3" borderId="7" xfId="55" applyFont="1" applyFill="1" applyBorder="1" applyAlignment="1">
      <alignment horizontal="left" vertical="center" wrapText="1"/>
    </xf>
    <xf numFmtId="0" fontId="6" fillId="3" borderId="8" xfId="55" applyFont="1" applyFill="1" applyBorder="1" applyAlignment="1">
      <alignment horizontal="left" vertical="center" wrapText="1"/>
    </xf>
    <xf numFmtId="0" fontId="6" fillId="3" borderId="9" xfId="55" applyFont="1" applyFill="1" applyBorder="1" applyAlignment="1">
      <alignment horizontal="left" vertical="center" wrapText="1"/>
    </xf>
    <xf numFmtId="0" fontId="7" fillId="4" borderId="10" xfId="58" applyFont="1" applyFill="1" applyBorder="1" applyAlignment="1">
      <alignment horizontal="center" vertical="center" wrapText="1"/>
    </xf>
    <xf numFmtId="0" fontId="7" fillId="4" borderId="1" xfId="58" applyFont="1" applyFill="1" applyBorder="1" applyAlignment="1">
      <alignment horizontal="center" vertical="center" wrapText="1"/>
    </xf>
    <xf numFmtId="0" fontId="7" fillId="4" borderId="11" xfId="58" applyFont="1" applyFill="1" applyBorder="1" applyAlignment="1">
      <alignment horizontal="center" vertical="center" wrapText="1"/>
    </xf>
    <xf numFmtId="0" fontId="8" fillId="0" borderId="10" xfId="58" applyFont="1" applyBorder="1" applyAlignment="1">
      <alignment horizontal="center" vertical="center" wrapText="1"/>
    </xf>
    <xf numFmtId="0" fontId="8" fillId="0" borderId="1" xfId="59" applyFont="1" applyBorder="1" applyAlignment="1">
      <alignment horizontal="left" vertical="center" wrapText="1"/>
    </xf>
    <xf numFmtId="0" fontId="8" fillId="0" borderId="1" xfId="59" applyFont="1" applyBorder="1" applyAlignment="1">
      <alignment horizontal="left" vertical="center"/>
    </xf>
    <xf numFmtId="40" fontId="9" fillId="3" borderId="1" xfId="51" applyNumberFormat="1" applyFont="1" applyFill="1" applyBorder="1" applyAlignment="1">
      <alignment horizontal="right" vertical="center" wrapText="1"/>
    </xf>
    <xf numFmtId="40" fontId="8" fillId="0" borderId="1" xfId="51" applyNumberFormat="1" applyFont="1" applyBorder="1" applyAlignment="1">
      <alignment vertical="center" wrapText="1"/>
    </xf>
    <xf numFmtId="0" fontId="9" fillId="0" borderId="11" xfId="59" applyFont="1" applyBorder="1" applyAlignment="1">
      <alignment vertical="center" wrapText="1"/>
    </xf>
    <xf numFmtId="0" fontId="8" fillId="0" borderId="12" xfId="59" applyFont="1" applyBorder="1" applyAlignment="1">
      <alignment horizontal="left" vertical="center" wrapText="1"/>
    </xf>
    <xf numFmtId="0" fontId="8" fillId="0" borderId="13" xfId="59" applyFont="1" applyBorder="1" applyAlignment="1">
      <alignment horizontal="left" vertical="center" wrapText="1"/>
    </xf>
    <xf numFmtId="40" fontId="9" fillId="3" borderId="12" xfId="51" applyNumberFormat="1" applyFont="1" applyFill="1" applyBorder="1" applyAlignment="1">
      <alignment horizontal="right" vertical="center" wrapText="1"/>
    </xf>
    <xf numFmtId="40" fontId="9" fillId="3" borderId="13" xfId="51" applyNumberFormat="1" applyFont="1" applyFill="1" applyBorder="1" applyAlignment="1">
      <alignment horizontal="right" vertical="center" wrapText="1"/>
    </xf>
    <xf numFmtId="0" fontId="10" fillId="0" borderId="5" xfId="0" applyFont="1" applyBorder="1" applyAlignment="1">
      <alignment horizontal="center" vertical="center"/>
    </xf>
    <xf numFmtId="0" fontId="8" fillId="5" borderId="10" xfId="59" applyFont="1" applyFill="1" applyBorder="1" applyAlignment="1">
      <alignment horizontal="center" vertical="center" wrapText="1"/>
    </xf>
    <xf numFmtId="0" fontId="8" fillId="5" borderId="1" xfId="59" applyFont="1" applyFill="1" applyBorder="1" applyAlignment="1">
      <alignment horizontal="center" vertical="center"/>
    </xf>
    <xf numFmtId="40" fontId="8" fillId="6" borderId="1" xfId="62" applyNumberFormat="1" applyFont="1" applyFill="1" applyBorder="1" applyAlignment="1">
      <alignment horizontal="right" vertical="center" wrapText="1"/>
    </xf>
    <xf numFmtId="40" fontId="8" fillId="6" borderId="1" xfId="58" applyNumberFormat="1" applyFont="1" applyFill="1" applyBorder="1" applyAlignment="1">
      <alignment vertical="center" wrapText="1"/>
    </xf>
    <xf numFmtId="179" fontId="8" fillId="6" borderId="11" xfId="58" applyNumberFormat="1" applyFont="1" applyFill="1" applyBorder="1" applyAlignment="1">
      <alignment horizontal="center" vertical="center" wrapText="1"/>
    </xf>
    <xf numFmtId="0" fontId="8" fillId="3" borderId="5" xfId="0" applyFont="1" applyFill="1" applyBorder="1" applyAlignment="1">
      <alignment horizontal="left" vertical="center"/>
    </xf>
    <xf numFmtId="0" fontId="9" fillId="3" borderId="0" xfId="0" applyFont="1" applyFill="1" applyAlignment="1">
      <alignment horizontal="left" vertical="center"/>
    </xf>
    <xf numFmtId="0" fontId="11" fillId="3" borderId="0" xfId="0" applyFont="1" applyFill="1" applyAlignment="1">
      <alignment vertical="center"/>
    </xf>
    <xf numFmtId="0" fontId="11" fillId="3" borderId="0" xfId="0" applyFont="1" applyFill="1" applyAlignment="1">
      <alignment horizontal="center" vertical="center"/>
    </xf>
    <xf numFmtId="0" fontId="9" fillId="3" borderId="0" xfId="0" applyFont="1" applyFill="1" applyAlignment="1">
      <alignment horizontal="center" vertical="center"/>
    </xf>
    <xf numFmtId="180" fontId="9" fillId="3" borderId="14" xfId="0" applyNumberFormat="1" applyFont="1" applyFill="1" applyBorder="1" applyAlignment="1">
      <alignment horizontal="center" vertical="center"/>
    </xf>
    <xf numFmtId="40" fontId="7" fillId="4" borderId="1" xfId="58" applyNumberFormat="1" applyFont="1" applyFill="1" applyBorder="1" applyAlignment="1">
      <alignment horizontal="center" vertical="center" wrapText="1"/>
    </xf>
    <xf numFmtId="0" fontId="12" fillId="0" borderId="15" xfId="0" applyFont="1" applyBorder="1" applyAlignment="1">
      <alignment horizontal="center" vertical="center" wrapText="1"/>
    </xf>
    <xf numFmtId="0" fontId="9" fillId="7" borderId="10" xfId="58" applyFont="1" applyFill="1" applyBorder="1" applyAlignment="1">
      <alignment horizontal="left" vertical="center" wrapText="1"/>
    </xf>
    <xf numFmtId="40" fontId="9" fillId="0" borderId="1" xfId="51" applyNumberFormat="1" applyFont="1" applyBorder="1" applyAlignment="1">
      <alignment vertical="center" wrapText="1"/>
    </xf>
    <xf numFmtId="0" fontId="9" fillId="7" borderId="1" xfId="58" applyFont="1" applyFill="1" applyBorder="1" applyAlignment="1">
      <alignment horizontal="center" vertical="center" wrapText="1"/>
    </xf>
    <xf numFmtId="40" fontId="9" fillId="7" borderId="1" xfId="58" applyNumberFormat="1" applyFont="1" applyFill="1" applyBorder="1" applyAlignment="1">
      <alignment horizontal="right" vertical="center" wrapText="1"/>
    </xf>
    <xf numFmtId="0" fontId="13" fillId="7" borderId="11" xfId="60" applyFont="1" applyFill="1" applyBorder="1" applyAlignment="1">
      <alignment horizontal="left" vertical="center" wrapText="1"/>
    </xf>
    <xf numFmtId="0" fontId="14" fillId="5" borderId="10" xfId="59" applyFont="1" applyFill="1" applyBorder="1">
      <alignment vertical="center"/>
    </xf>
    <xf numFmtId="0" fontId="8" fillId="5" borderId="1" xfId="59" applyFont="1" applyFill="1" applyBorder="1">
      <alignment vertical="center"/>
    </xf>
    <xf numFmtId="40" fontId="8" fillId="6" borderId="1" xfId="58" applyNumberFormat="1" applyFont="1" applyFill="1" applyBorder="1" applyAlignment="1">
      <alignment horizontal="right" vertical="center" wrapText="1"/>
    </xf>
    <xf numFmtId="40" fontId="8" fillId="6" borderId="11" xfId="58" applyNumberFormat="1" applyFont="1" applyFill="1" applyBorder="1" applyAlignment="1">
      <alignment horizontal="right" vertical="center" wrapText="1"/>
    </xf>
    <xf numFmtId="0" fontId="3" fillId="3" borderId="16" xfId="59" applyFont="1" applyFill="1" applyBorder="1">
      <alignment vertical="center"/>
    </xf>
    <xf numFmtId="0" fontId="3" fillId="0" borderId="17" xfId="0" applyFont="1" applyBorder="1" applyAlignment="1">
      <alignment vertical="center"/>
    </xf>
    <xf numFmtId="0" fontId="8" fillId="0" borderId="17" xfId="58" applyFont="1" applyBorder="1" applyAlignment="1">
      <alignment horizontal="center" vertical="center" wrapText="1"/>
    </xf>
    <xf numFmtId="0" fontId="8" fillId="0" borderId="14" xfId="58" applyFont="1" applyBorder="1" applyAlignment="1">
      <alignment horizontal="center" vertical="center" wrapText="1"/>
    </xf>
    <xf numFmtId="0" fontId="9" fillId="7" borderId="11" xfId="60" applyFont="1" applyFill="1" applyBorder="1" applyAlignment="1">
      <alignment vertical="center" wrapText="1"/>
    </xf>
    <xf numFmtId="0" fontId="13" fillId="7" borderId="11" xfId="60" applyFont="1" applyFill="1" applyBorder="1" applyAlignment="1">
      <alignment vertical="center" wrapText="1"/>
    </xf>
    <xf numFmtId="0" fontId="8" fillId="5" borderId="10" xfId="59" applyFont="1" applyFill="1" applyBorder="1">
      <alignment vertical="center"/>
    </xf>
    <xf numFmtId="40" fontId="9" fillId="0" borderId="1" xfId="51" applyNumberFormat="1" applyFont="1" applyFill="1" applyBorder="1" applyAlignment="1">
      <alignment vertical="center" wrapText="1"/>
    </xf>
    <xf numFmtId="0" fontId="7" fillId="4" borderId="12" xfId="58" applyFont="1" applyFill="1" applyBorder="1" applyAlignment="1">
      <alignment horizontal="center" vertical="center" wrapText="1"/>
    </xf>
    <xf numFmtId="0" fontId="9" fillId="3" borderId="10" xfId="58" applyFont="1" applyFill="1" applyBorder="1" applyAlignment="1">
      <alignment horizontal="center" vertical="center" wrapText="1"/>
    </xf>
    <xf numFmtId="181" fontId="9" fillId="7" borderId="1" xfId="58" applyNumberFormat="1" applyFont="1" applyFill="1" applyBorder="1" applyAlignment="1">
      <alignment horizontal="center" vertical="center" wrapText="1"/>
    </xf>
    <xf numFmtId="0" fontId="15" fillId="7" borderId="11" xfId="60" applyFont="1" applyFill="1" applyBorder="1" applyAlignment="1">
      <alignment vertical="center" wrapText="1"/>
    </xf>
    <xf numFmtId="0" fontId="8" fillId="5" borderId="10" xfId="60" applyFont="1" applyFill="1" applyBorder="1" applyAlignment="1">
      <alignment vertical="center" wrapText="1"/>
    </xf>
    <xf numFmtId="0" fontId="8" fillId="5" borderId="1" xfId="60" applyFont="1" applyFill="1" applyBorder="1">
      <alignment vertical="center"/>
    </xf>
    <xf numFmtId="0" fontId="3" fillId="0" borderId="0" xfId="0" applyFont="1" applyAlignment="1">
      <alignment horizontal="center" vertical="center"/>
    </xf>
    <xf numFmtId="0" fontId="9" fillId="0" borderId="10" xfId="58" applyFont="1" applyBorder="1" applyAlignment="1">
      <alignment horizontal="center" vertical="center" wrapText="1"/>
    </xf>
    <xf numFmtId="0" fontId="9" fillId="0" borderId="1" xfId="58" applyFont="1" applyBorder="1" applyAlignment="1">
      <alignment horizontal="left" vertical="center" wrapText="1"/>
    </xf>
    <xf numFmtId="40" fontId="9" fillId="0" borderId="1" xfId="58" applyNumberFormat="1" applyFont="1" applyBorder="1" applyAlignment="1">
      <alignment horizontal="right" vertical="center" wrapText="1"/>
    </xf>
    <xf numFmtId="0" fontId="9" fillId="0" borderId="1" xfId="58" applyFont="1" applyBorder="1" applyAlignment="1">
      <alignment horizontal="center" vertical="center" wrapText="1"/>
    </xf>
    <xf numFmtId="9" fontId="9" fillId="8" borderId="1" xfId="58" applyNumberFormat="1" applyFont="1" applyFill="1" applyBorder="1" applyAlignment="1">
      <alignment horizontal="center" vertical="center" wrapText="1"/>
    </xf>
    <xf numFmtId="0" fontId="9" fillId="0" borderId="11" xfId="58" applyFont="1" applyBorder="1" applyAlignment="1">
      <alignment horizontal="left" vertical="center" wrapText="1"/>
    </xf>
    <xf numFmtId="0" fontId="8" fillId="5" borderId="10" xfId="59" applyFont="1" applyFill="1" applyBorder="1" applyAlignment="1">
      <alignment vertical="center" wrapText="1"/>
    </xf>
    <xf numFmtId="0" fontId="8" fillId="0" borderId="5" xfId="58" applyFont="1" applyBorder="1" applyAlignment="1">
      <alignment horizontal="center" vertical="center" wrapText="1"/>
    </xf>
    <xf numFmtId="0" fontId="8" fillId="0" borderId="0" xfId="58" applyFont="1" applyAlignment="1">
      <alignment horizontal="center" vertical="center" wrapText="1"/>
    </xf>
    <xf numFmtId="0" fontId="8" fillId="0" borderId="6" xfId="58" applyFont="1" applyBorder="1" applyAlignment="1">
      <alignment horizontal="center" vertical="center" wrapText="1"/>
    </xf>
    <xf numFmtId="9" fontId="9" fillId="0" borderId="1" xfId="58" applyNumberFormat="1" applyFont="1" applyBorder="1" applyAlignment="1">
      <alignment horizontal="center" vertical="center" wrapText="1"/>
    </xf>
    <xf numFmtId="0" fontId="8" fillId="5" borderId="18" xfId="59" applyFont="1" applyFill="1" applyBorder="1" applyAlignment="1">
      <alignment vertical="center" wrapText="1"/>
    </xf>
    <xf numFmtId="0" fontId="8" fillId="5" borderId="19" xfId="59" applyFont="1" applyFill="1" applyBorder="1">
      <alignment vertical="center"/>
    </xf>
    <xf numFmtId="40" fontId="8" fillId="6" borderId="19" xfId="58" applyNumberFormat="1" applyFont="1" applyFill="1" applyBorder="1" applyAlignment="1">
      <alignment horizontal="right" vertical="center" wrapText="1"/>
    </xf>
    <xf numFmtId="40" fontId="8" fillId="6" borderId="20" xfId="58" applyNumberFormat="1" applyFont="1" applyFill="1" applyBorder="1" applyAlignment="1">
      <alignment horizontal="right" vertical="center" wrapText="1"/>
    </xf>
    <xf numFmtId="0" fontId="5" fillId="0" borderId="5" xfId="55" applyFont="1" applyFill="1" applyBorder="1" applyAlignment="1">
      <alignment horizontal="left" vertical="center"/>
    </xf>
    <xf numFmtId="0" fontId="5" fillId="0" borderId="6" xfId="61" applyFont="1" applyFill="1" applyBorder="1" applyAlignment="1">
      <alignment vertical="center"/>
    </xf>
    <xf numFmtId="0" fontId="8" fillId="0" borderId="10" xfId="58" applyFont="1" applyFill="1" applyBorder="1" applyAlignment="1">
      <alignment horizontal="center" vertical="center" wrapText="1"/>
    </xf>
    <xf numFmtId="0" fontId="8" fillId="0" borderId="1" xfId="59" applyFont="1" applyFill="1" applyBorder="1" applyAlignment="1">
      <alignment horizontal="left" vertical="center" wrapText="1"/>
    </xf>
    <xf numFmtId="0" fontId="8" fillId="0" borderId="1" xfId="59" applyFont="1" applyFill="1" applyBorder="1" applyAlignment="1">
      <alignment horizontal="left" vertical="center"/>
    </xf>
    <xf numFmtId="40" fontId="8" fillId="0" borderId="1" xfId="51" applyNumberFormat="1" applyFont="1" applyFill="1" applyBorder="1" applyAlignment="1">
      <alignment vertical="center" wrapText="1"/>
    </xf>
    <xf numFmtId="0" fontId="9" fillId="0" borderId="11" xfId="59" applyFont="1" applyFill="1" applyBorder="1" applyAlignment="1">
      <alignment vertical="center" wrapText="1"/>
    </xf>
    <xf numFmtId="0" fontId="8" fillId="0" borderId="12" xfId="59" applyFont="1" applyFill="1" applyBorder="1" applyAlignment="1">
      <alignment horizontal="left" vertical="center" wrapText="1"/>
    </xf>
    <xf numFmtId="0" fontId="8" fillId="0" borderId="13" xfId="59" applyFont="1" applyFill="1" applyBorder="1" applyAlignment="1">
      <alignment horizontal="left" vertical="center" wrapText="1"/>
    </xf>
    <xf numFmtId="0" fontId="10" fillId="0" borderId="5"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7" borderId="1" xfId="58" applyFont="1" applyFill="1" applyBorder="1" applyAlignment="1">
      <alignment horizontal="left" vertical="center" wrapText="1"/>
    </xf>
    <xf numFmtId="0" fontId="14" fillId="5" borderId="10" xfId="59" applyFont="1" applyFill="1" applyBorder="1" applyAlignment="1">
      <alignment vertical="center"/>
    </xf>
    <xf numFmtId="0" fontId="8" fillId="5" borderId="1" xfId="59" applyFont="1" applyFill="1" applyBorder="1" applyAlignment="1">
      <alignment vertical="center"/>
    </xf>
    <xf numFmtId="0" fontId="3" fillId="3" borderId="16" xfId="59" applyFont="1" applyFill="1" applyBorder="1" applyAlignment="1">
      <alignment vertical="center"/>
    </xf>
    <xf numFmtId="0" fontId="3" fillId="0" borderId="17" xfId="0" applyFont="1" applyFill="1" applyBorder="1" applyAlignment="1">
      <alignment vertical="center"/>
    </xf>
    <xf numFmtId="0" fontId="8" fillId="0" borderId="17" xfId="58" applyFont="1" applyFill="1" applyBorder="1" applyAlignment="1">
      <alignment horizontal="center" vertical="center" wrapText="1"/>
    </xf>
    <xf numFmtId="0" fontId="8" fillId="0" borderId="14" xfId="58" applyFont="1" applyFill="1" applyBorder="1" applyAlignment="1">
      <alignment horizontal="center" vertical="center" wrapText="1"/>
    </xf>
    <xf numFmtId="0" fontId="8" fillId="5" borderId="10" xfId="59" applyFont="1" applyFill="1" applyBorder="1" applyAlignment="1">
      <alignment vertical="center"/>
    </xf>
    <xf numFmtId="0" fontId="8" fillId="5" borderId="1" xfId="60" applyFont="1" applyFill="1" applyBorder="1" applyAlignment="1">
      <alignment vertical="center"/>
    </xf>
    <xf numFmtId="0" fontId="3" fillId="0" borderId="0" xfId="0" applyFont="1" applyFill="1" applyAlignment="1">
      <alignment horizontal="center" vertical="center"/>
    </xf>
    <xf numFmtId="0" fontId="9" fillId="0" borderId="10" xfId="58" applyFont="1" applyFill="1" applyBorder="1" applyAlignment="1">
      <alignment horizontal="center" vertical="center" wrapText="1"/>
    </xf>
    <xf numFmtId="0" fontId="9" fillId="0" borderId="1" xfId="58" applyFont="1" applyFill="1" applyBorder="1" applyAlignment="1">
      <alignment horizontal="left" vertical="center" wrapText="1"/>
    </xf>
    <xf numFmtId="40" fontId="9" fillId="0" borderId="1" xfId="58" applyNumberFormat="1" applyFont="1" applyFill="1" applyBorder="1" applyAlignment="1">
      <alignment horizontal="right" vertical="center" wrapText="1"/>
    </xf>
    <xf numFmtId="0" fontId="9" fillId="0" borderId="1" xfId="58" applyFont="1" applyFill="1" applyBorder="1" applyAlignment="1">
      <alignment horizontal="center" vertical="center" wrapText="1"/>
    </xf>
    <xf numFmtId="9" fontId="9" fillId="9" borderId="1" xfId="58" applyNumberFormat="1" applyFont="1" applyFill="1" applyBorder="1" applyAlignment="1">
      <alignment horizontal="center" vertical="center" wrapText="1"/>
    </xf>
    <xf numFmtId="0" fontId="9" fillId="0" borderId="11" xfId="58" applyFont="1" applyFill="1" applyBorder="1" applyAlignment="1">
      <alignment horizontal="left" vertical="center" wrapText="1"/>
    </xf>
    <xf numFmtId="0" fontId="8" fillId="0" borderId="5" xfId="58" applyFont="1" applyFill="1" applyBorder="1" applyAlignment="1">
      <alignment horizontal="center" vertical="center" wrapText="1"/>
    </xf>
    <xf numFmtId="0" fontId="8" fillId="0" borderId="0" xfId="58" applyFont="1" applyFill="1" applyAlignment="1">
      <alignment horizontal="center" vertical="center" wrapText="1"/>
    </xf>
    <xf numFmtId="0" fontId="8" fillId="0" borderId="6" xfId="58" applyFont="1" applyFill="1" applyBorder="1" applyAlignment="1">
      <alignment horizontal="center" vertical="center" wrapText="1"/>
    </xf>
    <xf numFmtId="9" fontId="9" fillId="0" borderId="1" xfId="58" applyNumberFormat="1" applyFont="1" applyFill="1" applyBorder="1" applyAlignment="1">
      <alignment horizontal="center" vertical="center" wrapText="1"/>
    </xf>
    <xf numFmtId="0" fontId="8" fillId="5" borderId="19" xfId="59" applyFont="1" applyFill="1" applyBorder="1" applyAlignment="1">
      <alignment vertical="center"/>
    </xf>
    <xf numFmtId="0" fontId="16" fillId="0" borderId="0" xfId="0" applyFont="1"/>
    <xf numFmtId="0" fontId="17" fillId="0" borderId="0" xfId="0" applyFont="1"/>
    <xf numFmtId="0" fontId="17" fillId="0" borderId="0" xfId="0" applyFont="1" applyAlignment="1">
      <alignment horizontal="center"/>
    </xf>
    <xf numFmtId="0" fontId="18" fillId="0" borderId="0" xfId="53" applyFont="1" applyAlignment="1" applyProtection="1">
      <alignment horizontal="left" vertical="center"/>
      <protection locked="0"/>
    </xf>
    <xf numFmtId="0" fontId="19" fillId="3" borderId="21" xfId="53" applyFont="1" applyFill="1" applyBorder="1" applyProtection="1">
      <alignment vertical="center"/>
      <protection locked="0"/>
    </xf>
    <xf numFmtId="0" fontId="18" fillId="3" borderId="0" xfId="53" applyFont="1" applyFill="1" applyProtection="1">
      <alignment vertical="center"/>
      <protection locked="0"/>
    </xf>
    <xf numFmtId="0" fontId="20" fillId="3" borderId="12" xfId="53" applyFont="1" applyFill="1" applyBorder="1" applyProtection="1">
      <alignment vertical="center"/>
      <protection locked="0"/>
    </xf>
    <xf numFmtId="0" fontId="21" fillId="3" borderId="17" xfId="53" applyFont="1" applyFill="1" applyBorder="1" applyProtection="1">
      <alignment vertical="center"/>
      <protection locked="0"/>
    </xf>
    <xf numFmtId="0" fontId="20" fillId="3" borderId="21" xfId="53" applyFont="1" applyFill="1" applyBorder="1" applyProtection="1">
      <alignment vertical="center"/>
      <protection locked="0"/>
    </xf>
    <xf numFmtId="0" fontId="21" fillId="3" borderId="0" xfId="53" applyFont="1" applyFill="1" applyProtection="1">
      <alignment vertical="center"/>
      <protection locked="0"/>
    </xf>
    <xf numFmtId="0" fontId="20" fillId="3" borderId="22" xfId="53" applyFont="1" applyFill="1" applyBorder="1" applyProtection="1">
      <alignment vertical="center"/>
      <protection locked="0"/>
    </xf>
    <xf numFmtId="0" fontId="21" fillId="3" borderId="23" xfId="53" applyFont="1" applyFill="1" applyBorder="1" applyProtection="1">
      <alignment vertical="center"/>
      <protection locked="0"/>
    </xf>
    <xf numFmtId="0" fontId="21" fillId="3" borderId="21" xfId="53" applyFont="1" applyFill="1" applyBorder="1" applyProtection="1">
      <alignment vertical="center"/>
      <protection locked="0"/>
    </xf>
    <xf numFmtId="0" fontId="21" fillId="3" borderId="24" xfId="53" applyFont="1" applyFill="1" applyBorder="1" applyProtection="1">
      <alignment vertical="center"/>
      <protection locked="0"/>
    </xf>
    <xf numFmtId="0" fontId="21" fillId="3" borderId="25" xfId="53" applyFont="1" applyFill="1" applyBorder="1" applyProtection="1">
      <alignment vertical="center"/>
      <protection locked="0"/>
    </xf>
    <xf numFmtId="0" fontId="20" fillId="3" borderId="1" xfId="53" applyFont="1" applyFill="1" applyBorder="1" applyAlignment="1" applyProtection="1">
      <alignment horizontal="center" vertical="center"/>
      <protection locked="0"/>
    </xf>
    <xf numFmtId="0" fontId="20" fillId="10" borderId="1" xfId="53" applyFont="1" applyFill="1" applyBorder="1" applyAlignment="1" applyProtection="1">
      <alignment horizontal="center" vertical="center"/>
      <protection locked="0"/>
    </xf>
    <xf numFmtId="0" fontId="22" fillId="3" borderId="0" xfId="53" applyFont="1" applyFill="1" applyAlignment="1" applyProtection="1">
      <alignment horizontal="left" vertical="center" wrapText="1"/>
      <protection locked="0"/>
    </xf>
    <xf numFmtId="0" fontId="23" fillId="3" borderId="0" xfId="53" applyFont="1" applyFill="1" applyAlignment="1" applyProtection="1">
      <alignment horizontal="left" vertical="center"/>
      <protection locked="0"/>
    </xf>
    <xf numFmtId="0" fontId="24" fillId="3" borderId="0" xfId="53" applyFont="1" applyFill="1" applyAlignment="1" applyProtection="1">
      <alignment horizontal="left" vertical="center" wrapText="1"/>
      <protection locked="0"/>
    </xf>
    <xf numFmtId="0" fontId="24" fillId="3" borderId="0" xfId="53" applyFont="1" applyFill="1" applyAlignment="1" applyProtection="1">
      <alignment horizontal="left" vertical="center"/>
      <protection locked="0"/>
    </xf>
    <xf numFmtId="0" fontId="18" fillId="0" borderId="0" xfId="53" applyFont="1" applyProtection="1">
      <alignment vertical="center"/>
      <protection locked="0"/>
    </xf>
    <xf numFmtId="0" fontId="19" fillId="0" borderId="0" xfId="53" applyFont="1" applyProtection="1">
      <alignment vertical="center"/>
      <protection locked="0"/>
    </xf>
    <xf numFmtId="0" fontId="18" fillId="0" borderId="0" xfId="53" applyFont="1" applyAlignment="1" applyProtection="1">
      <alignment horizontal="left" vertical="center" wrapText="1"/>
      <protection locked="0"/>
    </xf>
    <xf numFmtId="0" fontId="18" fillId="0" borderId="0" xfId="53" applyFont="1" applyAlignment="1" applyProtection="1">
      <alignment horizontal="left" vertical="justify"/>
      <protection locked="0"/>
    </xf>
    <xf numFmtId="0" fontId="18" fillId="0" borderId="0" xfId="53" applyFont="1" applyAlignment="1" applyProtection="1">
      <alignment horizontal="center" vertical="center"/>
      <protection locked="0"/>
    </xf>
    <xf numFmtId="0" fontId="18" fillId="3" borderId="0" xfId="53" applyFont="1" applyFill="1" applyAlignment="1" applyProtection="1">
      <alignment horizontal="center" vertical="center"/>
      <protection locked="0"/>
    </xf>
    <xf numFmtId="0" fontId="18" fillId="3" borderId="26" xfId="53" applyFont="1" applyFill="1" applyBorder="1" applyProtection="1">
      <alignment vertical="center"/>
      <protection locked="0"/>
    </xf>
    <xf numFmtId="0" fontId="21" fillId="3" borderId="13" xfId="53" applyFont="1" applyFill="1" applyBorder="1" applyProtection="1">
      <alignment vertical="center"/>
      <protection locked="0"/>
    </xf>
    <xf numFmtId="0" fontId="21" fillId="3" borderId="13" xfId="53" applyFont="1" applyFill="1" applyBorder="1" applyAlignment="1" applyProtection="1">
      <alignment horizontal="center" vertical="center"/>
      <protection locked="0"/>
    </xf>
    <xf numFmtId="14" fontId="25" fillId="0" borderId="1" xfId="53" applyNumberFormat="1" applyFont="1" applyBorder="1" applyAlignment="1" applyProtection="1">
      <alignment horizontal="center" vertical="center" wrapText="1"/>
      <protection locked="0"/>
    </xf>
    <xf numFmtId="14" fontId="21" fillId="0" borderId="1" xfId="53" applyNumberFormat="1" applyFont="1" applyBorder="1" applyAlignment="1" applyProtection="1">
      <alignment horizontal="center" vertical="center" wrapText="1"/>
      <protection locked="0"/>
    </xf>
    <xf numFmtId="0" fontId="21" fillId="3" borderId="17" xfId="53" applyFont="1" applyFill="1" applyBorder="1" applyAlignment="1" applyProtection="1">
      <alignment horizontal="center" vertical="center"/>
      <protection locked="0"/>
    </xf>
    <xf numFmtId="182" fontId="21" fillId="0" borderId="12" xfId="53" applyNumberFormat="1" applyFont="1" applyBorder="1" applyAlignment="1" applyProtection="1">
      <alignment horizontal="center" vertical="center"/>
      <protection locked="0"/>
    </xf>
    <xf numFmtId="182" fontId="21" fillId="0" borderId="17" xfId="53" applyNumberFormat="1" applyFont="1" applyBorder="1" applyAlignment="1" applyProtection="1">
      <alignment horizontal="center" vertical="center"/>
      <protection locked="0"/>
    </xf>
    <xf numFmtId="182" fontId="21" fillId="0" borderId="13" xfId="53" applyNumberFormat="1" applyFont="1" applyBorder="1" applyAlignment="1" applyProtection="1">
      <alignment horizontal="center" vertical="center"/>
      <protection locked="0"/>
    </xf>
    <xf numFmtId="0" fontId="21" fillId="3" borderId="0" xfId="53" applyFont="1" applyFill="1" applyAlignment="1" applyProtection="1">
      <alignment horizontal="center" vertical="center"/>
      <protection locked="0"/>
    </xf>
    <xf numFmtId="1" fontId="21" fillId="0" borderId="1" xfId="53" applyNumberFormat="1" applyFont="1" applyBorder="1" applyAlignment="1" applyProtection="1">
      <alignment horizontal="center" vertical="center"/>
      <protection locked="0"/>
    </xf>
    <xf numFmtId="0" fontId="21" fillId="3" borderId="23" xfId="53" applyFont="1" applyFill="1" applyBorder="1" applyAlignment="1" applyProtection="1">
      <alignment horizontal="center" vertical="center"/>
      <protection locked="0"/>
    </xf>
    <xf numFmtId="0" fontId="21" fillId="0" borderId="23" xfId="53" applyFont="1" applyBorder="1" applyProtection="1">
      <alignment vertical="center"/>
      <protection locked="0"/>
    </xf>
    <xf numFmtId="0" fontId="21" fillId="0" borderId="27" xfId="53" applyFont="1" applyBorder="1" applyProtection="1">
      <alignment vertical="center"/>
      <protection locked="0"/>
    </xf>
    <xf numFmtId="0" fontId="21" fillId="3" borderId="26" xfId="53" applyFont="1" applyFill="1" applyBorder="1" applyProtection="1">
      <alignment vertical="center"/>
      <protection locked="0"/>
    </xf>
    <xf numFmtId="0" fontId="21" fillId="3" borderId="26" xfId="53" applyFont="1" applyFill="1" applyBorder="1" applyAlignment="1" applyProtection="1">
      <alignment horizontal="center" vertical="center"/>
      <protection locked="0"/>
    </xf>
    <xf numFmtId="0" fontId="25" fillId="0" borderId="1" xfId="53" applyFont="1" applyBorder="1" applyAlignment="1" applyProtection="1">
      <alignment horizontal="center" vertical="center"/>
      <protection locked="0"/>
    </xf>
    <xf numFmtId="0" fontId="21" fillId="0" borderId="1" xfId="53" applyFont="1" applyBorder="1" applyAlignment="1" applyProtection="1">
      <alignment horizontal="center" vertical="center"/>
      <protection locked="0"/>
    </xf>
    <xf numFmtId="0" fontId="21" fillId="3" borderId="25" xfId="53" applyFont="1" applyFill="1" applyBorder="1" applyAlignment="1" applyProtection="1">
      <alignment horizontal="center" vertical="center"/>
      <protection locked="0"/>
    </xf>
    <xf numFmtId="0" fontId="26" fillId="0" borderId="1" xfId="6" applyNumberFormat="1" applyFill="1" applyBorder="1" applyAlignment="1" applyProtection="1">
      <alignment horizontal="center" vertical="center"/>
      <protection locked="0"/>
    </xf>
    <xf numFmtId="0" fontId="16" fillId="0" borderId="12" xfId="0" applyFont="1" applyBorder="1" applyAlignment="1">
      <alignment horizontal="center"/>
    </xf>
    <xf numFmtId="0" fontId="16" fillId="0" borderId="17" xfId="0" applyFont="1" applyBorder="1" applyAlignment="1">
      <alignment horizontal="center"/>
    </xf>
    <xf numFmtId="183" fontId="21" fillId="0" borderId="12" xfId="53" applyNumberFormat="1" applyFont="1" applyBorder="1" applyAlignment="1">
      <alignment horizontal="center" vertical="center"/>
    </xf>
    <xf numFmtId="183" fontId="21" fillId="0" borderId="17" xfId="53" applyNumberFormat="1" applyFont="1" applyBorder="1" applyAlignment="1">
      <alignment horizontal="center" vertical="center"/>
    </xf>
    <xf numFmtId="183" fontId="21" fillId="0" borderId="13" xfId="53" applyNumberFormat="1" applyFont="1" applyBorder="1" applyAlignment="1">
      <alignment horizontal="center" vertical="center"/>
    </xf>
    <xf numFmtId="183" fontId="21" fillId="0" borderId="22" xfId="53" applyNumberFormat="1" applyFont="1" applyBorder="1" applyAlignment="1">
      <alignment horizontal="center" vertical="center"/>
    </xf>
    <xf numFmtId="183" fontId="21" fillId="0" borderId="23" xfId="53" applyNumberFormat="1" applyFont="1" applyBorder="1" applyAlignment="1">
      <alignment horizontal="center" vertical="center"/>
    </xf>
    <xf numFmtId="183" fontId="21" fillId="0" borderId="27" xfId="53" applyNumberFormat="1" applyFont="1" applyBorder="1" applyAlignment="1">
      <alignment horizontal="center" vertical="center"/>
    </xf>
    <xf numFmtId="183" fontId="20" fillId="10" borderId="1" xfId="53" applyNumberFormat="1" applyFont="1" applyFill="1" applyBorder="1" applyAlignment="1">
      <alignment horizontal="center" vertical="center"/>
    </xf>
    <xf numFmtId="9" fontId="27" fillId="10" borderId="1" xfId="53" applyNumberFormat="1" applyFont="1" applyFill="1" applyBorder="1" applyAlignment="1" applyProtection="1">
      <alignment horizontal="center" vertical="center"/>
      <protection locked="0"/>
    </xf>
    <xf numFmtId="0" fontId="16" fillId="11" borderId="1" xfId="0" applyFont="1" applyFill="1" applyBorder="1" applyAlignment="1">
      <alignment horizontal="center"/>
    </xf>
    <xf numFmtId="0" fontId="21" fillId="10" borderId="1" xfId="53" applyFont="1" applyFill="1" applyBorder="1" applyAlignment="1" applyProtection="1">
      <alignment horizontal="center" vertical="center"/>
      <protection locked="0"/>
    </xf>
    <xf numFmtId="183" fontId="20" fillId="11" borderId="12" xfId="53" applyNumberFormat="1" applyFont="1" applyFill="1" applyBorder="1" applyAlignment="1">
      <alignment horizontal="center" vertical="center"/>
    </xf>
    <xf numFmtId="183" fontId="20" fillId="11" borderId="17" xfId="53" applyNumberFormat="1" applyFont="1" applyFill="1" applyBorder="1" applyAlignment="1">
      <alignment horizontal="center" vertical="center"/>
    </xf>
    <xf numFmtId="183" fontId="20" fillId="11" borderId="13" xfId="53" applyNumberFormat="1" applyFont="1" applyFill="1" applyBorder="1" applyAlignment="1">
      <alignment horizontal="center" vertical="center"/>
    </xf>
    <xf numFmtId="183" fontId="18" fillId="3" borderId="0" xfId="53" applyNumberFormat="1" applyFont="1" applyFill="1" applyAlignment="1" applyProtection="1">
      <alignment horizontal="center" vertical="center"/>
      <protection locked="0"/>
    </xf>
    <xf numFmtId="0" fontId="23" fillId="3" borderId="0" xfId="53" applyFont="1" applyFill="1" applyAlignment="1" applyProtection="1">
      <alignment horizontal="center" vertical="center"/>
      <protection locked="0"/>
    </xf>
    <xf numFmtId="0" fontId="24" fillId="3" borderId="0" xfId="53" applyFont="1" applyFill="1" applyAlignment="1" applyProtection="1">
      <alignment horizontal="center" vertical="center"/>
      <protection locked="0"/>
    </xf>
    <xf numFmtId="0" fontId="24" fillId="3" borderId="0" xfId="53" applyFont="1" applyFill="1" applyAlignment="1" applyProtection="1">
      <alignment horizontal="center" vertical="center" wrapText="1"/>
      <protection locked="0"/>
    </xf>
    <xf numFmtId="0" fontId="18" fillId="0" borderId="0" xfId="53" applyFont="1" applyAlignment="1" applyProtection="1">
      <alignment horizontal="center" vertical="center" wrapText="1"/>
      <protection locked="0"/>
    </xf>
    <xf numFmtId="0" fontId="18" fillId="0" borderId="0" xfId="53" applyFont="1" applyAlignment="1" applyProtection="1">
      <alignment horizontal="center" vertical="justify"/>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2 2 2" xfId="49"/>
    <cellStyle name="Normal_mck_ceocircle_20060228 2" xfId="50"/>
    <cellStyle name="常规 9" xfId="51"/>
    <cellStyle name="Normal 2 2" xfId="52"/>
    <cellStyle name="Normal 3 7" xfId="53"/>
    <cellStyle name="Normal 2" xfId="54"/>
    <cellStyle name="常规 3 3" xfId="55"/>
    <cellStyle name="Normal 3" xfId="56"/>
    <cellStyle name="Normal 2 3" xfId="57"/>
    <cellStyle name="Normal_Sheet1" xfId="58"/>
    <cellStyle name="常规 14" xfId="59"/>
    <cellStyle name="常规 14 2" xfId="60"/>
    <cellStyle name="常规 2" xfId="61"/>
    <cellStyle name="千位分隔 2 2"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anlihu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7"/>
  <sheetViews>
    <sheetView zoomScale="80" zoomScaleNormal="80" zoomScaleSheetLayoutView="70" workbookViewId="0">
      <selection activeCell="K22" sqref="K22:M22"/>
    </sheetView>
  </sheetViews>
  <sheetFormatPr defaultColWidth="11.5431034482759" defaultRowHeight="14"/>
  <cols>
    <col min="1" max="3" width="10.7241379310345" style="137" customWidth="1"/>
    <col min="4" max="9" width="10.5431034482759" style="137" customWidth="1"/>
    <col min="10" max="10" width="5.9051724137931" style="138" customWidth="1"/>
    <col min="11" max="11" width="18.5431034482759" style="137" customWidth="1"/>
    <col min="12" max="12" width="14.1810344827586" style="137" customWidth="1"/>
    <col min="13" max="13" width="27.8189655172414" style="137" customWidth="1"/>
    <col min="14" max="16384" width="11.5431034482759" style="137"/>
  </cols>
  <sheetData>
    <row r="1" ht="14.95" spans="1:13">
      <c r="A1" s="139"/>
      <c r="B1" s="139"/>
      <c r="C1" s="139"/>
      <c r="D1" s="139"/>
      <c r="E1" s="139"/>
      <c r="F1" s="139"/>
      <c r="G1" s="139"/>
      <c r="H1" s="139"/>
      <c r="I1" s="139"/>
      <c r="J1" s="161"/>
      <c r="K1" s="139"/>
      <c r="L1" s="139"/>
      <c r="M1" s="139"/>
    </row>
    <row r="2" ht="51" customHeight="1" spans="1:13">
      <c r="A2" s="140"/>
      <c r="B2" s="141"/>
      <c r="C2" s="141"/>
      <c r="D2" s="141"/>
      <c r="E2" s="141"/>
      <c r="F2" s="141"/>
      <c r="G2" s="141"/>
      <c r="H2" s="141"/>
      <c r="I2" s="141"/>
      <c r="J2" s="162"/>
      <c r="K2" s="141"/>
      <c r="L2" s="141"/>
      <c r="M2" s="163"/>
    </row>
    <row r="3" s="136" customFormat="1" ht="43.5" customHeight="1" spans="1:13">
      <c r="A3" s="142" t="s">
        <v>0</v>
      </c>
      <c r="B3" s="143"/>
      <c r="C3" s="143"/>
      <c r="D3" s="143"/>
      <c r="E3" s="143"/>
      <c r="F3" s="143"/>
      <c r="G3" s="143"/>
      <c r="H3" s="143"/>
      <c r="I3" s="164"/>
      <c r="J3" s="165"/>
      <c r="K3" s="166" t="s">
        <v>1</v>
      </c>
      <c r="L3" s="167"/>
      <c r="M3" s="167"/>
    </row>
    <row r="4" s="136" customFormat="1" ht="18" customHeight="1" spans="1:13">
      <c r="A4" s="142" t="s">
        <v>2</v>
      </c>
      <c r="B4" s="143"/>
      <c r="C4" s="143"/>
      <c r="D4" s="143"/>
      <c r="E4" s="143"/>
      <c r="F4" s="143"/>
      <c r="G4" s="143"/>
      <c r="H4" s="143"/>
      <c r="I4" s="164"/>
      <c r="J4" s="168"/>
      <c r="K4" s="169">
        <v>44944</v>
      </c>
      <c r="L4" s="170"/>
      <c r="M4" s="171"/>
    </row>
    <row r="5" s="136" customFormat="1" ht="18" customHeight="1" spans="1:13">
      <c r="A5" s="144" t="s">
        <v>3</v>
      </c>
      <c r="B5" s="145"/>
      <c r="C5" s="145"/>
      <c r="D5" s="145"/>
      <c r="E5" s="145"/>
      <c r="F5" s="145"/>
      <c r="G5" s="145"/>
      <c r="H5" s="145"/>
      <c r="I5" s="145"/>
      <c r="J5" s="172"/>
      <c r="K5" s="173"/>
      <c r="L5" s="173"/>
      <c r="M5" s="173"/>
    </row>
    <row r="6" s="136" customFormat="1" ht="18" customHeight="1" spans="1:13">
      <c r="A6" s="146" t="s">
        <v>4</v>
      </c>
      <c r="B6" s="147"/>
      <c r="C6" s="147"/>
      <c r="D6" s="147"/>
      <c r="E6" s="147"/>
      <c r="F6" s="147"/>
      <c r="G6" s="147"/>
      <c r="H6" s="147"/>
      <c r="I6" s="147"/>
      <c r="J6" s="174"/>
      <c r="K6" s="175"/>
      <c r="L6" s="175"/>
      <c r="M6" s="176"/>
    </row>
    <row r="7" s="136" customFormat="1" ht="18" customHeight="1" spans="1:13">
      <c r="A7" s="148"/>
      <c r="B7" s="145" t="s">
        <v>5</v>
      </c>
      <c r="C7" s="145"/>
      <c r="D7" s="145"/>
      <c r="E7" s="145"/>
      <c r="F7" s="145"/>
      <c r="G7" s="145"/>
      <c r="H7" s="145"/>
      <c r="I7" s="177"/>
      <c r="J7" s="178"/>
      <c r="K7" s="179" t="s">
        <v>6</v>
      </c>
      <c r="L7" s="180"/>
      <c r="M7" s="180"/>
    </row>
    <row r="8" s="136" customFormat="1" ht="18" customHeight="1" spans="1:13">
      <c r="A8" s="148"/>
      <c r="B8" s="145" t="s">
        <v>7</v>
      </c>
      <c r="C8" s="145"/>
      <c r="D8" s="145" t="s">
        <v>8</v>
      </c>
      <c r="E8" s="145"/>
      <c r="F8" s="145"/>
      <c r="G8" s="145"/>
      <c r="H8" s="145"/>
      <c r="I8" s="145"/>
      <c r="J8" s="172"/>
      <c r="K8" s="180" t="s">
        <v>9</v>
      </c>
      <c r="L8" s="180"/>
      <c r="M8" s="180"/>
    </row>
    <row r="9" s="136" customFormat="1" ht="18" customHeight="1" spans="1:13">
      <c r="A9" s="148"/>
      <c r="B9" s="145"/>
      <c r="C9" s="145"/>
      <c r="D9" s="145" t="s">
        <v>10</v>
      </c>
      <c r="E9" s="145"/>
      <c r="F9" s="145"/>
      <c r="G9" s="145"/>
      <c r="H9" s="145"/>
      <c r="I9" s="145"/>
      <c r="J9" s="172"/>
      <c r="K9" s="180" t="s">
        <v>11</v>
      </c>
      <c r="L9" s="180"/>
      <c r="M9" s="180"/>
    </row>
    <row r="10" s="136" customFormat="1" ht="18" customHeight="1" spans="1:13">
      <c r="A10" s="148"/>
      <c r="B10" s="145"/>
      <c r="C10" s="145"/>
      <c r="D10" s="145" t="s">
        <v>12</v>
      </c>
      <c r="E10" s="145"/>
      <c r="F10" s="145"/>
      <c r="G10" s="145"/>
      <c r="H10" s="145"/>
      <c r="I10" s="145"/>
      <c r="J10" s="172"/>
      <c r="K10" s="180" t="s">
        <v>13</v>
      </c>
      <c r="L10" s="180"/>
      <c r="M10" s="180"/>
    </row>
    <row r="11" s="136" customFormat="1" ht="18" customHeight="1" spans="1:13">
      <c r="A11" s="148"/>
      <c r="B11" s="145"/>
      <c r="C11" s="145"/>
      <c r="D11" s="145" t="s">
        <v>14</v>
      </c>
      <c r="E11" s="145"/>
      <c r="F11" s="145"/>
      <c r="G11" s="145"/>
      <c r="H11" s="145"/>
      <c r="I11" s="145"/>
      <c r="J11" s="172"/>
      <c r="K11" s="180">
        <v>15210315875</v>
      </c>
      <c r="L11" s="180"/>
      <c r="M11" s="180"/>
    </row>
    <row r="12" s="136" customFormat="1" ht="18" customHeight="1" spans="1:13">
      <c r="A12" s="148"/>
      <c r="B12" s="145"/>
      <c r="C12" s="145"/>
      <c r="D12" s="145" t="s">
        <v>15</v>
      </c>
      <c r="E12" s="145"/>
      <c r="F12" s="145"/>
      <c r="G12" s="145"/>
      <c r="H12" s="145"/>
      <c r="I12" s="145"/>
      <c r="J12" s="172"/>
      <c r="K12" s="180"/>
      <c r="L12" s="180"/>
      <c r="M12" s="180"/>
    </row>
    <row r="13" s="136" customFormat="1" ht="18" customHeight="1" spans="1:13">
      <c r="A13" s="149"/>
      <c r="B13" s="150"/>
      <c r="C13" s="150"/>
      <c r="D13" s="150" t="s">
        <v>16</v>
      </c>
      <c r="E13" s="150"/>
      <c r="F13" s="150"/>
      <c r="G13" s="150"/>
      <c r="H13" s="150"/>
      <c r="I13" s="150"/>
      <c r="J13" s="181"/>
      <c r="K13" s="182" t="s">
        <v>17</v>
      </c>
      <c r="L13" s="180"/>
      <c r="M13" s="180"/>
    </row>
    <row r="14" s="136" customFormat="1" ht="18" customHeight="1" spans="1:13">
      <c r="A14" s="151" t="s">
        <v>18</v>
      </c>
      <c r="B14" s="151"/>
      <c r="C14" s="151"/>
      <c r="D14" s="151"/>
      <c r="E14" s="151"/>
      <c r="F14" s="151"/>
      <c r="G14" s="151"/>
      <c r="H14" s="151"/>
      <c r="I14" s="151"/>
      <c r="J14" s="151"/>
      <c r="K14" s="183"/>
      <c r="L14" s="184"/>
      <c r="M14" s="184"/>
    </row>
    <row r="15" s="136" customFormat="1" ht="18" customHeight="1" spans="1:13">
      <c r="A15" s="151" t="s">
        <v>19</v>
      </c>
      <c r="B15" s="151"/>
      <c r="C15" s="151"/>
      <c r="D15" s="151"/>
      <c r="E15" s="151"/>
      <c r="F15" s="151"/>
      <c r="G15" s="151"/>
      <c r="H15" s="151"/>
      <c r="I15" s="151"/>
      <c r="J15" s="151"/>
      <c r="K15" s="185">
        <v>29934.26</v>
      </c>
      <c r="L15" s="186"/>
      <c r="M15" s="187"/>
    </row>
    <row r="16" s="136" customFormat="1" ht="18" customHeight="1" spans="1:13">
      <c r="A16" s="151" t="s">
        <v>20</v>
      </c>
      <c r="B16" s="151"/>
      <c r="C16" s="151"/>
      <c r="D16" s="151"/>
      <c r="E16" s="151"/>
      <c r="F16" s="151"/>
      <c r="G16" s="151"/>
      <c r="H16" s="151"/>
      <c r="I16" s="151"/>
      <c r="J16" s="151"/>
      <c r="K16" s="185">
        <v>113450.58</v>
      </c>
      <c r="L16" s="186"/>
      <c r="M16" s="187"/>
    </row>
    <row r="17" s="136" customFormat="1" ht="18" customHeight="1" spans="1:13">
      <c r="A17" s="151" t="s">
        <v>21</v>
      </c>
      <c r="B17" s="151"/>
      <c r="C17" s="151"/>
      <c r="D17" s="151"/>
      <c r="E17" s="151"/>
      <c r="F17" s="151"/>
      <c r="G17" s="151"/>
      <c r="H17" s="151"/>
      <c r="I17" s="151"/>
      <c r="J17" s="151"/>
      <c r="K17" s="185">
        <f>SUM(沈阳优秀经销商研讨会!D10:E15)</f>
        <v>86280.55195842</v>
      </c>
      <c r="L17" s="186"/>
      <c r="M17" s="187"/>
    </row>
    <row r="18" s="136" customFormat="1" ht="18" customHeight="1" spans="1:13">
      <c r="A18" s="151" t="s">
        <v>22</v>
      </c>
      <c r="B18" s="151"/>
      <c r="C18" s="151"/>
      <c r="D18" s="151"/>
      <c r="E18" s="151"/>
      <c r="F18" s="151"/>
      <c r="G18" s="151"/>
      <c r="H18" s="151"/>
      <c r="I18" s="151"/>
      <c r="J18" s="151"/>
      <c r="K18" s="185">
        <f>SUM(上海咖啡会!D10:E15)</f>
        <v>43124.4</v>
      </c>
      <c r="L18" s="186"/>
      <c r="M18" s="187"/>
    </row>
    <row r="19" s="136" customFormat="1" ht="18" customHeight="1" spans="1:13">
      <c r="A19" s="151" t="s">
        <v>23</v>
      </c>
      <c r="B19" s="151"/>
      <c r="C19" s="151"/>
      <c r="D19" s="151"/>
      <c r="E19" s="151"/>
      <c r="F19" s="151"/>
      <c r="G19" s="151"/>
      <c r="H19" s="151"/>
      <c r="I19" s="151"/>
      <c r="J19" s="151"/>
      <c r="K19" s="188">
        <f>SUM(北京咖啡会!D10:E15)</f>
        <v>78384.90528</v>
      </c>
      <c r="L19" s="189"/>
      <c r="M19" s="190"/>
    </row>
    <row r="20" s="136" customFormat="1" ht="18" customHeight="1" spans="1:13">
      <c r="A20" s="152" t="s">
        <v>24</v>
      </c>
      <c r="B20" s="152"/>
      <c r="C20" s="152"/>
      <c r="D20" s="152"/>
      <c r="E20" s="152"/>
      <c r="F20" s="152"/>
      <c r="G20" s="152"/>
      <c r="H20" s="152"/>
      <c r="I20" s="152"/>
      <c r="J20" s="152"/>
      <c r="K20" s="191">
        <f>SUM(K15:M19)</f>
        <v>351174.69723842</v>
      </c>
      <c r="L20" s="191"/>
      <c r="M20" s="191"/>
    </row>
    <row r="21" s="136" customFormat="1" ht="18" customHeight="1" spans="1:16">
      <c r="A21" s="152" t="s">
        <v>25</v>
      </c>
      <c r="B21" s="152"/>
      <c r="C21" s="152"/>
      <c r="D21" s="152"/>
      <c r="E21" s="152"/>
      <c r="F21" s="152"/>
      <c r="G21" s="152"/>
      <c r="H21" s="152"/>
      <c r="I21" s="152"/>
      <c r="J21" s="192">
        <v>0.06</v>
      </c>
      <c r="K21" s="191">
        <f>K20*6%</f>
        <v>21070.4818343052</v>
      </c>
      <c r="L21" s="191"/>
      <c r="M21" s="191"/>
      <c r="N21" s="193" t="s">
        <v>26</v>
      </c>
      <c r="O21" s="193"/>
      <c r="P21" s="193"/>
    </row>
    <row r="22" s="136" customFormat="1" ht="18" customHeight="1" spans="1:16">
      <c r="A22" s="152" t="s">
        <v>27</v>
      </c>
      <c r="B22" s="152"/>
      <c r="C22" s="152"/>
      <c r="D22" s="152"/>
      <c r="E22" s="152"/>
      <c r="F22" s="152"/>
      <c r="G22" s="152"/>
      <c r="H22" s="152"/>
      <c r="I22" s="152"/>
      <c r="J22" s="194"/>
      <c r="K22" s="191">
        <f>K20+K21</f>
        <v>372245.179072725</v>
      </c>
      <c r="L22" s="191"/>
      <c r="M22" s="191"/>
      <c r="N22" s="195">
        <v>372250.8</v>
      </c>
      <c r="O22" s="196"/>
      <c r="P22" s="197"/>
    </row>
    <row r="23" ht="18" customHeight="1" spans="1:13">
      <c r="A23" s="141"/>
      <c r="B23" s="141"/>
      <c r="C23" s="141"/>
      <c r="D23" s="141"/>
      <c r="E23" s="141"/>
      <c r="F23" s="141"/>
      <c r="G23" s="141"/>
      <c r="H23" s="141"/>
      <c r="I23" s="141"/>
      <c r="J23" s="162"/>
      <c r="K23" s="198"/>
      <c r="L23" s="162"/>
      <c r="M23" s="162"/>
    </row>
    <row r="24" ht="18" customHeight="1" spans="1:13">
      <c r="A24" s="153" t="s">
        <v>28</v>
      </c>
      <c r="B24" s="154"/>
      <c r="C24" s="154"/>
      <c r="D24" s="154"/>
      <c r="E24" s="154"/>
      <c r="F24" s="154"/>
      <c r="G24" s="154"/>
      <c r="H24" s="154"/>
      <c r="I24" s="154"/>
      <c r="J24" s="199"/>
      <c r="K24" s="154"/>
      <c r="L24" s="154"/>
      <c r="M24" s="154"/>
    </row>
    <row r="25" ht="18" customHeight="1" spans="1:13">
      <c r="A25" s="155" t="s">
        <v>29</v>
      </c>
      <c r="B25" s="156"/>
      <c r="C25" s="156"/>
      <c r="D25" s="156"/>
      <c r="E25" s="156"/>
      <c r="F25" s="156"/>
      <c r="G25" s="156"/>
      <c r="H25" s="156"/>
      <c r="I25" s="156"/>
      <c r="J25" s="200"/>
      <c r="K25" s="156"/>
      <c r="L25" s="156"/>
      <c r="M25" s="156"/>
    </row>
    <row r="26" ht="18" customHeight="1" spans="1:13">
      <c r="A26" s="155" t="s">
        <v>30</v>
      </c>
      <c r="B26" s="155"/>
      <c r="C26" s="155"/>
      <c r="D26" s="155"/>
      <c r="E26" s="155"/>
      <c r="F26" s="155"/>
      <c r="G26" s="155"/>
      <c r="H26" s="155"/>
      <c r="I26" s="155"/>
      <c r="J26" s="201"/>
      <c r="K26" s="155"/>
      <c r="L26" s="155"/>
      <c r="M26" s="155"/>
    </row>
    <row r="27" ht="18" customHeight="1" spans="1:13">
      <c r="A27" s="155" t="s">
        <v>31</v>
      </c>
      <c r="B27" s="155"/>
      <c r="C27" s="155"/>
      <c r="D27" s="155"/>
      <c r="E27" s="155"/>
      <c r="F27" s="155"/>
      <c r="G27" s="155"/>
      <c r="H27" s="155"/>
      <c r="I27" s="155"/>
      <c r="J27" s="201"/>
      <c r="K27" s="155"/>
      <c r="L27" s="155"/>
      <c r="M27" s="155"/>
    </row>
    <row r="28" ht="18" customHeight="1" spans="1:13">
      <c r="A28" s="155" t="s">
        <v>32</v>
      </c>
      <c r="B28" s="155"/>
      <c r="C28" s="155"/>
      <c r="D28" s="155"/>
      <c r="E28" s="155"/>
      <c r="F28" s="155"/>
      <c r="G28" s="155"/>
      <c r="H28" s="155"/>
      <c r="I28" s="155"/>
      <c r="J28" s="201"/>
      <c r="K28" s="155"/>
      <c r="L28" s="155"/>
      <c r="M28" s="155"/>
    </row>
    <row r="29" ht="18" customHeight="1" spans="1:13">
      <c r="A29" s="155" t="s">
        <v>33</v>
      </c>
      <c r="B29" s="156"/>
      <c r="C29" s="156"/>
      <c r="D29" s="156"/>
      <c r="E29" s="156"/>
      <c r="F29" s="156"/>
      <c r="G29" s="156"/>
      <c r="H29" s="156"/>
      <c r="I29" s="156"/>
      <c r="J29" s="200"/>
      <c r="K29" s="156"/>
      <c r="L29" s="156"/>
      <c r="M29" s="156"/>
    </row>
    <row r="30" ht="18" customHeight="1" spans="1:13">
      <c r="A30" s="157"/>
      <c r="B30" s="157"/>
      <c r="C30" s="157"/>
      <c r="D30" s="157"/>
      <c r="E30" s="157"/>
      <c r="F30" s="157"/>
      <c r="G30" s="157"/>
      <c r="H30" s="157"/>
      <c r="I30" s="157"/>
      <c r="J30" s="161"/>
      <c r="K30" s="157"/>
      <c r="L30" s="157"/>
      <c r="M30" s="157"/>
    </row>
    <row r="31" ht="18" customHeight="1" spans="1:13">
      <c r="A31" s="157"/>
      <c r="B31" s="157"/>
      <c r="C31" s="157"/>
      <c r="D31" s="157"/>
      <c r="E31" s="157"/>
      <c r="F31" s="157"/>
      <c r="G31" s="157"/>
      <c r="H31" s="157"/>
      <c r="I31" s="157"/>
      <c r="J31" s="161"/>
      <c r="K31" s="157"/>
      <c r="L31" s="157"/>
      <c r="M31" s="157"/>
    </row>
    <row r="32" ht="18" customHeight="1" spans="1:13">
      <c r="A32" s="157" t="s">
        <v>34</v>
      </c>
      <c r="B32" s="157"/>
      <c r="C32" s="157"/>
      <c r="D32" s="157"/>
      <c r="E32" s="157"/>
      <c r="F32" s="157" t="s">
        <v>35</v>
      </c>
      <c r="G32" s="157" t="s">
        <v>36</v>
      </c>
      <c r="H32" s="157"/>
      <c r="I32" s="157"/>
      <c r="J32" s="161"/>
      <c r="K32" s="157"/>
      <c r="L32" s="157"/>
      <c r="M32" s="157"/>
    </row>
    <row r="33" ht="18" customHeight="1" spans="1:13">
      <c r="A33" s="157"/>
      <c r="B33" s="157"/>
      <c r="C33" s="157"/>
      <c r="D33" s="157"/>
      <c r="E33" s="157"/>
      <c r="F33" s="157"/>
      <c r="G33" s="157"/>
      <c r="H33" s="157"/>
      <c r="I33" s="157"/>
      <c r="J33" s="161"/>
      <c r="K33" s="157"/>
      <c r="L33" s="157"/>
      <c r="M33" s="157"/>
    </row>
    <row r="34" ht="18" customHeight="1" spans="1:13">
      <c r="A34" s="157"/>
      <c r="B34" s="157"/>
      <c r="C34" s="157"/>
      <c r="D34" s="157"/>
      <c r="E34" s="157"/>
      <c r="F34" s="157"/>
      <c r="G34" s="157"/>
      <c r="H34" s="157"/>
      <c r="I34" s="157"/>
      <c r="J34" s="161"/>
      <c r="K34" s="157"/>
      <c r="L34" s="157"/>
      <c r="M34" s="157"/>
    </row>
    <row r="35" ht="18" customHeight="1" spans="1:13">
      <c r="A35" s="158" t="s">
        <v>37</v>
      </c>
      <c r="B35" s="157"/>
      <c r="C35" s="157"/>
      <c r="D35" s="157"/>
      <c r="E35" s="157"/>
      <c r="F35" s="157"/>
      <c r="G35" s="157"/>
      <c r="H35" s="157"/>
      <c r="I35" s="157"/>
      <c r="J35" s="161"/>
      <c r="K35" s="157"/>
      <c r="L35" s="157"/>
      <c r="M35" s="157"/>
    </row>
    <row r="36" ht="18" customHeight="1" spans="1:13">
      <c r="A36" s="139">
        <v>1</v>
      </c>
      <c r="B36" s="157" t="s">
        <v>38</v>
      </c>
      <c r="C36" s="157"/>
      <c r="D36" s="157"/>
      <c r="E36" s="157"/>
      <c r="F36" s="157"/>
      <c r="G36" s="157"/>
      <c r="H36" s="157"/>
      <c r="I36" s="157"/>
      <c r="J36" s="161"/>
      <c r="K36" s="157"/>
      <c r="L36" s="157"/>
      <c r="M36" s="157"/>
    </row>
    <row r="37" ht="18" customHeight="1" spans="1:13">
      <c r="A37" s="139"/>
      <c r="B37" s="157" t="s">
        <v>39</v>
      </c>
      <c r="C37" s="157"/>
      <c r="D37" s="157"/>
      <c r="E37" s="157"/>
      <c r="F37" s="157"/>
      <c r="G37" s="157"/>
      <c r="H37" s="157"/>
      <c r="I37" s="157"/>
      <c r="J37" s="161"/>
      <c r="K37" s="157"/>
      <c r="L37" s="157"/>
      <c r="M37" s="157"/>
    </row>
    <row r="38" ht="18" customHeight="1" spans="1:13">
      <c r="A38" s="139"/>
      <c r="B38" s="157" t="s">
        <v>40</v>
      </c>
      <c r="C38" s="157"/>
      <c r="D38" s="157"/>
      <c r="E38" s="157"/>
      <c r="F38" s="157"/>
      <c r="G38" s="157"/>
      <c r="H38" s="157"/>
      <c r="I38" s="157"/>
      <c r="J38" s="161"/>
      <c r="K38" s="157"/>
      <c r="L38" s="157"/>
      <c r="M38" s="157"/>
    </row>
    <row r="39" ht="18" customHeight="1" spans="1:13">
      <c r="A39" s="139">
        <v>2</v>
      </c>
      <c r="B39" s="159" t="s">
        <v>41</v>
      </c>
      <c r="C39" s="159"/>
      <c r="D39" s="159"/>
      <c r="E39" s="159"/>
      <c r="F39" s="159"/>
      <c r="G39" s="159"/>
      <c r="H39" s="159"/>
      <c r="I39" s="159"/>
      <c r="J39" s="202"/>
      <c r="K39" s="159"/>
      <c r="L39" s="159"/>
      <c r="M39" s="159"/>
    </row>
    <row r="40" ht="18" customHeight="1" spans="1:13">
      <c r="A40" s="157"/>
      <c r="B40" s="157" t="s">
        <v>42</v>
      </c>
      <c r="C40" s="157"/>
      <c r="D40" s="157"/>
      <c r="E40" s="157"/>
      <c r="F40" s="157"/>
      <c r="G40" s="157"/>
      <c r="H40" s="157"/>
      <c r="I40" s="157"/>
      <c r="J40" s="161"/>
      <c r="K40" s="157"/>
      <c r="L40" s="157"/>
      <c r="M40" s="157"/>
    </row>
    <row r="41" ht="18" customHeight="1" spans="1:13">
      <c r="A41" s="139">
        <v>3</v>
      </c>
      <c r="B41" s="157" t="s">
        <v>43</v>
      </c>
      <c r="C41" s="157"/>
      <c r="D41" s="157"/>
      <c r="E41" s="157"/>
      <c r="F41" s="157"/>
      <c r="G41" s="157"/>
      <c r="H41" s="157"/>
      <c r="I41" s="157"/>
      <c r="J41" s="161"/>
      <c r="K41" s="157"/>
      <c r="L41" s="157"/>
      <c r="M41" s="157"/>
    </row>
    <row r="42" ht="18" customHeight="1" spans="1:13">
      <c r="A42" s="157"/>
      <c r="B42" s="157" t="s">
        <v>44</v>
      </c>
      <c r="C42" s="157"/>
      <c r="D42" s="157"/>
      <c r="E42" s="157"/>
      <c r="F42" s="157"/>
      <c r="G42" s="157"/>
      <c r="H42" s="157"/>
      <c r="I42" s="157"/>
      <c r="J42" s="161"/>
      <c r="K42" s="157"/>
      <c r="L42" s="157"/>
      <c r="M42" s="157"/>
    </row>
    <row r="43" ht="18" customHeight="1" spans="1:13">
      <c r="A43" s="139">
        <v>4</v>
      </c>
      <c r="B43" s="157" t="s">
        <v>45</v>
      </c>
      <c r="C43" s="157"/>
      <c r="D43" s="157"/>
      <c r="E43" s="157"/>
      <c r="F43" s="157"/>
      <c r="G43" s="157"/>
      <c r="H43" s="157"/>
      <c r="I43" s="157"/>
      <c r="J43" s="161"/>
      <c r="K43" s="157"/>
      <c r="L43" s="157"/>
      <c r="M43" s="157"/>
    </row>
    <row r="44" ht="18" customHeight="1" spans="1:13">
      <c r="A44" s="158" t="s">
        <v>46</v>
      </c>
      <c r="B44" s="157"/>
      <c r="C44" s="157"/>
      <c r="D44" s="157"/>
      <c r="E44" s="157"/>
      <c r="F44" s="157"/>
      <c r="G44" s="157"/>
      <c r="H44" s="157"/>
      <c r="I44" s="157"/>
      <c r="J44" s="161"/>
      <c r="K44" s="157"/>
      <c r="L44" s="157"/>
      <c r="M44" s="157"/>
    </row>
    <row r="45" ht="18" customHeight="1" spans="1:13">
      <c r="A45" s="139">
        <v>1</v>
      </c>
      <c r="B45" s="160" t="s">
        <v>47</v>
      </c>
      <c r="C45" s="160"/>
      <c r="D45" s="160"/>
      <c r="E45" s="160"/>
      <c r="F45" s="160"/>
      <c r="G45" s="160"/>
      <c r="H45" s="160"/>
      <c r="I45" s="160"/>
      <c r="J45" s="203"/>
      <c r="K45" s="160"/>
      <c r="L45" s="160"/>
      <c r="M45" s="160"/>
    </row>
    <row r="46" ht="18" customHeight="1" spans="1:13">
      <c r="A46" s="139"/>
      <c r="B46" s="160" t="s">
        <v>48</v>
      </c>
      <c r="C46" s="160"/>
      <c r="D46" s="160"/>
      <c r="E46" s="160"/>
      <c r="F46" s="160"/>
      <c r="G46" s="160"/>
      <c r="H46" s="160"/>
      <c r="I46" s="160"/>
      <c r="J46" s="203"/>
      <c r="K46" s="160"/>
      <c r="L46" s="160"/>
      <c r="M46" s="160"/>
    </row>
    <row r="47" ht="18" customHeight="1" spans="1:13">
      <c r="A47" s="139">
        <v>2</v>
      </c>
      <c r="B47" s="157" t="s">
        <v>49</v>
      </c>
      <c r="C47" s="157"/>
      <c r="D47" s="157"/>
      <c r="E47" s="157"/>
      <c r="F47" s="157"/>
      <c r="G47" s="157"/>
      <c r="H47" s="157"/>
      <c r="I47" s="157"/>
      <c r="J47" s="161"/>
      <c r="K47" s="157"/>
      <c r="L47" s="157"/>
      <c r="M47" s="157"/>
    </row>
    <row r="48" ht="18" customHeight="1" spans="1:13">
      <c r="A48" s="139"/>
      <c r="B48" s="157" t="s">
        <v>50</v>
      </c>
      <c r="C48" s="157"/>
      <c r="D48" s="157"/>
      <c r="E48" s="157"/>
      <c r="F48" s="157"/>
      <c r="G48" s="157"/>
      <c r="H48" s="157"/>
      <c r="I48" s="157"/>
      <c r="J48" s="161"/>
      <c r="K48" s="157"/>
      <c r="L48" s="157"/>
      <c r="M48" s="157"/>
    </row>
    <row r="49" ht="18" customHeight="1" spans="1:13">
      <c r="A49" s="139"/>
      <c r="B49" s="160" t="s">
        <v>51</v>
      </c>
      <c r="C49" s="160"/>
      <c r="D49" s="160"/>
      <c r="E49" s="160"/>
      <c r="F49" s="160"/>
      <c r="G49" s="160"/>
      <c r="H49" s="160"/>
      <c r="I49" s="160"/>
      <c r="J49" s="203"/>
      <c r="K49" s="160"/>
      <c r="L49" s="160"/>
      <c r="M49" s="160"/>
    </row>
    <row r="50" ht="18" customHeight="1" spans="1:13">
      <c r="A50" s="139">
        <v>3</v>
      </c>
      <c r="B50" s="157" t="s">
        <v>52</v>
      </c>
      <c r="C50" s="157"/>
      <c r="D50" s="157"/>
      <c r="E50" s="157"/>
      <c r="F50" s="157"/>
      <c r="G50" s="157"/>
      <c r="H50" s="157"/>
      <c r="I50" s="157"/>
      <c r="J50" s="161"/>
      <c r="K50" s="157"/>
      <c r="L50" s="157"/>
      <c r="M50" s="157"/>
    </row>
    <row r="51" ht="18" customHeight="1" spans="1:13">
      <c r="A51" s="157"/>
      <c r="B51" s="157" t="s">
        <v>53</v>
      </c>
      <c r="C51" s="157"/>
      <c r="D51" s="157"/>
      <c r="E51" s="157"/>
      <c r="F51" s="157"/>
      <c r="G51" s="157"/>
      <c r="H51" s="157"/>
      <c r="I51" s="157"/>
      <c r="J51" s="161"/>
      <c r="K51" s="157"/>
      <c r="L51" s="157"/>
      <c r="M51" s="157"/>
    </row>
    <row r="52" ht="18" customHeight="1" spans="1:13">
      <c r="A52" s="139">
        <v>4</v>
      </c>
      <c r="B52" s="157" t="s">
        <v>54</v>
      </c>
      <c r="C52" s="157"/>
      <c r="D52" s="157"/>
      <c r="E52" s="157"/>
      <c r="F52" s="157"/>
      <c r="G52" s="157"/>
      <c r="H52" s="157"/>
      <c r="I52" s="157"/>
      <c r="J52" s="161"/>
      <c r="K52" s="157"/>
      <c r="L52" s="157"/>
      <c r="M52" s="157"/>
    </row>
    <row r="53" ht="14.95" spans="1:13">
      <c r="A53" s="157"/>
      <c r="B53" s="157"/>
      <c r="C53" s="157"/>
      <c r="D53" s="157"/>
      <c r="E53" s="157"/>
      <c r="F53" s="157"/>
      <c r="G53" s="157"/>
      <c r="H53" s="157"/>
      <c r="I53" s="157"/>
      <c r="J53" s="161"/>
      <c r="K53" s="157"/>
      <c r="L53" s="157"/>
      <c r="M53" s="157"/>
    </row>
    <row r="54" ht="14.95" spans="1:13">
      <c r="A54" s="157"/>
      <c r="B54" s="157"/>
      <c r="C54" s="157"/>
      <c r="D54" s="157"/>
      <c r="E54" s="157"/>
      <c r="F54" s="157"/>
      <c r="G54" s="157"/>
      <c r="H54" s="157"/>
      <c r="I54" s="157"/>
      <c r="J54" s="161"/>
      <c r="K54" s="157"/>
      <c r="L54" s="157"/>
      <c r="M54" s="157"/>
    </row>
    <row r="55" ht="14.95" spans="1:13">
      <c r="A55" s="157"/>
      <c r="B55" s="157"/>
      <c r="C55" s="157"/>
      <c r="D55" s="157"/>
      <c r="E55" s="157"/>
      <c r="F55" s="157"/>
      <c r="G55" s="157"/>
      <c r="H55" s="157"/>
      <c r="I55" s="157"/>
      <c r="J55" s="161"/>
      <c r="K55" s="157"/>
      <c r="L55" s="157"/>
      <c r="M55" s="157"/>
    </row>
    <row r="56" ht="14.95" spans="1:13">
      <c r="A56" s="157"/>
      <c r="B56" s="157"/>
      <c r="C56" s="157"/>
      <c r="D56" s="157"/>
      <c r="E56" s="157"/>
      <c r="F56" s="157"/>
      <c r="G56" s="157"/>
      <c r="H56" s="157"/>
      <c r="I56" s="157"/>
      <c r="J56" s="161"/>
      <c r="K56" s="157"/>
      <c r="L56" s="157"/>
      <c r="M56" s="157"/>
    </row>
    <row r="57" ht="14.95" spans="1:13">
      <c r="A57" s="157"/>
      <c r="B57" s="157"/>
      <c r="C57" s="157"/>
      <c r="D57" s="157"/>
      <c r="E57" s="157"/>
      <c r="F57" s="157"/>
      <c r="G57" s="157"/>
      <c r="H57" s="157"/>
      <c r="I57" s="157"/>
      <c r="J57" s="161"/>
      <c r="K57" s="157"/>
      <c r="L57" s="157"/>
      <c r="M57" s="157"/>
    </row>
  </sheetData>
  <mergeCells count="42">
    <mergeCell ref="A1:M1"/>
    <mergeCell ref="K3:M3"/>
    <mergeCell ref="K4:M4"/>
    <mergeCell ref="K5:M5"/>
    <mergeCell ref="K7:M7"/>
    <mergeCell ref="K8:M8"/>
    <mergeCell ref="K9:M9"/>
    <mergeCell ref="K10:M10"/>
    <mergeCell ref="K11:M11"/>
    <mergeCell ref="K12:M12"/>
    <mergeCell ref="K13:M13"/>
    <mergeCell ref="A14:J14"/>
    <mergeCell ref="K14:M14"/>
    <mergeCell ref="A15:J15"/>
    <mergeCell ref="K15:M15"/>
    <mergeCell ref="A16:J16"/>
    <mergeCell ref="K16:M16"/>
    <mergeCell ref="A17:J17"/>
    <mergeCell ref="K17:M17"/>
    <mergeCell ref="A18:J18"/>
    <mergeCell ref="K18:M18"/>
    <mergeCell ref="A19:J19"/>
    <mergeCell ref="K19:M19"/>
    <mergeCell ref="A20:I20"/>
    <mergeCell ref="K20:M20"/>
    <mergeCell ref="A21:I21"/>
    <mergeCell ref="K21:M21"/>
    <mergeCell ref="N21:P21"/>
    <mergeCell ref="A22:I22"/>
    <mergeCell ref="K22:M22"/>
    <mergeCell ref="N22:P22"/>
    <mergeCell ref="K23:M23"/>
    <mergeCell ref="A24:M24"/>
    <mergeCell ref="A25:M25"/>
    <mergeCell ref="A26:M26"/>
    <mergeCell ref="A27:M27"/>
    <mergeCell ref="A28:M28"/>
    <mergeCell ref="A29:M29"/>
    <mergeCell ref="B39:M39"/>
    <mergeCell ref="B45:M45"/>
    <mergeCell ref="B46:M46"/>
    <mergeCell ref="B49:M49"/>
  </mergeCells>
  <dataValidations count="1">
    <dataValidation type="list" showInputMessage="1" showErrorMessage="1" sqref="J21">
      <formula1>"NA,0%,2%,3%,4%,6%,11%,13%,17%"</formula1>
    </dataValidation>
  </dataValidations>
  <hyperlinks>
    <hyperlink ref="K13" r:id="rId1" display="anlihuan@cct.cn"/>
  </hyperlinks>
  <pageMargins left="0.7" right="0.7" top="0.75" bottom="0.75" header="0.3" footer="0.3"/>
  <pageSetup paperSize="9" scale="5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3"/>
  <sheetViews>
    <sheetView showGridLines="0" zoomScale="90" zoomScaleNormal="90" zoomScaleSheetLayoutView="80" topLeftCell="A15" workbookViewId="0">
      <selection activeCell="D15" sqref="D15:E15"/>
    </sheetView>
  </sheetViews>
  <sheetFormatPr defaultColWidth="9" defaultRowHeight="14" outlineLevelCol="7"/>
  <cols>
    <col min="1" max="1" width="21" style="9" customWidth="1"/>
    <col min="2" max="2" width="51" style="9" customWidth="1"/>
    <col min="3" max="3" width="16.0862068965517" style="9" customWidth="1"/>
    <col min="4" max="5" width="10.7241379310345" style="9" customWidth="1"/>
    <col min="6" max="6" width="16.0862068965517" style="9" customWidth="1"/>
    <col min="7" max="7" width="55.2672413793103" style="9" customWidth="1"/>
    <col min="8" max="8" width="15.3620689655172" style="9" customWidth="1"/>
    <col min="9" max="16384" width="9" style="9"/>
  </cols>
  <sheetData>
    <row r="1" s="9" customFormat="1" ht="32" customHeight="1" spans="1:7">
      <c r="A1" s="10" t="s">
        <v>55</v>
      </c>
      <c r="B1" s="11"/>
      <c r="C1" s="11"/>
      <c r="D1" s="11"/>
      <c r="E1" s="11"/>
      <c r="F1" s="11"/>
      <c r="G1" s="12"/>
    </row>
    <row r="2" s="9" customFormat="1" ht="32" customHeight="1" spans="1:7">
      <c r="A2" s="13" t="s">
        <v>0</v>
      </c>
      <c r="B2" s="14" t="s">
        <v>1</v>
      </c>
      <c r="C2" s="15"/>
      <c r="D2" s="16"/>
      <c r="E2" s="16"/>
      <c r="F2" s="17"/>
      <c r="G2" s="18"/>
    </row>
    <row r="3" s="9" customFormat="1" ht="32" customHeight="1" spans="1:7">
      <c r="A3" s="19" t="s">
        <v>56</v>
      </c>
      <c r="B3" s="20" t="s">
        <v>57</v>
      </c>
      <c r="C3" s="21"/>
      <c r="D3" s="22"/>
      <c r="E3" s="22"/>
      <c r="F3" s="23"/>
      <c r="G3" s="24"/>
    </row>
    <row r="4" s="9" customFormat="1" ht="32" customHeight="1" spans="1:7">
      <c r="A4" s="25" t="s">
        <v>2</v>
      </c>
      <c r="B4" s="26">
        <v>45167</v>
      </c>
      <c r="C4" s="21"/>
      <c r="D4" s="22"/>
      <c r="E4" s="22"/>
      <c r="F4" s="23"/>
      <c r="G4" s="27"/>
    </row>
    <row r="5" s="9" customFormat="1" ht="32" customHeight="1" spans="1:7">
      <c r="A5" s="28" t="s">
        <v>58</v>
      </c>
      <c r="B5" s="21" t="s">
        <v>6</v>
      </c>
      <c r="C5" s="29"/>
      <c r="D5" s="29"/>
      <c r="E5" s="29"/>
      <c r="F5" s="30"/>
      <c r="G5" s="31"/>
    </row>
    <row r="6" s="9" customFormat="1" ht="32" customHeight="1" spans="1:7">
      <c r="A6" s="28" t="s">
        <v>59</v>
      </c>
      <c r="B6" s="32" t="s">
        <v>60</v>
      </c>
      <c r="C6" s="29"/>
      <c r="D6" s="29"/>
      <c r="E6" s="29"/>
      <c r="F6" s="29"/>
      <c r="G6" s="31"/>
    </row>
    <row r="7" s="9" customFormat="1" ht="32" customHeight="1" spans="1:7">
      <c r="A7" s="33" t="s">
        <v>61</v>
      </c>
      <c r="B7" s="32" t="s">
        <v>62</v>
      </c>
      <c r="C7" s="32"/>
      <c r="D7" s="32"/>
      <c r="E7" s="32"/>
      <c r="F7" s="32"/>
      <c r="G7" s="27"/>
    </row>
    <row r="8" s="9" customFormat="1" ht="32" customHeight="1" spans="1:7">
      <c r="A8" s="34" t="s">
        <v>63</v>
      </c>
      <c r="B8" s="35"/>
      <c r="C8" s="35"/>
      <c r="D8" s="35"/>
      <c r="E8" s="35"/>
      <c r="F8" s="35"/>
      <c r="G8" s="36"/>
    </row>
    <row r="9" s="9" customFormat="1" ht="42" customHeight="1" spans="1:7">
      <c r="A9" s="37"/>
      <c r="B9" s="38" t="s">
        <v>64</v>
      </c>
      <c r="C9" s="38"/>
      <c r="D9" s="38" t="s">
        <v>65</v>
      </c>
      <c r="E9" s="38"/>
      <c r="F9" s="38" t="s">
        <v>66</v>
      </c>
      <c r="G9" s="39" t="s">
        <v>67</v>
      </c>
    </row>
    <row r="10" s="9" customFormat="1" ht="32" customHeight="1" spans="1:7">
      <c r="A10" s="40" t="s">
        <v>68</v>
      </c>
      <c r="B10" s="41" t="s">
        <v>69</v>
      </c>
      <c r="C10" s="42"/>
      <c r="D10" s="43">
        <f>F22</f>
        <v>4500</v>
      </c>
      <c r="E10" s="43"/>
      <c r="F10" s="44"/>
      <c r="G10" s="45"/>
    </row>
    <row r="11" s="9" customFormat="1" ht="32" customHeight="1" spans="1:7">
      <c r="A11" s="40" t="s">
        <v>70</v>
      </c>
      <c r="B11" s="41" t="s">
        <v>71</v>
      </c>
      <c r="C11" s="42"/>
      <c r="D11" s="43">
        <f>F31</f>
        <v>38928.9999635</v>
      </c>
      <c r="E11" s="43"/>
      <c r="F11" s="44"/>
      <c r="G11" s="45"/>
    </row>
    <row r="12" s="9" customFormat="1" ht="32" customHeight="1" spans="1:7">
      <c r="A12" s="40" t="s">
        <v>72</v>
      </c>
      <c r="B12" s="46" t="s">
        <v>73</v>
      </c>
      <c r="C12" s="47"/>
      <c r="D12" s="48">
        <f>F36</f>
        <v>13900</v>
      </c>
      <c r="E12" s="49"/>
      <c r="F12" s="44"/>
      <c r="G12" s="45"/>
    </row>
    <row r="13" s="9" customFormat="1" ht="32" customHeight="1" spans="1:7">
      <c r="A13" s="40" t="s">
        <v>74</v>
      </c>
      <c r="B13" s="46" t="s">
        <v>75</v>
      </c>
      <c r="C13" s="47"/>
      <c r="D13" s="43">
        <f>F43</f>
        <v>9676</v>
      </c>
      <c r="E13" s="43"/>
      <c r="F13" s="44"/>
      <c r="G13" s="45"/>
    </row>
    <row r="14" s="9" customFormat="1" ht="32" customHeight="1" spans="1:7">
      <c r="A14" s="40" t="s">
        <v>76</v>
      </c>
      <c r="B14" s="46" t="s">
        <v>77</v>
      </c>
      <c r="C14" s="47"/>
      <c r="D14" s="43">
        <f>F53</f>
        <v>8084.399998</v>
      </c>
      <c r="E14" s="43"/>
      <c r="F14" s="44"/>
      <c r="G14" s="45"/>
    </row>
    <row r="15" s="9" customFormat="1" ht="32" customHeight="1" spans="1:7">
      <c r="A15" s="40" t="s">
        <v>78</v>
      </c>
      <c r="B15" s="41" t="s">
        <v>79</v>
      </c>
      <c r="C15" s="42"/>
      <c r="D15" s="43">
        <f>F59</f>
        <v>11191.15199692</v>
      </c>
      <c r="E15" s="43"/>
      <c r="F15" s="44"/>
      <c r="G15" s="45"/>
    </row>
    <row r="16" s="9" customFormat="1" ht="32" customHeight="1" spans="1:7">
      <c r="A16" s="50" t="s">
        <v>80</v>
      </c>
      <c r="B16" s="46" t="s">
        <v>81</v>
      </c>
      <c r="C16" s="47"/>
      <c r="D16" s="48">
        <f>F63</f>
        <v>5176.8331175052</v>
      </c>
      <c r="E16" s="49"/>
      <c r="F16" s="44"/>
      <c r="G16" s="45"/>
    </row>
    <row r="17" s="9" customFormat="1" ht="32" customHeight="1" spans="1:7">
      <c r="A17" s="51" t="s">
        <v>82</v>
      </c>
      <c r="B17" s="52"/>
      <c r="C17" s="52"/>
      <c r="D17" s="53">
        <f>SUM(D10:E16)</f>
        <v>91457.3850759252</v>
      </c>
      <c r="E17" s="53"/>
      <c r="F17" s="54"/>
      <c r="G17" s="55"/>
    </row>
    <row r="18" s="9" customFormat="1" ht="32" customHeight="1" spans="1:7">
      <c r="A18" s="56" t="s">
        <v>83</v>
      </c>
      <c r="B18" s="57"/>
      <c r="C18" s="58"/>
      <c r="D18" s="57"/>
      <c r="E18" s="59"/>
      <c r="F18" s="60"/>
      <c r="G18" s="61"/>
    </row>
    <row r="19" s="9" customFormat="1" ht="42" customHeight="1" spans="1:7">
      <c r="A19" s="37" t="s">
        <v>84</v>
      </c>
      <c r="B19" s="38" t="s">
        <v>64</v>
      </c>
      <c r="C19" s="62" t="s">
        <v>85</v>
      </c>
      <c r="D19" s="38" t="s">
        <v>86</v>
      </c>
      <c r="E19" s="38" t="s">
        <v>87</v>
      </c>
      <c r="F19" s="62" t="s">
        <v>88</v>
      </c>
      <c r="G19" s="39" t="s">
        <v>67</v>
      </c>
    </row>
    <row r="20" s="9" customFormat="1" ht="32" customHeight="1" spans="1:7">
      <c r="A20" s="63">
        <v>1</v>
      </c>
      <c r="B20" s="64" t="s">
        <v>89</v>
      </c>
      <c r="C20" s="65">
        <v>3000</v>
      </c>
      <c r="D20" s="66">
        <v>1</v>
      </c>
      <c r="E20" s="66">
        <v>1</v>
      </c>
      <c r="F20" s="67">
        <f t="shared" ref="F20:F30" si="0">C20*D20*E20</f>
        <v>3000</v>
      </c>
      <c r="G20" s="68" t="s">
        <v>90</v>
      </c>
    </row>
    <row r="21" s="9" customFormat="1" ht="32" customHeight="1" spans="1:7">
      <c r="A21" s="63">
        <v>2</v>
      </c>
      <c r="B21" s="64" t="s">
        <v>91</v>
      </c>
      <c r="C21" s="65">
        <v>1500</v>
      </c>
      <c r="D21" s="66">
        <v>1</v>
      </c>
      <c r="E21" s="66">
        <v>1</v>
      </c>
      <c r="F21" s="67">
        <f t="shared" si="0"/>
        <v>1500</v>
      </c>
      <c r="G21" s="68" t="s">
        <v>92</v>
      </c>
    </row>
    <row r="22" s="9" customFormat="1" ht="32" customHeight="1" spans="1:7">
      <c r="A22" s="69" t="s">
        <v>93</v>
      </c>
      <c r="B22" s="70"/>
      <c r="C22" s="70"/>
      <c r="D22" s="70"/>
      <c r="E22" s="70"/>
      <c r="F22" s="71">
        <f>SUM(F20:F21)</f>
        <v>4500</v>
      </c>
      <c r="G22" s="72"/>
    </row>
    <row r="23" s="9" customFormat="1" ht="32" customHeight="1" spans="1:7">
      <c r="A23" s="73"/>
      <c r="B23" s="74"/>
      <c r="C23" s="74"/>
      <c r="D23" s="75"/>
      <c r="E23" s="75"/>
      <c r="F23" s="75"/>
      <c r="G23" s="76"/>
    </row>
    <row r="24" s="9" customFormat="1" ht="42" customHeight="1" spans="1:7">
      <c r="A24" s="37" t="s">
        <v>94</v>
      </c>
      <c r="B24" s="38" t="s">
        <v>64</v>
      </c>
      <c r="C24" s="62" t="s">
        <v>85</v>
      </c>
      <c r="D24" s="62" t="s">
        <v>86</v>
      </c>
      <c r="E24" s="38" t="s">
        <v>87</v>
      </c>
      <c r="F24" s="62" t="s">
        <v>88</v>
      </c>
      <c r="G24" s="39" t="s">
        <v>67</v>
      </c>
    </row>
    <row r="25" s="9" customFormat="1" ht="32" customHeight="1" spans="1:7">
      <c r="A25" s="63">
        <v>1</v>
      </c>
      <c r="B25" s="64" t="s">
        <v>95</v>
      </c>
      <c r="C25" s="65">
        <v>1490</v>
      </c>
      <c r="D25" s="66">
        <v>2</v>
      </c>
      <c r="E25" s="66">
        <v>10</v>
      </c>
      <c r="F25" s="67">
        <f t="shared" si="0"/>
        <v>29800</v>
      </c>
      <c r="G25" s="78" t="s">
        <v>96</v>
      </c>
    </row>
    <row r="26" s="9" customFormat="1" ht="32" customHeight="1" spans="1:7">
      <c r="A26" s="63">
        <v>2</v>
      </c>
      <c r="B26" s="64" t="s">
        <v>97</v>
      </c>
      <c r="C26" s="65">
        <v>1420</v>
      </c>
      <c r="D26" s="66">
        <v>1</v>
      </c>
      <c r="E26" s="66">
        <v>1</v>
      </c>
      <c r="F26" s="67">
        <f t="shared" si="0"/>
        <v>1420</v>
      </c>
      <c r="G26" s="78" t="s">
        <v>98</v>
      </c>
    </row>
    <row r="27" s="9" customFormat="1" ht="32" customHeight="1" spans="1:7">
      <c r="A27" s="63">
        <v>3</v>
      </c>
      <c r="B27" s="64" t="s">
        <v>99</v>
      </c>
      <c r="C27" s="65">
        <v>3250</v>
      </c>
      <c r="D27" s="66">
        <v>1</v>
      </c>
      <c r="E27" s="66">
        <v>1</v>
      </c>
      <c r="F27" s="67">
        <f t="shared" si="0"/>
        <v>3250</v>
      </c>
      <c r="G27" s="84" t="s">
        <v>100</v>
      </c>
    </row>
    <row r="28" s="9" customFormat="1" ht="32" customHeight="1" spans="1:7">
      <c r="A28" s="63">
        <v>3</v>
      </c>
      <c r="B28" s="64" t="s">
        <v>99</v>
      </c>
      <c r="C28" s="65">
        <v>2300</v>
      </c>
      <c r="D28" s="66">
        <v>1</v>
      </c>
      <c r="E28" s="66">
        <v>1</v>
      </c>
      <c r="F28" s="67">
        <f t="shared" si="0"/>
        <v>2300</v>
      </c>
      <c r="G28" s="84" t="s">
        <v>101</v>
      </c>
    </row>
    <row r="29" s="9" customFormat="1" ht="32" customHeight="1" spans="1:7">
      <c r="A29" s="63">
        <v>5</v>
      </c>
      <c r="B29" s="64" t="s">
        <v>102</v>
      </c>
      <c r="C29" s="65">
        <v>349.5</v>
      </c>
      <c r="D29" s="66">
        <v>2</v>
      </c>
      <c r="E29" s="66">
        <v>1</v>
      </c>
      <c r="F29" s="67">
        <f t="shared" si="0"/>
        <v>699</v>
      </c>
      <c r="G29" s="78" t="s">
        <v>103</v>
      </c>
    </row>
    <row r="30" s="9" customFormat="1" ht="32" customHeight="1" spans="1:7">
      <c r="A30" s="63">
        <v>6</v>
      </c>
      <c r="B30" s="64" t="s">
        <v>104</v>
      </c>
      <c r="C30" s="65">
        <v>182.5</v>
      </c>
      <c r="D30" s="66">
        <v>3</v>
      </c>
      <c r="E30" s="83">
        <v>2.6666666</v>
      </c>
      <c r="F30" s="67">
        <f t="shared" si="0"/>
        <v>1459.9999635</v>
      </c>
      <c r="G30" s="78" t="s">
        <v>105</v>
      </c>
    </row>
    <row r="31" s="9" customFormat="1" ht="32" customHeight="1" spans="1:7">
      <c r="A31" s="79" t="s">
        <v>106</v>
      </c>
      <c r="B31" s="70"/>
      <c r="C31" s="70"/>
      <c r="D31" s="70"/>
      <c r="E31" s="70"/>
      <c r="F31" s="71">
        <f>SUM(F25:F30)</f>
        <v>38928.9999635</v>
      </c>
      <c r="G31" s="72"/>
    </row>
    <row r="32" s="9" customFormat="1" ht="32" customHeight="1" spans="1:7">
      <c r="A32" s="73"/>
      <c r="B32" s="74"/>
      <c r="C32" s="74"/>
      <c r="D32" s="75"/>
      <c r="E32" s="75"/>
      <c r="F32" s="75"/>
      <c r="G32" s="76"/>
    </row>
    <row r="33" s="9" customFormat="1" ht="42" customHeight="1" spans="1:7">
      <c r="A33" s="37" t="s">
        <v>107</v>
      </c>
      <c r="B33" s="38" t="s">
        <v>64</v>
      </c>
      <c r="C33" s="62" t="s">
        <v>85</v>
      </c>
      <c r="D33" s="62" t="s">
        <v>86</v>
      </c>
      <c r="E33" s="38" t="s">
        <v>87</v>
      </c>
      <c r="F33" s="62" t="s">
        <v>88</v>
      </c>
      <c r="G33" s="39" t="s">
        <v>67</v>
      </c>
    </row>
    <row r="34" s="9" customFormat="1" ht="32" customHeight="1" spans="1:7">
      <c r="A34" s="63">
        <v>1</v>
      </c>
      <c r="B34" s="64" t="s">
        <v>108</v>
      </c>
      <c r="C34" s="65">
        <v>645</v>
      </c>
      <c r="D34" s="66">
        <v>2</v>
      </c>
      <c r="E34" s="66">
        <v>10</v>
      </c>
      <c r="F34" s="67">
        <f t="shared" ref="F34:F42" si="1">C34*D34*E34</f>
        <v>12900</v>
      </c>
      <c r="G34" s="77" t="s">
        <v>109</v>
      </c>
    </row>
    <row r="35" s="9" customFormat="1" ht="32" customHeight="1" spans="1:7">
      <c r="A35" s="63">
        <v>2</v>
      </c>
      <c r="B35" s="64" t="s">
        <v>110</v>
      </c>
      <c r="C35" s="65">
        <v>500</v>
      </c>
      <c r="D35" s="66">
        <v>2</v>
      </c>
      <c r="E35" s="66">
        <v>1</v>
      </c>
      <c r="F35" s="67">
        <f t="shared" si="1"/>
        <v>1000</v>
      </c>
      <c r="G35" s="77" t="s">
        <v>111</v>
      </c>
    </row>
    <row r="36" s="9" customFormat="1" ht="32" customHeight="1" spans="1:7">
      <c r="A36" s="79" t="s">
        <v>112</v>
      </c>
      <c r="B36" s="70"/>
      <c r="C36" s="70"/>
      <c r="D36" s="70"/>
      <c r="E36" s="70"/>
      <c r="F36" s="71">
        <f>SUM(F34:F35)</f>
        <v>13900</v>
      </c>
      <c r="G36" s="72"/>
    </row>
    <row r="37" s="9" customFormat="1" ht="32" customHeight="1" spans="1:7">
      <c r="A37" s="73"/>
      <c r="B37" s="74"/>
      <c r="C37" s="74"/>
      <c r="D37" s="75"/>
      <c r="E37" s="75"/>
      <c r="F37" s="75"/>
      <c r="G37" s="76"/>
    </row>
    <row r="38" s="9" customFormat="1" ht="42" customHeight="1" spans="1:7">
      <c r="A38" s="37" t="s">
        <v>113</v>
      </c>
      <c r="B38" s="38" t="s">
        <v>64</v>
      </c>
      <c r="C38" s="62" t="s">
        <v>85</v>
      </c>
      <c r="D38" s="62" t="s">
        <v>86</v>
      </c>
      <c r="E38" s="38" t="s">
        <v>87</v>
      </c>
      <c r="F38" s="62" t="s">
        <v>88</v>
      </c>
      <c r="G38" s="39" t="s">
        <v>67</v>
      </c>
    </row>
    <row r="39" s="9" customFormat="1" ht="32" customHeight="1" spans="1:7">
      <c r="A39" s="63">
        <v>1</v>
      </c>
      <c r="B39" s="64" t="s">
        <v>114</v>
      </c>
      <c r="C39" s="65">
        <v>298</v>
      </c>
      <c r="D39" s="66">
        <v>2</v>
      </c>
      <c r="E39" s="66">
        <v>10</v>
      </c>
      <c r="F39" s="67">
        <f t="shared" si="1"/>
        <v>5960</v>
      </c>
      <c r="G39" s="77" t="s">
        <v>115</v>
      </c>
    </row>
    <row r="40" s="9" customFormat="1" ht="32" customHeight="1" spans="1:7">
      <c r="A40" s="63">
        <v>2</v>
      </c>
      <c r="B40" s="64" t="s">
        <v>116</v>
      </c>
      <c r="C40" s="65">
        <v>188</v>
      </c>
      <c r="D40" s="66">
        <v>1</v>
      </c>
      <c r="E40" s="66">
        <v>11</v>
      </c>
      <c r="F40" s="67">
        <f t="shared" si="1"/>
        <v>2068</v>
      </c>
      <c r="G40" s="78" t="s">
        <v>117</v>
      </c>
    </row>
    <row r="41" s="9" customFormat="1" ht="32" customHeight="1" spans="1:7">
      <c r="A41" s="63">
        <v>3</v>
      </c>
      <c r="B41" s="64" t="s">
        <v>116</v>
      </c>
      <c r="C41" s="65">
        <v>44</v>
      </c>
      <c r="D41" s="66">
        <v>1</v>
      </c>
      <c r="E41" s="66">
        <v>17</v>
      </c>
      <c r="F41" s="67">
        <f t="shared" si="1"/>
        <v>748</v>
      </c>
      <c r="G41" s="78" t="s">
        <v>118</v>
      </c>
    </row>
    <row r="42" s="9" customFormat="1" ht="32" customHeight="1" spans="1:7">
      <c r="A42" s="63">
        <v>4</v>
      </c>
      <c r="B42" s="64" t="s">
        <v>119</v>
      </c>
      <c r="C42" s="65">
        <v>100</v>
      </c>
      <c r="D42" s="66">
        <v>3</v>
      </c>
      <c r="E42" s="66">
        <v>3</v>
      </c>
      <c r="F42" s="67">
        <f t="shared" si="1"/>
        <v>900</v>
      </c>
      <c r="G42" s="77" t="s">
        <v>120</v>
      </c>
    </row>
    <row r="43" s="9" customFormat="1" ht="32" customHeight="1" spans="1:7">
      <c r="A43" s="79" t="s">
        <v>121</v>
      </c>
      <c r="B43" s="70"/>
      <c r="C43" s="70"/>
      <c r="D43" s="70"/>
      <c r="E43" s="70"/>
      <c r="F43" s="71">
        <f>SUM(F39:F42)</f>
        <v>9676</v>
      </c>
      <c r="G43" s="72"/>
    </row>
    <row r="44" s="9" customFormat="1" ht="32" customHeight="1" spans="1:7">
      <c r="A44" s="73"/>
      <c r="B44" s="74"/>
      <c r="C44" s="74"/>
      <c r="D44" s="75"/>
      <c r="E44" s="75"/>
      <c r="F44" s="75"/>
      <c r="G44" s="76"/>
    </row>
    <row r="45" s="9" customFormat="1" ht="42" customHeight="1" spans="1:7">
      <c r="A45" s="37" t="s">
        <v>122</v>
      </c>
      <c r="B45" s="81" t="s">
        <v>64</v>
      </c>
      <c r="C45" s="62" t="s">
        <v>85</v>
      </c>
      <c r="D45" s="62" t="s">
        <v>123</v>
      </c>
      <c r="E45" s="38" t="s">
        <v>124</v>
      </c>
      <c r="F45" s="62" t="s">
        <v>88</v>
      </c>
      <c r="G45" s="39" t="s">
        <v>67</v>
      </c>
    </row>
    <row r="46" s="9" customFormat="1" ht="32" customHeight="1" spans="1:7">
      <c r="A46" s="82">
        <v>1</v>
      </c>
      <c r="B46" s="64" t="s">
        <v>125</v>
      </c>
      <c r="C46" s="65">
        <v>300</v>
      </c>
      <c r="D46" s="66">
        <v>1</v>
      </c>
      <c r="E46" s="66">
        <v>1</v>
      </c>
      <c r="F46" s="67">
        <f t="shared" ref="F46:F52" si="2">C46*D46*E46</f>
        <v>300</v>
      </c>
      <c r="G46" s="77" t="s">
        <v>126</v>
      </c>
    </row>
    <row r="47" s="9" customFormat="1" ht="32" customHeight="1" spans="1:7">
      <c r="A47" s="82">
        <v>3</v>
      </c>
      <c r="B47" s="64" t="s">
        <v>127</v>
      </c>
      <c r="C47" s="65">
        <v>860</v>
      </c>
      <c r="D47" s="66">
        <v>1</v>
      </c>
      <c r="E47" s="66">
        <v>1</v>
      </c>
      <c r="F47" s="67">
        <f t="shared" si="2"/>
        <v>860</v>
      </c>
      <c r="G47" s="78" t="s">
        <v>128</v>
      </c>
    </row>
    <row r="48" s="9" customFormat="1" ht="32" customHeight="1" spans="1:7">
      <c r="A48" s="82">
        <v>3</v>
      </c>
      <c r="B48" s="64" t="s">
        <v>127</v>
      </c>
      <c r="C48" s="65">
        <v>74.953846</v>
      </c>
      <c r="D48" s="66">
        <v>1</v>
      </c>
      <c r="E48" s="66">
        <v>13</v>
      </c>
      <c r="F48" s="67">
        <f t="shared" si="2"/>
        <v>974.399998</v>
      </c>
      <c r="G48" s="78" t="s">
        <v>129</v>
      </c>
    </row>
    <row r="49" s="9" customFormat="1" ht="32" customHeight="1" spans="1:7">
      <c r="A49" s="82">
        <v>4</v>
      </c>
      <c r="B49" s="64" t="s">
        <v>130</v>
      </c>
      <c r="C49" s="65">
        <v>6</v>
      </c>
      <c r="D49" s="66">
        <v>1</v>
      </c>
      <c r="E49" s="66">
        <v>15</v>
      </c>
      <c r="F49" s="67">
        <f t="shared" si="2"/>
        <v>90</v>
      </c>
      <c r="G49" s="77" t="s">
        <v>131</v>
      </c>
    </row>
    <row r="50" s="9" customFormat="1" ht="32" customHeight="1" spans="1:7">
      <c r="A50" s="82">
        <v>5</v>
      </c>
      <c r="B50" s="64" t="s">
        <v>132</v>
      </c>
      <c r="C50" s="65">
        <v>20</v>
      </c>
      <c r="D50" s="66">
        <v>1</v>
      </c>
      <c r="E50" s="66">
        <v>3</v>
      </c>
      <c r="F50" s="67">
        <f t="shared" si="2"/>
        <v>60</v>
      </c>
      <c r="G50" s="77" t="s">
        <v>133</v>
      </c>
    </row>
    <row r="51" s="9" customFormat="1" ht="32" customHeight="1" spans="1:7">
      <c r="A51" s="82">
        <v>6</v>
      </c>
      <c r="B51" s="64" t="s">
        <v>134</v>
      </c>
      <c r="C51" s="65">
        <v>2800</v>
      </c>
      <c r="D51" s="66">
        <v>1</v>
      </c>
      <c r="E51" s="66">
        <v>1</v>
      </c>
      <c r="F51" s="67">
        <f t="shared" si="2"/>
        <v>2800</v>
      </c>
      <c r="G51" s="77" t="s">
        <v>135</v>
      </c>
    </row>
    <row r="52" s="9" customFormat="1" ht="32" customHeight="1" spans="1:7">
      <c r="A52" s="82">
        <v>7</v>
      </c>
      <c r="B52" s="64" t="s">
        <v>136</v>
      </c>
      <c r="C52" s="65">
        <v>3000</v>
      </c>
      <c r="D52" s="66">
        <v>1</v>
      </c>
      <c r="E52" s="66">
        <v>1</v>
      </c>
      <c r="F52" s="67">
        <f t="shared" si="2"/>
        <v>3000</v>
      </c>
      <c r="G52" s="78" t="s">
        <v>137</v>
      </c>
    </row>
    <row r="53" s="9" customFormat="1" ht="32" customHeight="1" spans="1:7">
      <c r="A53" s="85" t="s">
        <v>138</v>
      </c>
      <c r="B53" s="86"/>
      <c r="C53" s="86"/>
      <c r="D53" s="86"/>
      <c r="E53" s="86"/>
      <c r="F53" s="71">
        <f>SUM(F46:F52)</f>
        <v>8084.399998</v>
      </c>
      <c r="G53" s="72"/>
    </row>
    <row r="54" s="9" customFormat="1" ht="32" customHeight="1" spans="1:7">
      <c r="A54" s="73"/>
      <c r="B54" s="74"/>
      <c r="C54" s="74"/>
      <c r="D54" s="75"/>
      <c r="E54" s="75"/>
      <c r="F54" s="75"/>
      <c r="G54" s="76"/>
    </row>
    <row r="55" s="9" customFormat="1" ht="42" customHeight="1" spans="1:8">
      <c r="A55" s="37" t="s">
        <v>139</v>
      </c>
      <c r="B55" s="38" t="s">
        <v>64</v>
      </c>
      <c r="C55" s="62" t="s">
        <v>85</v>
      </c>
      <c r="D55" s="62" t="s">
        <v>123</v>
      </c>
      <c r="E55" s="38" t="s">
        <v>124</v>
      </c>
      <c r="F55" s="62" t="s">
        <v>88</v>
      </c>
      <c r="G55" s="39" t="s">
        <v>67</v>
      </c>
      <c r="H55" s="87"/>
    </row>
    <row r="56" s="9" customFormat="1" ht="32" customHeight="1" spans="1:8">
      <c r="A56" s="88">
        <v>1</v>
      </c>
      <c r="B56" s="89" t="s">
        <v>140</v>
      </c>
      <c r="C56" s="90">
        <v>600</v>
      </c>
      <c r="D56" s="91">
        <v>3</v>
      </c>
      <c r="E56" s="91">
        <v>2</v>
      </c>
      <c r="F56" s="90">
        <f t="shared" ref="F56:F58" si="3">C56*D56*E56</f>
        <v>3600</v>
      </c>
      <c r="G56" s="77" t="s">
        <v>141</v>
      </c>
      <c r="H56" s="87"/>
    </row>
    <row r="57" s="9" customFormat="1" ht="32" customHeight="1" spans="1:8">
      <c r="A57" s="88">
        <v>2</v>
      </c>
      <c r="B57" s="89" t="s">
        <v>140</v>
      </c>
      <c r="C57" s="90">
        <v>600</v>
      </c>
      <c r="D57" s="91">
        <v>2</v>
      </c>
      <c r="E57" s="91">
        <v>1</v>
      </c>
      <c r="F57" s="90">
        <f t="shared" si="3"/>
        <v>1200</v>
      </c>
      <c r="G57" s="77" t="s">
        <v>142</v>
      </c>
      <c r="H57" s="87"/>
    </row>
    <row r="58" s="9" customFormat="1" ht="32" customHeight="1" spans="1:8">
      <c r="A58" s="88">
        <v>9</v>
      </c>
      <c r="B58" s="89" t="s">
        <v>143</v>
      </c>
      <c r="C58" s="90">
        <f>(F22+F31+F36+F43+F53+F56+F57)</f>
        <v>79889.3999615</v>
      </c>
      <c r="D58" s="91">
        <v>1</v>
      </c>
      <c r="E58" s="92">
        <v>0.08</v>
      </c>
      <c r="F58" s="90">
        <f t="shared" si="3"/>
        <v>6391.15199692</v>
      </c>
      <c r="G58" s="93"/>
      <c r="H58" s="87"/>
    </row>
    <row r="59" s="9" customFormat="1" ht="32" customHeight="1" spans="1:7">
      <c r="A59" s="94" t="s">
        <v>144</v>
      </c>
      <c r="B59" s="70"/>
      <c r="C59" s="70"/>
      <c r="D59" s="70"/>
      <c r="E59" s="70"/>
      <c r="F59" s="71">
        <f>SUM(F56:F58)</f>
        <v>11191.15199692</v>
      </c>
      <c r="G59" s="72"/>
    </row>
    <row r="60" s="9" customFormat="1" ht="32" customHeight="1" spans="1:7">
      <c r="A60" s="95"/>
      <c r="B60" s="96"/>
      <c r="C60" s="96"/>
      <c r="D60" s="96"/>
      <c r="E60" s="96"/>
      <c r="F60" s="96"/>
      <c r="G60" s="97"/>
    </row>
    <row r="61" s="9" customFormat="1" ht="42" customHeight="1" spans="1:7">
      <c r="A61" s="37" t="s">
        <v>145</v>
      </c>
      <c r="B61" s="38" t="s">
        <v>64</v>
      </c>
      <c r="C61" s="62" t="s">
        <v>85</v>
      </c>
      <c r="D61" s="62" t="s">
        <v>123</v>
      </c>
      <c r="E61" s="38" t="s">
        <v>124</v>
      </c>
      <c r="F61" s="62" t="s">
        <v>88</v>
      </c>
      <c r="G61" s="39" t="s">
        <v>67</v>
      </c>
    </row>
    <row r="62" s="9" customFormat="1" ht="32" customHeight="1" spans="1:7">
      <c r="A62" s="88">
        <v>1</v>
      </c>
      <c r="B62" s="89" t="s">
        <v>81</v>
      </c>
      <c r="C62" s="90">
        <f>(C58+F58)</f>
        <v>86280.55195842</v>
      </c>
      <c r="D62" s="91">
        <v>1</v>
      </c>
      <c r="E62" s="98">
        <v>0.06</v>
      </c>
      <c r="F62" s="90">
        <f>C62*D62*E62</f>
        <v>5176.8331175052</v>
      </c>
      <c r="G62" s="93"/>
    </row>
    <row r="63" s="9" customFormat="1" ht="32" customHeight="1" spans="1:7">
      <c r="A63" s="99" t="s">
        <v>146</v>
      </c>
      <c r="B63" s="100"/>
      <c r="C63" s="100"/>
      <c r="D63" s="100"/>
      <c r="E63" s="100"/>
      <c r="F63" s="101">
        <f>F62</f>
        <v>5176.8331175052</v>
      </c>
      <c r="G63" s="102"/>
    </row>
    <row r="64" s="9" customFormat="1" ht="33" customHeight="1"/>
    <row r="65" s="9" customFormat="1" ht="25" customHeight="1"/>
    <row r="66" s="9" customFormat="1" ht="8.25" customHeight="1"/>
    <row r="67" s="9" customFormat="1" ht="28.5" customHeight="1"/>
    <row r="68" s="9" customFormat="1" ht="60" customHeight="1"/>
    <row r="69" s="9" customFormat="1" ht="25" customHeight="1"/>
    <row r="70" s="9" customFormat="1" ht="9" customHeight="1"/>
    <row r="71" s="9" customFormat="1" ht="29.25" customHeight="1"/>
    <row r="72" s="9" customFormat="1" ht="25" customHeight="1"/>
    <row r="73" s="9" customFormat="1" ht="27" customHeight="1"/>
  </sheetData>
  <mergeCells count="34">
    <mergeCell ref="A1:G1"/>
    <mergeCell ref="A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A17:C17"/>
    <mergeCell ref="D17:E17"/>
    <mergeCell ref="A22:E22"/>
    <mergeCell ref="A23:G23"/>
    <mergeCell ref="A31:E31"/>
    <mergeCell ref="A32:G32"/>
    <mergeCell ref="A36:E36"/>
    <mergeCell ref="A37:G37"/>
    <mergeCell ref="A43:E43"/>
    <mergeCell ref="A44:G44"/>
    <mergeCell ref="A53:E53"/>
    <mergeCell ref="A54:G54"/>
    <mergeCell ref="A59:E59"/>
    <mergeCell ref="A60:G60"/>
    <mergeCell ref="A63:E63"/>
    <mergeCell ref="H55:H58"/>
  </mergeCells>
  <printOptions horizontalCentered="1"/>
  <pageMargins left="0.511805555555556" right="0.511805555555556" top="0" bottom="0" header="0.314583333333333" footer="0.314583333333333"/>
  <pageSetup paperSize="9" scale="40"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4"/>
  <sheetViews>
    <sheetView zoomScale="90" zoomScaleNormal="90" workbookViewId="0">
      <selection activeCell="G27" sqref="G27"/>
    </sheetView>
  </sheetViews>
  <sheetFormatPr defaultColWidth="8.25" defaultRowHeight="14" outlineLevelCol="7"/>
  <cols>
    <col min="1" max="1" width="21.9568965517241" style="8" customWidth="1"/>
    <col min="2" max="2" width="44.6810344827586" style="8" customWidth="1"/>
    <col min="3" max="3" width="18.6293103448276" style="8" customWidth="1"/>
    <col min="4" max="5" width="13.9224137931034" style="8" customWidth="1"/>
    <col min="6" max="6" width="18.6293103448276" style="8" customWidth="1"/>
    <col min="7" max="7" width="50.6637931034483" style="8" customWidth="1"/>
    <col min="8" max="8" width="14.0862068965517" style="8" customWidth="1"/>
    <col min="9" max="16384" width="8.25" style="8"/>
  </cols>
  <sheetData>
    <row r="1" s="8" customFormat="1" ht="32" customHeight="1" spans="1:7">
      <c r="A1" s="10" t="s">
        <v>55</v>
      </c>
      <c r="B1" s="11"/>
      <c r="C1" s="11"/>
      <c r="D1" s="11"/>
      <c r="E1" s="11"/>
      <c r="F1" s="11"/>
      <c r="G1" s="12"/>
    </row>
    <row r="2" s="8" customFormat="1" ht="32" customHeight="1" spans="1:7">
      <c r="A2" s="13" t="s">
        <v>0</v>
      </c>
      <c r="B2" s="14" t="s">
        <v>1</v>
      </c>
      <c r="C2" s="15"/>
      <c r="D2" s="16"/>
      <c r="E2" s="16"/>
      <c r="F2" s="17"/>
      <c r="G2" s="18"/>
    </row>
    <row r="3" s="8" customFormat="1" ht="32" customHeight="1" spans="1:7">
      <c r="A3" s="103" t="s">
        <v>56</v>
      </c>
      <c r="B3" s="20" t="s">
        <v>57</v>
      </c>
      <c r="C3" s="21"/>
      <c r="D3" s="22"/>
      <c r="E3" s="22"/>
      <c r="F3" s="23"/>
      <c r="G3" s="104"/>
    </row>
    <row r="4" s="8" customFormat="1" ht="32" customHeight="1" spans="1:7">
      <c r="A4" s="25" t="s">
        <v>2</v>
      </c>
      <c r="B4" s="26">
        <v>45167</v>
      </c>
      <c r="C4" s="21"/>
      <c r="D4" s="22"/>
      <c r="E4" s="22"/>
      <c r="F4" s="23"/>
      <c r="G4" s="27"/>
    </row>
    <row r="5" s="8" customFormat="1" ht="32" customHeight="1" spans="1:7">
      <c r="A5" s="28" t="s">
        <v>58</v>
      </c>
      <c r="B5" s="21" t="s">
        <v>6</v>
      </c>
      <c r="C5" s="29"/>
      <c r="D5" s="29"/>
      <c r="E5" s="29"/>
      <c r="F5" s="30"/>
      <c r="G5" s="31"/>
    </row>
    <row r="6" s="8" customFormat="1" ht="32" customHeight="1" spans="1:7">
      <c r="A6" s="28" t="s">
        <v>59</v>
      </c>
      <c r="B6" s="32" t="s">
        <v>60</v>
      </c>
      <c r="C6" s="29"/>
      <c r="D6" s="29"/>
      <c r="E6" s="29"/>
      <c r="F6" s="29"/>
      <c r="G6" s="31"/>
    </row>
    <row r="7" s="8" customFormat="1" ht="32" customHeight="1" spans="1:7">
      <c r="A7" s="33" t="s">
        <v>61</v>
      </c>
      <c r="B7" s="32" t="s">
        <v>62</v>
      </c>
      <c r="C7" s="32"/>
      <c r="D7" s="32"/>
      <c r="E7" s="32"/>
      <c r="F7" s="32"/>
      <c r="G7" s="27"/>
    </row>
    <row r="8" s="8" customFormat="1" ht="32" customHeight="1" spans="1:7">
      <c r="A8" s="34" t="s">
        <v>63</v>
      </c>
      <c r="B8" s="35"/>
      <c r="C8" s="35"/>
      <c r="D8" s="35"/>
      <c r="E8" s="35"/>
      <c r="F8" s="35"/>
      <c r="G8" s="36"/>
    </row>
    <row r="9" s="8" customFormat="1" ht="42" customHeight="1" spans="1:7">
      <c r="A9" s="37"/>
      <c r="B9" s="38" t="s">
        <v>64</v>
      </c>
      <c r="C9" s="38"/>
      <c r="D9" s="38" t="s">
        <v>65</v>
      </c>
      <c r="E9" s="38"/>
      <c r="F9" s="38" t="s">
        <v>66</v>
      </c>
      <c r="G9" s="39" t="s">
        <v>67</v>
      </c>
    </row>
    <row r="10" s="8" customFormat="1" ht="32" customHeight="1" spans="1:7">
      <c r="A10" s="105" t="s">
        <v>68</v>
      </c>
      <c r="B10" s="106" t="s">
        <v>69</v>
      </c>
      <c r="C10" s="107"/>
      <c r="D10" s="43">
        <f>F23</f>
        <v>25120</v>
      </c>
      <c r="E10" s="43"/>
      <c r="F10" s="108"/>
      <c r="G10" s="109"/>
    </row>
    <row r="11" s="8" customFormat="1" ht="32" customHeight="1" spans="1:7">
      <c r="A11" s="105" t="s">
        <v>70</v>
      </c>
      <c r="B11" s="106" t="s">
        <v>71</v>
      </c>
      <c r="C11" s="107"/>
      <c r="D11" s="43">
        <f>F29</f>
        <v>1736</v>
      </c>
      <c r="E11" s="43"/>
      <c r="F11" s="108"/>
      <c r="G11" s="109"/>
    </row>
    <row r="12" s="8" customFormat="1" ht="32" customHeight="1" spans="1:7">
      <c r="A12" s="105" t="s">
        <v>72</v>
      </c>
      <c r="B12" s="110" t="s">
        <v>73</v>
      </c>
      <c r="C12" s="111"/>
      <c r="D12" s="48">
        <f>F33</f>
        <v>0</v>
      </c>
      <c r="E12" s="49"/>
      <c r="F12" s="108"/>
      <c r="G12" s="109"/>
    </row>
    <row r="13" s="8" customFormat="1" ht="32" customHeight="1" spans="1:7">
      <c r="A13" s="105" t="s">
        <v>74</v>
      </c>
      <c r="B13" s="110" t="s">
        <v>75</v>
      </c>
      <c r="C13" s="111"/>
      <c r="D13" s="43">
        <f>F39</f>
        <v>9524</v>
      </c>
      <c r="E13" s="43"/>
      <c r="F13" s="108"/>
      <c r="G13" s="109"/>
    </row>
    <row r="14" s="8" customFormat="1" ht="32" customHeight="1" spans="1:7">
      <c r="A14" s="105" t="s">
        <v>76</v>
      </c>
      <c r="B14" s="110" t="s">
        <v>77</v>
      </c>
      <c r="C14" s="111"/>
      <c r="D14" s="43">
        <f>F44</f>
        <v>756</v>
      </c>
      <c r="E14" s="43"/>
      <c r="F14" s="108"/>
      <c r="G14" s="109"/>
    </row>
    <row r="15" s="8" customFormat="1" ht="32" customHeight="1" spans="1:7">
      <c r="A15" s="105" t="s">
        <v>78</v>
      </c>
      <c r="B15" s="106" t="s">
        <v>79</v>
      </c>
      <c r="C15" s="107"/>
      <c r="D15" s="43">
        <f>F50</f>
        <v>5988.4</v>
      </c>
      <c r="E15" s="43"/>
      <c r="F15" s="108"/>
      <c r="G15" s="109"/>
    </row>
    <row r="16" s="8" customFormat="1" ht="32" customHeight="1" spans="1:7">
      <c r="A16" s="112" t="s">
        <v>80</v>
      </c>
      <c r="B16" s="110" t="s">
        <v>81</v>
      </c>
      <c r="C16" s="111"/>
      <c r="D16" s="48">
        <f>F54</f>
        <v>2587.464</v>
      </c>
      <c r="E16" s="49"/>
      <c r="F16" s="108"/>
      <c r="G16" s="109"/>
    </row>
    <row r="17" s="8" customFormat="1" ht="32" customHeight="1" spans="1:7">
      <c r="A17" s="51" t="s">
        <v>82</v>
      </c>
      <c r="B17" s="52"/>
      <c r="C17" s="52"/>
      <c r="D17" s="53">
        <f>SUM(D10:E16)</f>
        <v>45711.864</v>
      </c>
      <c r="E17" s="53"/>
      <c r="F17" s="54"/>
      <c r="G17" s="55"/>
    </row>
    <row r="18" s="8" customFormat="1" ht="32" customHeight="1" spans="1:7">
      <c r="A18" s="56" t="s">
        <v>83</v>
      </c>
      <c r="B18" s="57"/>
      <c r="C18" s="58"/>
      <c r="D18" s="57"/>
      <c r="E18" s="59"/>
      <c r="F18" s="60"/>
      <c r="G18" s="61"/>
    </row>
    <row r="19" s="8" customFormat="1" ht="42" customHeight="1" spans="1:7">
      <c r="A19" s="37" t="s">
        <v>84</v>
      </c>
      <c r="B19" s="38" t="s">
        <v>64</v>
      </c>
      <c r="C19" s="62" t="s">
        <v>85</v>
      </c>
      <c r="D19" s="38" t="s">
        <v>86</v>
      </c>
      <c r="E19" s="38" t="s">
        <v>87</v>
      </c>
      <c r="F19" s="62" t="s">
        <v>88</v>
      </c>
      <c r="G19" s="39" t="s">
        <v>67</v>
      </c>
    </row>
    <row r="20" s="8" customFormat="1" ht="32" customHeight="1" spans="1:7">
      <c r="A20" s="113">
        <v>1</v>
      </c>
      <c r="B20" s="64" t="s">
        <v>91</v>
      </c>
      <c r="C20" s="80">
        <v>12000</v>
      </c>
      <c r="D20" s="66">
        <v>1</v>
      </c>
      <c r="E20" s="66">
        <v>1</v>
      </c>
      <c r="F20" s="67">
        <f>C20*D20*E20</f>
        <v>12000</v>
      </c>
      <c r="G20" s="68" t="s">
        <v>147</v>
      </c>
    </row>
    <row r="21" s="8" customFormat="1" ht="32" customHeight="1" spans="1:7">
      <c r="A21" s="113">
        <v>2</v>
      </c>
      <c r="B21" s="64" t="s">
        <v>148</v>
      </c>
      <c r="C21" s="80">
        <v>78</v>
      </c>
      <c r="D21" s="66">
        <v>1</v>
      </c>
      <c r="E21" s="66">
        <v>40</v>
      </c>
      <c r="F21" s="67">
        <f>C21*D21*E21</f>
        <v>3120</v>
      </c>
      <c r="G21" s="68" t="s">
        <v>149</v>
      </c>
    </row>
    <row r="22" s="8" customFormat="1" ht="32" customHeight="1" spans="1:7">
      <c r="A22" s="114">
        <v>3</v>
      </c>
      <c r="B22" s="115" t="s">
        <v>150</v>
      </c>
      <c r="C22" s="80">
        <v>5000</v>
      </c>
      <c r="D22" s="66">
        <v>2</v>
      </c>
      <c r="E22" s="66">
        <v>1</v>
      </c>
      <c r="F22" s="67">
        <f>C22*D22*E22</f>
        <v>10000</v>
      </c>
      <c r="G22" s="68" t="s">
        <v>151</v>
      </c>
    </row>
    <row r="23" s="8" customFormat="1" ht="32" customHeight="1" spans="1:7">
      <c r="A23" s="116" t="s">
        <v>93</v>
      </c>
      <c r="B23" s="117"/>
      <c r="C23" s="117"/>
      <c r="D23" s="117"/>
      <c r="E23" s="117"/>
      <c r="F23" s="71">
        <f>SUM(F20:F22)</f>
        <v>25120</v>
      </c>
      <c r="G23" s="72"/>
    </row>
    <row r="24" s="8" customFormat="1" ht="32" customHeight="1" spans="1:7">
      <c r="A24" s="118"/>
      <c r="B24" s="119"/>
      <c r="C24" s="119"/>
      <c r="D24" s="120"/>
      <c r="E24" s="120"/>
      <c r="F24" s="120"/>
      <c r="G24" s="121"/>
    </row>
    <row r="25" s="8" customFormat="1" ht="42" customHeight="1" spans="1:7">
      <c r="A25" s="37" t="s">
        <v>94</v>
      </c>
      <c r="B25" s="38" t="s">
        <v>64</v>
      </c>
      <c r="C25" s="62" t="s">
        <v>85</v>
      </c>
      <c r="D25" s="62" t="s">
        <v>86</v>
      </c>
      <c r="E25" s="38" t="s">
        <v>87</v>
      </c>
      <c r="F25" s="62" t="s">
        <v>88</v>
      </c>
      <c r="G25" s="39" t="s">
        <v>67</v>
      </c>
    </row>
    <row r="26" s="8" customFormat="1" ht="32" customHeight="1" spans="1:7">
      <c r="A26" s="113">
        <v>1</v>
      </c>
      <c r="B26" s="64" t="s">
        <v>95</v>
      </c>
      <c r="C26" s="80">
        <v>0</v>
      </c>
      <c r="D26" s="66">
        <v>2</v>
      </c>
      <c r="E26" s="66">
        <v>10</v>
      </c>
      <c r="F26" s="67">
        <f t="shared" ref="F26:F28" si="0">C26*D26*E26</f>
        <v>0</v>
      </c>
      <c r="G26" s="77"/>
    </row>
    <row r="27" s="8" customFormat="1" ht="32" customHeight="1" spans="1:7">
      <c r="A27" s="113">
        <v>5</v>
      </c>
      <c r="B27" s="64" t="s">
        <v>102</v>
      </c>
      <c r="C27" s="80">
        <v>632.5</v>
      </c>
      <c r="D27" s="66">
        <v>2</v>
      </c>
      <c r="E27" s="66">
        <v>1</v>
      </c>
      <c r="F27" s="67">
        <f t="shared" si="0"/>
        <v>1265</v>
      </c>
      <c r="G27" s="77" t="s">
        <v>103</v>
      </c>
    </row>
    <row r="28" s="8" customFormat="1" ht="32" customHeight="1" spans="1:7">
      <c r="A28" s="113">
        <v>6</v>
      </c>
      <c r="B28" s="64" t="s">
        <v>104</v>
      </c>
      <c r="C28" s="80">
        <v>157</v>
      </c>
      <c r="D28" s="66">
        <v>3</v>
      </c>
      <c r="E28" s="66">
        <v>1</v>
      </c>
      <c r="F28" s="67">
        <f t="shared" si="0"/>
        <v>471</v>
      </c>
      <c r="G28" s="77" t="s">
        <v>105</v>
      </c>
    </row>
    <row r="29" s="8" customFormat="1" ht="32" customHeight="1" spans="1:7">
      <c r="A29" s="122" t="s">
        <v>106</v>
      </c>
      <c r="B29" s="117"/>
      <c r="C29" s="117"/>
      <c r="D29" s="117"/>
      <c r="E29" s="117"/>
      <c r="F29" s="71">
        <f>SUM(F26:F28)</f>
        <v>1736</v>
      </c>
      <c r="G29" s="72"/>
    </row>
    <row r="30" s="8" customFormat="1" ht="32" customHeight="1" spans="1:7">
      <c r="A30" s="118"/>
      <c r="B30" s="119"/>
      <c r="C30" s="119"/>
      <c r="D30" s="120"/>
      <c r="E30" s="120"/>
      <c r="F30" s="120"/>
      <c r="G30" s="121"/>
    </row>
    <row r="31" s="8" customFormat="1" ht="42" customHeight="1" spans="1:7">
      <c r="A31" s="37" t="s">
        <v>107</v>
      </c>
      <c r="B31" s="38" t="s">
        <v>64</v>
      </c>
      <c r="C31" s="62" t="s">
        <v>85</v>
      </c>
      <c r="D31" s="62" t="s">
        <v>86</v>
      </c>
      <c r="E31" s="38" t="s">
        <v>87</v>
      </c>
      <c r="F31" s="62" t="s">
        <v>88</v>
      </c>
      <c r="G31" s="39" t="s">
        <v>67</v>
      </c>
    </row>
    <row r="32" s="8" customFormat="1" ht="32" customHeight="1" spans="1:7">
      <c r="A32" s="113">
        <v>1</v>
      </c>
      <c r="B32" s="64" t="s">
        <v>108</v>
      </c>
      <c r="C32" s="80">
        <v>0</v>
      </c>
      <c r="D32" s="66">
        <v>0</v>
      </c>
      <c r="E32" s="66">
        <v>0</v>
      </c>
      <c r="F32" s="67">
        <f t="shared" ref="F32:F38" si="1">C32*D32*E32</f>
        <v>0</v>
      </c>
      <c r="G32" s="77"/>
    </row>
    <row r="33" s="8" customFormat="1" ht="32" customHeight="1" spans="1:7">
      <c r="A33" s="122" t="s">
        <v>112</v>
      </c>
      <c r="B33" s="117"/>
      <c r="C33" s="117"/>
      <c r="D33" s="117"/>
      <c r="E33" s="117"/>
      <c r="F33" s="71">
        <f>SUM(F32:F32)</f>
        <v>0</v>
      </c>
      <c r="G33" s="72"/>
    </row>
    <row r="34" s="8" customFormat="1" ht="32" customHeight="1" spans="1:7">
      <c r="A34" s="118"/>
      <c r="B34" s="119"/>
      <c r="C34" s="119"/>
      <c r="D34" s="120"/>
      <c r="E34" s="120"/>
      <c r="F34" s="120"/>
      <c r="G34" s="121"/>
    </row>
    <row r="35" s="8" customFormat="1" ht="42" customHeight="1" spans="1:7">
      <c r="A35" s="37" t="s">
        <v>113</v>
      </c>
      <c r="B35" s="38" t="s">
        <v>64</v>
      </c>
      <c r="C35" s="62" t="s">
        <v>85</v>
      </c>
      <c r="D35" s="62" t="s">
        <v>86</v>
      </c>
      <c r="E35" s="38" t="s">
        <v>87</v>
      </c>
      <c r="F35" s="62" t="s">
        <v>88</v>
      </c>
      <c r="G35" s="39" t="s">
        <v>67</v>
      </c>
    </row>
    <row r="36" s="8" customFormat="1" ht="32" customHeight="1" spans="1:7">
      <c r="A36" s="113">
        <v>1</v>
      </c>
      <c r="B36" s="64" t="s">
        <v>114</v>
      </c>
      <c r="C36" s="80">
        <v>98</v>
      </c>
      <c r="D36" s="66">
        <v>2</v>
      </c>
      <c r="E36" s="66">
        <v>20</v>
      </c>
      <c r="F36" s="67">
        <f t="shared" si="1"/>
        <v>3920</v>
      </c>
      <c r="G36" s="84" t="s">
        <v>152</v>
      </c>
    </row>
    <row r="37" s="8" customFormat="1" ht="32" customHeight="1" spans="1:7">
      <c r="A37" s="113">
        <v>2</v>
      </c>
      <c r="B37" s="64" t="s">
        <v>116</v>
      </c>
      <c r="C37" s="80">
        <v>128</v>
      </c>
      <c r="D37" s="66">
        <v>1</v>
      </c>
      <c r="E37" s="66">
        <v>42</v>
      </c>
      <c r="F37" s="67">
        <f t="shared" si="1"/>
        <v>5376</v>
      </c>
      <c r="G37" s="78" t="s">
        <v>153</v>
      </c>
    </row>
    <row r="38" s="8" customFormat="1" ht="32" customHeight="1" spans="1:7">
      <c r="A38" s="113">
        <v>3</v>
      </c>
      <c r="B38" s="64" t="s">
        <v>114</v>
      </c>
      <c r="C38" s="80">
        <v>76</v>
      </c>
      <c r="D38" s="66">
        <v>3</v>
      </c>
      <c r="E38" s="66">
        <v>1</v>
      </c>
      <c r="F38" s="67">
        <f t="shared" si="1"/>
        <v>228</v>
      </c>
      <c r="G38" s="77" t="s">
        <v>120</v>
      </c>
    </row>
    <row r="39" s="8" customFormat="1" ht="32" customHeight="1" spans="1:7">
      <c r="A39" s="122" t="s">
        <v>121</v>
      </c>
      <c r="B39" s="117"/>
      <c r="C39" s="117"/>
      <c r="D39" s="117"/>
      <c r="E39" s="117"/>
      <c r="F39" s="71">
        <f>SUM(F36:F38)</f>
        <v>9524</v>
      </c>
      <c r="G39" s="72"/>
    </row>
    <row r="40" s="8" customFormat="1" ht="32" customHeight="1" spans="1:7">
      <c r="A40" s="118"/>
      <c r="B40" s="119"/>
      <c r="C40" s="119"/>
      <c r="D40" s="120"/>
      <c r="E40" s="120"/>
      <c r="F40" s="120"/>
      <c r="G40" s="121"/>
    </row>
    <row r="41" s="8" customFormat="1" ht="42" customHeight="1" spans="1:7">
      <c r="A41" s="37" t="s">
        <v>122</v>
      </c>
      <c r="B41" s="81" t="s">
        <v>64</v>
      </c>
      <c r="C41" s="62" t="s">
        <v>85</v>
      </c>
      <c r="D41" s="62" t="s">
        <v>123</v>
      </c>
      <c r="E41" s="38" t="s">
        <v>124</v>
      </c>
      <c r="F41" s="62" t="s">
        <v>88</v>
      </c>
      <c r="G41" s="39" t="s">
        <v>67</v>
      </c>
    </row>
    <row r="42" s="8" customFormat="1" ht="32" customHeight="1" spans="1:7">
      <c r="A42" s="82">
        <v>1</v>
      </c>
      <c r="B42" s="64" t="s">
        <v>154</v>
      </c>
      <c r="C42" s="80">
        <v>18</v>
      </c>
      <c r="D42" s="66">
        <v>1</v>
      </c>
      <c r="E42" s="66">
        <v>42</v>
      </c>
      <c r="F42" s="67">
        <f t="shared" ref="F42:F49" si="2">C42*D42*E42</f>
        <v>756</v>
      </c>
      <c r="G42" s="78" t="s">
        <v>155</v>
      </c>
    </row>
    <row r="43" s="8" customFormat="1" ht="32" customHeight="1" spans="1:7">
      <c r="A43" s="82">
        <v>6</v>
      </c>
      <c r="B43" s="64" t="s">
        <v>136</v>
      </c>
      <c r="C43" s="80">
        <v>0</v>
      </c>
      <c r="D43" s="66">
        <v>1</v>
      </c>
      <c r="E43" s="66">
        <v>1</v>
      </c>
      <c r="F43" s="67">
        <f t="shared" si="2"/>
        <v>0</v>
      </c>
      <c r="G43" s="78" t="s">
        <v>137</v>
      </c>
    </row>
    <row r="44" s="8" customFormat="1" ht="32" customHeight="1" spans="1:7">
      <c r="A44" s="85" t="s">
        <v>138</v>
      </c>
      <c r="B44" s="123"/>
      <c r="C44" s="123"/>
      <c r="D44" s="123"/>
      <c r="E44" s="123"/>
      <c r="F44" s="71">
        <f>SUM(F42:F43)</f>
        <v>756</v>
      </c>
      <c r="G44" s="72"/>
    </row>
    <row r="45" s="8" customFormat="1" ht="32" customHeight="1" spans="1:7">
      <c r="A45" s="118"/>
      <c r="B45" s="119"/>
      <c r="C45" s="119"/>
      <c r="D45" s="120"/>
      <c r="E45" s="120"/>
      <c r="F45" s="120"/>
      <c r="G45" s="121"/>
    </row>
    <row r="46" s="8" customFormat="1" ht="42" customHeight="1" spans="1:8">
      <c r="A46" s="37" t="s">
        <v>139</v>
      </c>
      <c r="B46" s="38" t="s">
        <v>64</v>
      </c>
      <c r="C46" s="62" t="s">
        <v>85</v>
      </c>
      <c r="D46" s="62" t="s">
        <v>123</v>
      </c>
      <c r="E46" s="38" t="s">
        <v>124</v>
      </c>
      <c r="F46" s="62" t="s">
        <v>88</v>
      </c>
      <c r="G46" s="39" t="s">
        <v>67</v>
      </c>
      <c r="H46" s="124"/>
    </row>
    <row r="47" s="8" customFormat="1" ht="32" customHeight="1" spans="1:8">
      <c r="A47" s="125">
        <v>1</v>
      </c>
      <c r="B47" s="126" t="s">
        <v>140</v>
      </c>
      <c r="C47" s="127">
        <v>600</v>
      </c>
      <c r="D47" s="128">
        <v>3</v>
      </c>
      <c r="E47" s="128">
        <v>1</v>
      </c>
      <c r="F47" s="127">
        <f t="shared" si="2"/>
        <v>1800</v>
      </c>
      <c r="G47" s="77" t="s">
        <v>156</v>
      </c>
      <c r="H47" s="124"/>
    </row>
    <row r="48" s="8" customFormat="1" ht="32" customHeight="1" spans="1:8">
      <c r="A48" s="125">
        <v>2</v>
      </c>
      <c r="B48" s="64" t="s">
        <v>110</v>
      </c>
      <c r="C48" s="80">
        <v>497</v>
      </c>
      <c r="D48" s="66">
        <v>2</v>
      </c>
      <c r="E48" s="66">
        <v>1</v>
      </c>
      <c r="F48" s="67">
        <f t="shared" si="2"/>
        <v>994</v>
      </c>
      <c r="G48" s="77" t="s">
        <v>111</v>
      </c>
      <c r="H48" s="124"/>
    </row>
    <row r="49" s="8" customFormat="1" ht="32" customHeight="1" spans="1:8">
      <c r="A49" s="125">
        <v>3</v>
      </c>
      <c r="B49" s="126" t="s">
        <v>143</v>
      </c>
      <c r="C49" s="127">
        <f>(F23+F29+F33+F39+F44+F47+F48)</f>
        <v>39930</v>
      </c>
      <c r="D49" s="128">
        <v>1</v>
      </c>
      <c r="E49" s="129">
        <v>0.08</v>
      </c>
      <c r="F49" s="127">
        <f t="shared" si="2"/>
        <v>3194.4</v>
      </c>
      <c r="G49" s="130"/>
      <c r="H49" s="124"/>
    </row>
    <row r="50" s="8" customFormat="1" ht="32" customHeight="1" spans="1:7">
      <c r="A50" s="94" t="s">
        <v>144</v>
      </c>
      <c r="B50" s="117"/>
      <c r="C50" s="117"/>
      <c r="D50" s="117"/>
      <c r="E50" s="117"/>
      <c r="F50" s="71">
        <f>SUM(F47:F49)</f>
        <v>5988.4</v>
      </c>
      <c r="G50" s="72"/>
    </row>
    <row r="51" s="8" customFormat="1" ht="32" customHeight="1" spans="1:7">
      <c r="A51" s="131"/>
      <c r="B51" s="132"/>
      <c r="C51" s="132"/>
      <c r="D51" s="132"/>
      <c r="E51" s="132"/>
      <c r="F51" s="132"/>
      <c r="G51" s="133"/>
    </row>
    <row r="52" s="8" customFormat="1" ht="42" customHeight="1" spans="1:7">
      <c r="A52" s="37" t="s">
        <v>145</v>
      </c>
      <c r="B52" s="38" t="s">
        <v>64</v>
      </c>
      <c r="C52" s="62" t="s">
        <v>85</v>
      </c>
      <c r="D52" s="62" t="s">
        <v>123</v>
      </c>
      <c r="E52" s="38" t="s">
        <v>124</v>
      </c>
      <c r="F52" s="62" t="s">
        <v>88</v>
      </c>
      <c r="G52" s="39" t="s">
        <v>67</v>
      </c>
    </row>
    <row r="53" s="8" customFormat="1" ht="32" customHeight="1" spans="1:7">
      <c r="A53" s="125">
        <v>1</v>
      </c>
      <c r="B53" s="126" t="s">
        <v>81</v>
      </c>
      <c r="C53" s="127">
        <f>(C49+F49)</f>
        <v>43124.4</v>
      </c>
      <c r="D53" s="128">
        <v>1</v>
      </c>
      <c r="E53" s="134">
        <v>0.06</v>
      </c>
      <c r="F53" s="127">
        <f>C53*D53*E53</f>
        <v>2587.464</v>
      </c>
      <c r="G53" s="130"/>
    </row>
    <row r="54" s="8" customFormat="1" ht="32" customHeight="1" spans="1:7">
      <c r="A54" s="99" t="s">
        <v>146</v>
      </c>
      <c r="B54" s="135"/>
      <c r="C54" s="135"/>
      <c r="D54" s="135"/>
      <c r="E54" s="135"/>
      <c r="F54" s="101">
        <f>F53</f>
        <v>2587.464</v>
      </c>
      <c r="G54" s="102"/>
    </row>
    <row r="55" s="8" customFormat="1" ht="33" customHeight="1"/>
    <row r="56" s="8" customFormat="1" ht="25" customHeight="1"/>
    <row r="57" s="8" customFormat="1" ht="8.25" customHeight="1"/>
    <row r="58" s="8" customFormat="1" ht="28.5" customHeight="1"/>
    <row r="59" s="8" customFormat="1" ht="60" customHeight="1"/>
    <row r="60" s="8" customFormat="1" ht="25" customHeight="1"/>
    <row r="61" s="8" customFormat="1" ht="9" customHeight="1"/>
    <row r="62" s="8" customFormat="1" ht="29.25" customHeight="1"/>
    <row r="63" s="8" customFormat="1" ht="25" customHeight="1"/>
    <row r="64" s="8" customFormat="1" ht="27" customHeight="1"/>
  </sheetData>
  <mergeCells count="34">
    <mergeCell ref="A1:G1"/>
    <mergeCell ref="A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A17:C17"/>
    <mergeCell ref="D17:E17"/>
    <mergeCell ref="A23:E23"/>
    <mergeCell ref="A24:G24"/>
    <mergeCell ref="A29:E29"/>
    <mergeCell ref="A30:G30"/>
    <mergeCell ref="A33:E33"/>
    <mergeCell ref="A34:G34"/>
    <mergeCell ref="A39:E39"/>
    <mergeCell ref="A40:G40"/>
    <mergeCell ref="A44:E44"/>
    <mergeCell ref="A45:G45"/>
    <mergeCell ref="A50:E50"/>
    <mergeCell ref="A51:G51"/>
    <mergeCell ref="A54:E54"/>
    <mergeCell ref="H46:H49"/>
  </mergeCells>
  <printOptions horizontalCentered="1"/>
  <pageMargins left="0.357638888888889" right="0.357638888888889" top="0.2125" bottom="0.2125" header="0.5" footer="0.5"/>
  <pageSetup paperSize="9" scale="4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9"/>
  <sheetViews>
    <sheetView tabSelected="1" zoomScale="90" zoomScaleNormal="90" topLeftCell="A4" workbookViewId="0">
      <selection activeCell="D10" sqref="D10:E15"/>
    </sheetView>
  </sheetViews>
  <sheetFormatPr defaultColWidth="9" defaultRowHeight="14" outlineLevelCol="7"/>
  <cols>
    <col min="1" max="1" width="21" style="9" customWidth="1"/>
    <col min="2" max="2" width="51" style="9" customWidth="1"/>
    <col min="3" max="3" width="16.0862068965517" style="9" customWidth="1"/>
    <col min="4" max="5" width="10.7241379310345" style="9" customWidth="1"/>
    <col min="6" max="6" width="16.0862068965517" style="9" customWidth="1"/>
    <col min="7" max="7" width="55.2672413793103" style="9" customWidth="1"/>
    <col min="8" max="8" width="15.3620689655172" style="9" customWidth="1"/>
    <col min="9" max="16384" width="9" style="9"/>
  </cols>
  <sheetData>
    <row r="1" ht="32" customHeight="1" spans="1:7">
      <c r="A1" s="10" t="s">
        <v>55</v>
      </c>
      <c r="B1" s="11"/>
      <c r="C1" s="11"/>
      <c r="D1" s="11"/>
      <c r="E1" s="11"/>
      <c r="F1" s="11"/>
      <c r="G1" s="12"/>
    </row>
    <row r="2" ht="32" customHeight="1" spans="1:7">
      <c r="A2" s="13" t="s">
        <v>0</v>
      </c>
      <c r="B2" s="14" t="s">
        <v>1</v>
      </c>
      <c r="C2" s="15"/>
      <c r="D2" s="16"/>
      <c r="E2" s="16"/>
      <c r="F2" s="17"/>
      <c r="G2" s="18"/>
    </row>
    <row r="3" ht="32" customHeight="1" spans="1:7">
      <c r="A3" s="19" t="s">
        <v>56</v>
      </c>
      <c r="B3" s="20" t="s">
        <v>57</v>
      </c>
      <c r="C3" s="21"/>
      <c r="D3" s="22"/>
      <c r="E3" s="22"/>
      <c r="F3" s="23"/>
      <c r="G3" s="24"/>
    </row>
    <row r="4" ht="32" customHeight="1" spans="1:7">
      <c r="A4" s="25" t="s">
        <v>2</v>
      </c>
      <c r="B4" s="26">
        <v>45167</v>
      </c>
      <c r="C4" s="21"/>
      <c r="D4" s="22"/>
      <c r="E4" s="22"/>
      <c r="F4" s="23"/>
      <c r="G4" s="27"/>
    </row>
    <row r="5" ht="32" customHeight="1" spans="1:7">
      <c r="A5" s="28" t="s">
        <v>58</v>
      </c>
      <c r="B5" s="21" t="s">
        <v>6</v>
      </c>
      <c r="C5" s="29"/>
      <c r="D5" s="29"/>
      <c r="E5" s="29"/>
      <c r="F5" s="30"/>
      <c r="G5" s="31"/>
    </row>
    <row r="6" ht="32" customHeight="1" spans="1:7">
      <c r="A6" s="28" t="s">
        <v>59</v>
      </c>
      <c r="B6" s="32" t="s">
        <v>60</v>
      </c>
      <c r="C6" s="29"/>
      <c r="D6" s="29"/>
      <c r="E6" s="29"/>
      <c r="F6" s="29"/>
      <c r="G6" s="31"/>
    </row>
    <row r="7" ht="32" customHeight="1" spans="1:7">
      <c r="A7" s="33" t="s">
        <v>61</v>
      </c>
      <c r="B7" s="32" t="s">
        <v>62</v>
      </c>
      <c r="C7" s="32"/>
      <c r="D7" s="32"/>
      <c r="E7" s="32"/>
      <c r="F7" s="32"/>
      <c r="G7" s="27"/>
    </row>
    <row r="8" ht="32" customHeight="1" spans="1:7">
      <c r="A8" s="34" t="s">
        <v>63</v>
      </c>
      <c r="B8" s="35"/>
      <c r="C8" s="35"/>
      <c r="D8" s="35"/>
      <c r="E8" s="35"/>
      <c r="F8" s="35"/>
      <c r="G8" s="36"/>
    </row>
    <row r="9" ht="42" customHeight="1" spans="1:7">
      <c r="A9" s="37"/>
      <c r="B9" s="38" t="s">
        <v>64</v>
      </c>
      <c r="C9" s="38"/>
      <c r="D9" s="38" t="s">
        <v>65</v>
      </c>
      <c r="E9" s="38"/>
      <c r="F9" s="38" t="s">
        <v>66</v>
      </c>
      <c r="G9" s="39" t="s">
        <v>67</v>
      </c>
    </row>
    <row r="10" ht="32" customHeight="1" spans="1:7">
      <c r="A10" s="40" t="s">
        <v>68</v>
      </c>
      <c r="B10" s="41" t="s">
        <v>69</v>
      </c>
      <c r="C10" s="42"/>
      <c r="D10" s="43">
        <f>F24</f>
        <v>40230.4</v>
      </c>
      <c r="E10" s="43"/>
      <c r="F10" s="44"/>
      <c r="G10" s="45"/>
    </row>
    <row r="11" ht="32" customHeight="1" spans="1:7">
      <c r="A11" s="40" t="s">
        <v>70</v>
      </c>
      <c r="B11" s="41" t="s">
        <v>71</v>
      </c>
      <c r="C11" s="42"/>
      <c r="D11" s="43">
        <f>F30</f>
        <v>3488</v>
      </c>
      <c r="E11" s="43"/>
      <c r="F11" s="44"/>
      <c r="G11" s="45"/>
    </row>
    <row r="12" ht="32" customHeight="1" spans="1:7">
      <c r="A12" s="40" t="s">
        <v>72</v>
      </c>
      <c r="B12" s="46" t="s">
        <v>73</v>
      </c>
      <c r="C12" s="47"/>
      <c r="D12" s="48">
        <f>F34</f>
        <v>0</v>
      </c>
      <c r="E12" s="49"/>
      <c r="F12" s="44"/>
      <c r="G12" s="45"/>
    </row>
    <row r="13" ht="32" customHeight="1" spans="1:7">
      <c r="A13" s="40" t="s">
        <v>74</v>
      </c>
      <c r="B13" s="46" t="s">
        <v>75</v>
      </c>
      <c r="C13" s="47"/>
      <c r="D13" s="43">
        <f>F41</f>
        <v>21942.5</v>
      </c>
      <c r="E13" s="43"/>
      <c r="F13" s="44"/>
      <c r="G13" s="45"/>
    </row>
    <row r="14" ht="32" customHeight="1" spans="1:7">
      <c r="A14" s="40" t="s">
        <v>76</v>
      </c>
      <c r="B14" s="46" t="s">
        <v>77</v>
      </c>
      <c r="C14" s="47"/>
      <c r="D14" s="43">
        <f>F50</f>
        <v>4517.716</v>
      </c>
      <c r="E14" s="43"/>
      <c r="F14" s="44"/>
      <c r="G14" s="45"/>
    </row>
    <row r="15" ht="32" customHeight="1" spans="1:7">
      <c r="A15" s="40" t="s">
        <v>78</v>
      </c>
      <c r="B15" s="41" t="s">
        <v>79</v>
      </c>
      <c r="C15" s="42"/>
      <c r="D15" s="43">
        <f>F55</f>
        <v>8206.28928</v>
      </c>
      <c r="E15" s="43"/>
      <c r="F15" s="44"/>
      <c r="G15" s="45"/>
    </row>
    <row r="16" ht="32" customHeight="1" spans="1:7">
      <c r="A16" s="50" t="s">
        <v>80</v>
      </c>
      <c r="B16" s="46" t="s">
        <v>81</v>
      </c>
      <c r="C16" s="47"/>
      <c r="D16" s="48">
        <f>F59</f>
        <v>4703.0943168</v>
      </c>
      <c r="E16" s="49"/>
      <c r="F16" s="44"/>
      <c r="G16" s="45"/>
    </row>
    <row r="17" ht="32" customHeight="1" spans="1:7">
      <c r="A17" s="51" t="s">
        <v>82</v>
      </c>
      <c r="B17" s="52"/>
      <c r="C17" s="52"/>
      <c r="D17" s="53">
        <f>SUM(D10:E16)</f>
        <v>83087.9995968</v>
      </c>
      <c r="E17" s="53"/>
      <c r="F17" s="54"/>
      <c r="G17" s="55"/>
    </row>
    <row r="18" ht="32" customHeight="1" spans="1:7">
      <c r="A18" s="56" t="s">
        <v>83</v>
      </c>
      <c r="B18" s="57"/>
      <c r="C18" s="58"/>
      <c r="D18" s="57"/>
      <c r="E18" s="59"/>
      <c r="F18" s="60"/>
      <c r="G18" s="61"/>
    </row>
    <row r="19" ht="42" customHeight="1" spans="1:7">
      <c r="A19" s="37" t="s">
        <v>84</v>
      </c>
      <c r="B19" s="38" t="s">
        <v>64</v>
      </c>
      <c r="C19" s="62" t="s">
        <v>85</v>
      </c>
      <c r="D19" s="38" t="s">
        <v>86</v>
      </c>
      <c r="E19" s="38" t="s">
        <v>87</v>
      </c>
      <c r="F19" s="62" t="s">
        <v>88</v>
      </c>
      <c r="G19" s="39" t="s">
        <v>67</v>
      </c>
    </row>
    <row r="20" ht="32" customHeight="1" spans="1:7">
      <c r="A20" s="63">
        <v>1</v>
      </c>
      <c r="B20" s="64" t="s">
        <v>157</v>
      </c>
      <c r="C20" s="65">
        <v>7850</v>
      </c>
      <c r="D20" s="66">
        <v>1</v>
      </c>
      <c r="E20" s="66">
        <v>1</v>
      </c>
      <c r="F20" s="67">
        <f t="shared" ref="F20:F23" si="0">C20*D20*E20</f>
        <v>7850</v>
      </c>
      <c r="G20" s="68" t="s">
        <v>158</v>
      </c>
    </row>
    <row r="21" ht="32" customHeight="1" spans="1:7">
      <c r="A21" s="63">
        <v>2</v>
      </c>
      <c r="B21" s="64" t="s">
        <v>159</v>
      </c>
      <c r="C21" s="65">
        <v>6000</v>
      </c>
      <c r="D21" s="66">
        <v>1</v>
      </c>
      <c r="E21" s="66">
        <v>1</v>
      </c>
      <c r="F21" s="67">
        <f t="shared" si="0"/>
        <v>6000</v>
      </c>
      <c r="G21" s="68" t="s">
        <v>160</v>
      </c>
    </row>
    <row r="22" ht="32" customHeight="1" spans="1:7">
      <c r="A22" s="63">
        <v>3</v>
      </c>
      <c r="B22" s="64" t="s">
        <v>148</v>
      </c>
      <c r="C22" s="65">
        <v>90</v>
      </c>
      <c r="D22" s="66">
        <v>1</v>
      </c>
      <c r="E22" s="66">
        <v>30</v>
      </c>
      <c r="F22" s="67">
        <f t="shared" si="0"/>
        <v>2700</v>
      </c>
      <c r="G22" s="68" t="s">
        <v>161</v>
      </c>
    </row>
    <row r="23" ht="32" customHeight="1" spans="1:7">
      <c r="A23" s="63">
        <v>4</v>
      </c>
      <c r="B23" s="64" t="s">
        <v>162</v>
      </c>
      <c r="C23" s="65">
        <v>11840.2</v>
      </c>
      <c r="D23" s="66">
        <v>2</v>
      </c>
      <c r="E23" s="66">
        <v>1</v>
      </c>
      <c r="F23" s="67">
        <f t="shared" si="0"/>
        <v>23680.4</v>
      </c>
      <c r="G23" s="68" t="s">
        <v>163</v>
      </c>
    </row>
    <row r="24" ht="32" customHeight="1" spans="1:7">
      <c r="A24" s="69" t="s">
        <v>93</v>
      </c>
      <c r="B24" s="70"/>
      <c r="C24" s="70"/>
      <c r="D24" s="70"/>
      <c r="E24" s="70"/>
      <c r="F24" s="71">
        <f>SUM(F20:F23)</f>
        <v>40230.4</v>
      </c>
      <c r="G24" s="72"/>
    </row>
    <row r="25" ht="32" customHeight="1" spans="1:7">
      <c r="A25" s="73"/>
      <c r="B25" s="74"/>
      <c r="C25" s="74"/>
      <c r="D25" s="75"/>
      <c r="E25" s="75"/>
      <c r="F25" s="75"/>
      <c r="G25" s="76"/>
    </row>
    <row r="26" ht="42" customHeight="1" spans="1:7">
      <c r="A26" s="37" t="s">
        <v>94</v>
      </c>
      <c r="B26" s="38" t="s">
        <v>64</v>
      </c>
      <c r="C26" s="62" t="s">
        <v>85</v>
      </c>
      <c r="D26" s="62" t="s">
        <v>86</v>
      </c>
      <c r="E26" s="38" t="s">
        <v>87</v>
      </c>
      <c r="F26" s="62" t="s">
        <v>88</v>
      </c>
      <c r="G26" s="39" t="s">
        <v>67</v>
      </c>
    </row>
    <row r="27" ht="32" customHeight="1" spans="1:7">
      <c r="A27" s="63">
        <v>1</v>
      </c>
      <c r="B27" s="64" t="s">
        <v>164</v>
      </c>
      <c r="C27" s="65">
        <v>1600</v>
      </c>
      <c r="D27" s="66">
        <v>2</v>
      </c>
      <c r="E27" s="66">
        <v>1</v>
      </c>
      <c r="F27" s="67">
        <f t="shared" ref="F24:F29" si="1">C27*D27*E27</f>
        <v>3200</v>
      </c>
      <c r="G27" s="68" t="s">
        <v>165</v>
      </c>
    </row>
    <row r="28" ht="32" customHeight="1" spans="1:7">
      <c r="A28" s="63">
        <v>2</v>
      </c>
      <c r="B28" s="64" t="s">
        <v>102</v>
      </c>
      <c r="C28" s="65">
        <v>0</v>
      </c>
      <c r="D28" s="66">
        <v>0</v>
      </c>
      <c r="E28" s="66">
        <v>0</v>
      </c>
      <c r="F28" s="67">
        <f t="shared" si="1"/>
        <v>0</v>
      </c>
      <c r="G28" s="77"/>
    </row>
    <row r="29" ht="32" customHeight="1" spans="1:7">
      <c r="A29" s="63">
        <v>3</v>
      </c>
      <c r="B29" s="64" t="s">
        <v>104</v>
      </c>
      <c r="C29" s="65">
        <v>72</v>
      </c>
      <c r="D29" s="66">
        <v>2</v>
      </c>
      <c r="E29" s="66">
        <v>2</v>
      </c>
      <c r="F29" s="67">
        <f t="shared" si="1"/>
        <v>288</v>
      </c>
      <c r="G29" s="78" t="s">
        <v>105</v>
      </c>
    </row>
    <row r="30" ht="32" customHeight="1" spans="1:7">
      <c r="A30" s="79" t="s">
        <v>106</v>
      </c>
      <c r="B30" s="70"/>
      <c r="C30" s="70"/>
      <c r="D30" s="70"/>
      <c r="E30" s="70"/>
      <c r="F30" s="71">
        <f>SUM(F27:F29)</f>
        <v>3488</v>
      </c>
      <c r="G30" s="72"/>
    </row>
    <row r="31" ht="32" customHeight="1" spans="1:7">
      <c r="A31" s="73"/>
      <c r="B31" s="74"/>
      <c r="C31" s="74"/>
      <c r="D31" s="75"/>
      <c r="E31" s="75"/>
      <c r="F31" s="75"/>
      <c r="G31" s="76"/>
    </row>
    <row r="32" ht="42" customHeight="1" spans="1:7">
      <c r="A32" s="37" t="s">
        <v>107</v>
      </c>
      <c r="B32" s="38" t="s">
        <v>64</v>
      </c>
      <c r="C32" s="62" t="s">
        <v>85</v>
      </c>
      <c r="D32" s="62" t="s">
        <v>86</v>
      </c>
      <c r="E32" s="38" t="s">
        <v>87</v>
      </c>
      <c r="F32" s="62" t="s">
        <v>88</v>
      </c>
      <c r="G32" s="39" t="s">
        <v>67</v>
      </c>
    </row>
    <row r="33" ht="32" customHeight="1" spans="1:7">
      <c r="A33" s="63">
        <v>1</v>
      </c>
      <c r="B33" s="64" t="s">
        <v>108</v>
      </c>
      <c r="C33" s="65">
        <v>0</v>
      </c>
      <c r="D33" s="66">
        <v>0</v>
      </c>
      <c r="E33" s="66">
        <v>0</v>
      </c>
      <c r="F33" s="67">
        <f t="shared" ref="F33:F40" si="2">C33*D33*E33</f>
        <v>0</v>
      </c>
      <c r="G33" s="77"/>
    </row>
    <row r="34" ht="32" customHeight="1" spans="1:7">
      <c r="A34" s="79" t="s">
        <v>112</v>
      </c>
      <c r="B34" s="70"/>
      <c r="C34" s="70"/>
      <c r="D34" s="70"/>
      <c r="E34" s="70"/>
      <c r="F34" s="71">
        <f>SUM(F33:F33)</f>
        <v>0</v>
      </c>
      <c r="G34" s="72"/>
    </row>
    <row r="35" ht="32" customHeight="1" spans="1:7">
      <c r="A35" s="73"/>
      <c r="B35" s="74"/>
      <c r="C35" s="74"/>
      <c r="D35" s="75"/>
      <c r="E35" s="75"/>
      <c r="F35" s="75"/>
      <c r="G35" s="76"/>
    </row>
    <row r="36" ht="42" customHeight="1" spans="1:7">
      <c r="A36" s="37" t="s">
        <v>113</v>
      </c>
      <c r="B36" s="38" t="s">
        <v>64</v>
      </c>
      <c r="C36" s="62" t="s">
        <v>85</v>
      </c>
      <c r="D36" s="62" t="s">
        <v>86</v>
      </c>
      <c r="E36" s="38" t="s">
        <v>87</v>
      </c>
      <c r="F36" s="62" t="s">
        <v>88</v>
      </c>
      <c r="G36" s="39" t="s">
        <v>67</v>
      </c>
    </row>
    <row r="37" ht="32" customHeight="1" spans="1:7">
      <c r="A37" s="63">
        <v>1</v>
      </c>
      <c r="B37" s="64" t="s">
        <v>116</v>
      </c>
      <c r="C37" s="65">
        <v>69.5</v>
      </c>
      <c r="D37" s="66">
        <v>1</v>
      </c>
      <c r="E37" s="66">
        <v>33</v>
      </c>
      <c r="F37" s="67">
        <f t="shared" si="2"/>
        <v>2293.5</v>
      </c>
      <c r="G37" s="78" t="s">
        <v>166</v>
      </c>
    </row>
    <row r="38" ht="32" customHeight="1" spans="1:7">
      <c r="A38" s="63">
        <v>2</v>
      </c>
      <c r="B38" s="64" t="s">
        <v>114</v>
      </c>
      <c r="C38" s="65">
        <v>2499.75</v>
      </c>
      <c r="D38" s="66">
        <v>1</v>
      </c>
      <c r="E38" s="66">
        <v>4</v>
      </c>
      <c r="F38" s="67">
        <f t="shared" si="2"/>
        <v>9999</v>
      </c>
      <c r="G38" s="78" t="s">
        <v>167</v>
      </c>
    </row>
    <row r="39" ht="32" customHeight="1" spans="1:7">
      <c r="A39" s="63">
        <v>3</v>
      </c>
      <c r="B39" s="64" t="s">
        <v>116</v>
      </c>
      <c r="C39" s="65">
        <v>250</v>
      </c>
      <c r="D39" s="66">
        <v>1</v>
      </c>
      <c r="E39" s="66">
        <v>37</v>
      </c>
      <c r="F39" s="67">
        <f t="shared" si="2"/>
        <v>9250</v>
      </c>
      <c r="G39" s="78" t="s">
        <v>153</v>
      </c>
    </row>
    <row r="40" s="8" customFormat="1" ht="32" customHeight="1" spans="1:7">
      <c r="A40" s="63">
        <v>4</v>
      </c>
      <c r="B40" s="64" t="s">
        <v>168</v>
      </c>
      <c r="C40" s="80">
        <v>100</v>
      </c>
      <c r="D40" s="66">
        <v>2</v>
      </c>
      <c r="E40" s="66">
        <v>2</v>
      </c>
      <c r="F40" s="67">
        <f t="shared" si="2"/>
        <v>400</v>
      </c>
      <c r="G40" s="77" t="s">
        <v>120</v>
      </c>
    </row>
    <row r="41" ht="32" customHeight="1" spans="1:7">
      <c r="A41" s="79" t="s">
        <v>121</v>
      </c>
      <c r="B41" s="70"/>
      <c r="C41" s="70"/>
      <c r="D41" s="70"/>
      <c r="E41" s="70"/>
      <c r="F41" s="71">
        <f>SUM(F37:F40)</f>
        <v>21942.5</v>
      </c>
      <c r="G41" s="72"/>
    </row>
    <row r="42" ht="32" customHeight="1" spans="1:7">
      <c r="A42" s="73"/>
      <c r="B42" s="74"/>
      <c r="C42" s="74"/>
      <c r="D42" s="75"/>
      <c r="E42" s="75"/>
      <c r="F42" s="75"/>
      <c r="G42" s="76"/>
    </row>
    <row r="43" ht="42" customHeight="1" spans="1:7">
      <c r="A43" s="37" t="s">
        <v>122</v>
      </c>
      <c r="B43" s="81" t="s">
        <v>64</v>
      </c>
      <c r="C43" s="62" t="s">
        <v>85</v>
      </c>
      <c r="D43" s="62" t="s">
        <v>123</v>
      </c>
      <c r="E43" s="38" t="s">
        <v>124</v>
      </c>
      <c r="F43" s="62" t="s">
        <v>88</v>
      </c>
      <c r="G43" s="39" t="s">
        <v>67</v>
      </c>
    </row>
    <row r="44" ht="32" customHeight="1" spans="1:7">
      <c r="A44" s="82">
        <v>1</v>
      </c>
      <c r="B44" s="64" t="s">
        <v>169</v>
      </c>
      <c r="C44" s="65">
        <v>12</v>
      </c>
      <c r="D44" s="66">
        <v>1</v>
      </c>
      <c r="E44" s="83">
        <v>47.018</v>
      </c>
      <c r="F44" s="67">
        <f t="shared" ref="F44:F49" si="3">C44*D44*E44</f>
        <v>564.216</v>
      </c>
      <c r="G44" s="78" t="s">
        <v>170</v>
      </c>
    </row>
    <row r="45" ht="32" customHeight="1" spans="1:7">
      <c r="A45" s="82">
        <v>2</v>
      </c>
      <c r="B45" s="64" t="s">
        <v>132</v>
      </c>
      <c r="C45" s="65">
        <v>20</v>
      </c>
      <c r="D45" s="66">
        <v>1</v>
      </c>
      <c r="E45" s="66">
        <v>2</v>
      </c>
      <c r="F45" s="67">
        <f t="shared" si="3"/>
        <v>40</v>
      </c>
      <c r="G45" s="77" t="s">
        <v>133</v>
      </c>
    </row>
    <row r="46" s="9" customFormat="1" ht="32" customHeight="1" spans="1:7">
      <c r="A46" s="82">
        <v>3</v>
      </c>
      <c r="B46" s="64" t="s">
        <v>171</v>
      </c>
      <c r="C46" s="65">
        <v>85</v>
      </c>
      <c r="D46" s="66">
        <v>1</v>
      </c>
      <c r="E46" s="66">
        <v>40</v>
      </c>
      <c r="F46" s="67">
        <f t="shared" si="3"/>
        <v>3400</v>
      </c>
      <c r="G46" s="84" t="s">
        <v>172</v>
      </c>
    </row>
    <row r="47" s="9" customFormat="1" ht="32" customHeight="1" spans="1:7">
      <c r="A47" s="82">
        <v>4</v>
      </c>
      <c r="B47" s="64" t="s">
        <v>173</v>
      </c>
      <c r="C47" s="65">
        <v>128.5</v>
      </c>
      <c r="D47" s="66">
        <v>1</v>
      </c>
      <c r="E47" s="66">
        <v>1</v>
      </c>
      <c r="F47" s="67">
        <f t="shared" si="3"/>
        <v>128.5</v>
      </c>
      <c r="G47" s="78" t="s">
        <v>174</v>
      </c>
    </row>
    <row r="48" ht="32" customHeight="1" spans="1:7">
      <c r="A48" s="82">
        <v>5</v>
      </c>
      <c r="B48" s="64" t="s">
        <v>136</v>
      </c>
      <c r="C48" s="65">
        <v>0</v>
      </c>
      <c r="D48" s="66">
        <v>1</v>
      </c>
      <c r="E48" s="66">
        <v>1</v>
      </c>
      <c r="F48" s="67">
        <f t="shared" si="3"/>
        <v>0</v>
      </c>
      <c r="G48" s="78" t="s">
        <v>137</v>
      </c>
    </row>
    <row r="49" ht="32" customHeight="1" spans="1:7">
      <c r="A49" s="82">
        <v>6</v>
      </c>
      <c r="B49" s="64" t="s">
        <v>175</v>
      </c>
      <c r="C49" s="65">
        <v>35</v>
      </c>
      <c r="D49" s="66">
        <v>1</v>
      </c>
      <c r="E49" s="66">
        <v>11</v>
      </c>
      <c r="F49" s="67">
        <f t="shared" si="3"/>
        <v>385</v>
      </c>
      <c r="G49" s="78" t="s">
        <v>176</v>
      </c>
    </row>
    <row r="50" ht="32" customHeight="1" spans="1:7">
      <c r="A50" s="85" t="s">
        <v>138</v>
      </c>
      <c r="B50" s="86"/>
      <c r="C50" s="86"/>
      <c r="D50" s="86"/>
      <c r="E50" s="86"/>
      <c r="F50" s="71">
        <f>SUM(F44:F49)</f>
        <v>4517.716</v>
      </c>
      <c r="G50" s="72"/>
    </row>
    <row r="51" ht="32" customHeight="1" spans="1:7">
      <c r="A51" s="73"/>
      <c r="B51" s="74"/>
      <c r="C51" s="74"/>
      <c r="D51" s="75"/>
      <c r="E51" s="75"/>
      <c r="F51" s="75"/>
      <c r="G51" s="76"/>
    </row>
    <row r="52" ht="42" customHeight="1" spans="1:8">
      <c r="A52" s="37" t="s">
        <v>139</v>
      </c>
      <c r="B52" s="38" t="s">
        <v>64</v>
      </c>
      <c r="C52" s="62" t="s">
        <v>85</v>
      </c>
      <c r="D52" s="62" t="s">
        <v>123</v>
      </c>
      <c r="E52" s="38" t="s">
        <v>124</v>
      </c>
      <c r="F52" s="62" t="s">
        <v>88</v>
      </c>
      <c r="G52" s="39" t="s">
        <v>67</v>
      </c>
      <c r="H52" s="87"/>
    </row>
    <row r="53" ht="32" customHeight="1" spans="1:8">
      <c r="A53" s="88">
        <v>1</v>
      </c>
      <c r="B53" s="89" t="s">
        <v>140</v>
      </c>
      <c r="C53" s="90">
        <v>600</v>
      </c>
      <c r="D53" s="91">
        <v>2</v>
      </c>
      <c r="E53" s="91">
        <v>2</v>
      </c>
      <c r="F53" s="90">
        <f t="shared" ref="F53:F54" si="4">C53*D53*E53</f>
        <v>2400</v>
      </c>
      <c r="G53" s="84" t="s">
        <v>177</v>
      </c>
      <c r="H53" s="87"/>
    </row>
    <row r="54" ht="32" customHeight="1" spans="1:8">
      <c r="A54" s="88">
        <v>2</v>
      </c>
      <c r="B54" s="89" t="s">
        <v>143</v>
      </c>
      <c r="C54" s="90">
        <f>(F24+F30+F34+F41+F50+F53)</f>
        <v>72578.616</v>
      </c>
      <c r="D54" s="91">
        <v>1</v>
      </c>
      <c r="E54" s="92">
        <v>0.08</v>
      </c>
      <c r="F54" s="90">
        <f t="shared" si="4"/>
        <v>5806.28928</v>
      </c>
      <c r="G54" s="93"/>
      <c r="H54" s="87"/>
    </row>
    <row r="55" ht="32" customHeight="1" spans="1:7">
      <c r="A55" s="94" t="s">
        <v>144</v>
      </c>
      <c r="B55" s="70"/>
      <c r="C55" s="70"/>
      <c r="D55" s="70"/>
      <c r="E55" s="70"/>
      <c r="F55" s="71">
        <f>SUM(F53:F54)</f>
        <v>8206.28928</v>
      </c>
      <c r="G55" s="72"/>
    </row>
    <row r="56" ht="32" customHeight="1" spans="1:7">
      <c r="A56" s="95"/>
      <c r="B56" s="96"/>
      <c r="C56" s="96"/>
      <c r="D56" s="96"/>
      <c r="E56" s="96"/>
      <c r="F56" s="96"/>
      <c r="G56" s="97"/>
    </row>
    <row r="57" ht="42" customHeight="1" spans="1:7">
      <c r="A57" s="37" t="s">
        <v>145</v>
      </c>
      <c r="B57" s="38" t="s">
        <v>64</v>
      </c>
      <c r="C57" s="62" t="s">
        <v>85</v>
      </c>
      <c r="D57" s="62" t="s">
        <v>123</v>
      </c>
      <c r="E57" s="38" t="s">
        <v>124</v>
      </c>
      <c r="F57" s="62" t="s">
        <v>88</v>
      </c>
      <c r="G57" s="39" t="s">
        <v>67</v>
      </c>
    </row>
    <row r="58" ht="32" customHeight="1" spans="1:7">
      <c r="A58" s="88">
        <v>1</v>
      </c>
      <c r="B58" s="89" t="s">
        <v>81</v>
      </c>
      <c r="C58" s="90">
        <f>(C54+F54)</f>
        <v>78384.90528</v>
      </c>
      <c r="D58" s="91">
        <v>1</v>
      </c>
      <c r="E58" s="98">
        <v>0.06</v>
      </c>
      <c r="F58" s="90">
        <f>C58*D58*E58</f>
        <v>4703.0943168</v>
      </c>
      <c r="G58" s="93"/>
    </row>
    <row r="59" ht="32" customHeight="1" spans="1:7">
      <c r="A59" s="99" t="s">
        <v>146</v>
      </c>
      <c r="B59" s="100"/>
      <c r="C59" s="100"/>
      <c r="D59" s="100"/>
      <c r="E59" s="100"/>
      <c r="F59" s="101">
        <f>F58</f>
        <v>4703.0943168</v>
      </c>
      <c r="G59" s="102"/>
    </row>
    <row r="60" ht="33" customHeight="1"/>
    <row r="61" ht="25" customHeight="1"/>
    <row r="62" ht="8.25" customHeight="1"/>
    <row r="63" ht="28.5" customHeight="1"/>
    <row r="64" ht="60" customHeight="1"/>
    <row r="65" ht="25" customHeight="1"/>
    <row r="66" ht="9" customHeight="1"/>
    <row r="67" ht="29.25" customHeight="1"/>
    <row r="68" ht="25" customHeight="1"/>
    <row r="69" ht="27" customHeight="1"/>
  </sheetData>
  <mergeCells count="34">
    <mergeCell ref="A1:G1"/>
    <mergeCell ref="A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A17:C17"/>
    <mergeCell ref="D17:E17"/>
    <mergeCell ref="A24:E24"/>
    <mergeCell ref="A25:G25"/>
    <mergeCell ref="A30:E30"/>
    <mergeCell ref="A31:G31"/>
    <mergeCell ref="A34:E34"/>
    <mergeCell ref="A35:G35"/>
    <mergeCell ref="A41:E41"/>
    <mergeCell ref="A42:G42"/>
    <mergeCell ref="A50:E50"/>
    <mergeCell ref="A51:G51"/>
    <mergeCell ref="A55:E55"/>
    <mergeCell ref="A56:G56"/>
    <mergeCell ref="A59:E59"/>
    <mergeCell ref="H52:H54"/>
  </mergeCells>
  <printOptions horizontalCentered="1"/>
  <pageMargins left="0.306944444444444" right="0.306944444444444" top="0" bottom="0" header="0.298611111111111" footer="0.298611111111111"/>
  <pageSetup paperSize="9" scale="42"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5" workbookViewId="0">
      <selection activeCell="N9" sqref="N9:AO10"/>
    </sheetView>
  </sheetViews>
  <sheetFormatPr defaultColWidth="9" defaultRowHeight="14" outlineLevelCol="5"/>
  <cols>
    <col min="1" max="1" width="41.9051724137931" customWidth="1"/>
    <col min="2" max="2" width="9.08620689655172" style="1"/>
    <col min="3" max="3" width="11.6293103448276" style="1" customWidth="1"/>
    <col min="4" max="4" width="10.0862068965517" style="1" customWidth="1"/>
    <col min="5" max="5" width="11.1810344827586" style="1" customWidth="1"/>
    <col min="6" max="6" width="35.0862068965517" style="1" customWidth="1"/>
  </cols>
  <sheetData>
    <row r="1" ht="28.05" spans="1:6">
      <c r="A1" s="2" t="s">
        <v>178</v>
      </c>
      <c r="B1" s="2" t="s">
        <v>179</v>
      </c>
      <c r="C1" s="2" t="s">
        <v>180</v>
      </c>
      <c r="D1" s="2" t="s">
        <v>181</v>
      </c>
      <c r="E1" s="3" t="s">
        <v>182</v>
      </c>
      <c r="F1" s="2" t="s">
        <v>183</v>
      </c>
    </row>
    <row r="2" ht="29.25" customHeight="1" spans="1:6">
      <c r="A2" s="4" t="s">
        <v>184</v>
      </c>
      <c r="B2" s="5" t="s">
        <v>185</v>
      </c>
      <c r="C2" s="5" t="s">
        <v>186</v>
      </c>
      <c r="D2" s="5">
        <v>45</v>
      </c>
      <c r="E2" s="5">
        <v>1</v>
      </c>
      <c r="F2" s="5"/>
    </row>
    <row r="3" ht="29.25" customHeight="1" spans="1:6">
      <c r="A3" s="4" t="s">
        <v>187</v>
      </c>
      <c r="B3" s="5" t="s">
        <v>188</v>
      </c>
      <c r="C3" s="5" t="s">
        <v>186</v>
      </c>
      <c r="D3" s="5">
        <v>45</v>
      </c>
      <c r="E3" s="5">
        <v>1</v>
      </c>
      <c r="F3" s="5"/>
    </row>
    <row r="4" ht="29.25" customHeight="1" spans="1:6">
      <c r="A4" s="4" t="s">
        <v>189</v>
      </c>
      <c r="B4" s="5" t="s">
        <v>185</v>
      </c>
      <c r="C4" s="5" t="s">
        <v>186</v>
      </c>
      <c r="D4" s="5">
        <v>55</v>
      </c>
      <c r="E4" s="5">
        <v>1</v>
      </c>
      <c r="F4" s="5"/>
    </row>
    <row r="5" ht="29.25" customHeight="1" spans="1:6">
      <c r="A5" s="4" t="s">
        <v>190</v>
      </c>
      <c r="B5" s="5" t="s">
        <v>191</v>
      </c>
      <c r="C5" s="5" t="s">
        <v>186</v>
      </c>
      <c r="D5" s="5">
        <v>50</v>
      </c>
      <c r="E5" s="5">
        <v>1</v>
      </c>
      <c r="F5" s="6" t="s">
        <v>192</v>
      </c>
    </row>
    <row r="6" ht="29.25" customHeight="1" spans="1:6">
      <c r="A6" s="4" t="s">
        <v>193</v>
      </c>
      <c r="B6" s="5" t="s">
        <v>194</v>
      </c>
      <c r="C6" s="5" t="s">
        <v>195</v>
      </c>
      <c r="D6" s="5">
        <v>45</v>
      </c>
      <c r="E6" s="5">
        <v>5</v>
      </c>
      <c r="F6" s="5"/>
    </row>
    <row r="7" ht="29.25" customHeight="1" spans="1:6">
      <c r="A7" s="4" t="s">
        <v>196</v>
      </c>
      <c r="B7" s="5" t="s">
        <v>197</v>
      </c>
      <c r="C7" s="5" t="s">
        <v>195</v>
      </c>
      <c r="D7" s="5">
        <v>45</v>
      </c>
      <c r="E7" s="5">
        <v>5</v>
      </c>
      <c r="F7" s="5"/>
    </row>
    <row r="8" ht="29.25" customHeight="1" spans="1:6">
      <c r="A8" s="4" t="s">
        <v>198</v>
      </c>
      <c r="B8" s="5" t="s">
        <v>199</v>
      </c>
      <c r="C8" s="5" t="s">
        <v>195</v>
      </c>
      <c r="D8" s="5">
        <v>40</v>
      </c>
      <c r="E8" s="5">
        <v>2</v>
      </c>
      <c r="F8" s="5"/>
    </row>
    <row r="9" ht="29.25" customHeight="1" spans="1:6">
      <c r="A9" s="4" t="s">
        <v>200</v>
      </c>
      <c r="B9" s="5" t="s">
        <v>188</v>
      </c>
      <c r="C9" s="5" t="s">
        <v>201</v>
      </c>
      <c r="D9" s="5">
        <v>40</v>
      </c>
      <c r="E9" s="5">
        <v>2</v>
      </c>
      <c r="F9" s="5"/>
    </row>
    <row r="10" ht="29.25" customHeight="1" spans="1:6">
      <c r="A10" s="4" t="s">
        <v>202</v>
      </c>
      <c r="B10" s="5" t="s">
        <v>203</v>
      </c>
      <c r="C10" s="5" t="s">
        <v>204</v>
      </c>
      <c r="D10" s="5">
        <v>40</v>
      </c>
      <c r="E10" s="5">
        <v>2</v>
      </c>
      <c r="F10" s="5"/>
    </row>
    <row r="11" ht="29.25" customHeight="1" spans="1:6">
      <c r="A11" s="4" t="s">
        <v>205</v>
      </c>
      <c r="B11" s="5" t="s">
        <v>206</v>
      </c>
      <c r="C11" s="5" t="s">
        <v>201</v>
      </c>
      <c r="D11" s="5">
        <v>40</v>
      </c>
      <c r="E11" s="5">
        <v>2</v>
      </c>
      <c r="F11" s="5"/>
    </row>
    <row r="12" ht="29.25" customHeight="1" spans="1:6">
      <c r="A12" s="4" t="s">
        <v>207</v>
      </c>
      <c r="B12" s="5" t="s">
        <v>197</v>
      </c>
      <c r="C12" s="5" t="s">
        <v>186</v>
      </c>
      <c r="D12" s="5">
        <v>40</v>
      </c>
      <c r="E12" s="5">
        <v>2</v>
      </c>
      <c r="F12" s="5"/>
    </row>
    <row r="13" ht="29.25" customHeight="1" spans="1:6">
      <c r="A13" s="4" t="s">
        <v>208</v>
      </c>
      <c r="B13" s="5" t="s">
        <v>185</v>
      </c>
      <c r="C13" s="5" t="s">
        <v>186</v>
      </c>
      <c r="D13" s="5">
        <v>20</v>
      </c>
      <c r="E13" s="5">
        <v>1</v>
      </c>
      <c r="F13" s="5"/>
    </row>
    <row r="14" ht="29.25" customHeight="1" spans="1:6">
      <c r="A14" s="4" t="s">
        <v>208</v>
      </c>
      <c r="B14" s="5" t="s">
        <v>188</v>
      </c>
      <c r="C14" s="5" t="s">
        <v>195</v>
      </c>
      <c r="D14" s="5">
        <v>20</v>
      </c>
      <c r="E14" s="5">
        <v>1</v>
      </c>
      <c r="F14" s="5"/>
    </row>
    <row r="15" ht="29.25" customHeight="1" spans="1:6">
      <c r="A15" s="4" t="s">
        <v>208</v>
      </c>
      <c r="B15" s="5" t="s">
        <v>188</v>
      </c>
      <c r="C15" s="5" t="s">
        <v>209</v>
      </c>
      <c r="D15" s="5">
        <v>20</v>
      </c>
      <c r="E15" s="5">
        <v>1</v>
      </c>
      <c r="F15" s="5"/>
    </row>
    <row r="16" ht="29.25" customHeight="1" spans="1:6">
      <c r="A16" s="4" t="s">
        <v>208</v>
      </c>
      <c r="B16" s="5" t="s">
        <v>210</v>
      </c>
      <c r="C16" s="5" t="s">
        <v>201</v>
      </c>
      <c r="D16" s="5">
        <v>20</v>
      </c>
      <c r="E16" s="5">
        <v>1</v>
      </c>
      <c r="F16" s="5"/>
    </row>
    <row r="17" ht="29.25" customHeight="1" spans="1:6">
      <c r="A17" s="4" t="s">
        <v>208</v>
      </c>
      <c r="B17" s="5" t="s">
        <v>210</v>
      </c>
      <c r="C17" s="5" t="s">
        <v>204</v>
      </c>
      <c r="D17" s="5">
        <v>20</v>
      </c>
      <c r="E17" s="5">
        <v>1</v>
      </c>
      <c r="F17" s="5"/>
    </row>
    <row r="18" ht="18" customHeight="1" spans="1:6">
      <c r="A18" s="7" t="s">
        <v>211</v>
      </c>
      <c r="B18" s="5"/>
      <c r="C18" s="5"/>
      <c r="D18" s="5">
        <f>SUM(D2:D17)</f>
        <v>585</v>
      </c>
      <c r="E18" s="5">
        <v>29</v>
      </c>
      <c r="F18" s="5"/>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BBA</Company>
  <Application>Microsoft Excel</Application>
  <HeadingPairs>
    <vt:vector size="2" baseType="variant">
      <vt:variant>
        <vt:lpstr>工作表</vt:lpstr>
      </vt:variant>
      <vt:variant>
        <vt:i4>5</vt:i4>
      </vt:variant>
    </vt:vector>
  </HeadingPairs>
  <TitlesOfParts>
    <vt:vector size="5" baseType="lpstr">
      <vt:lpstr>Summary</vt:lpstr>
      <vt:lpstr>沈阳优秀经销商研讨会</vt:lpstr>
      <vt:lpstr>上海咖啡会</vt:lpstr>
      <vt:lpstr>北京咖啡会</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Xiaohong, BBS-431</dc:creator>
  <cp:lastModifiedBy>qzuser</cp:lastModifiedBy>
  <dcterms:created xsi:type="dcterms:W3CDTF">2016-04-12T07:55:00Z</dcterms:created>
  <cp:lastPrinted>2023-01-18T02:27:00Z</cp:lastPrinted>
  <dcterms:modified xsi:type="dcterms:W3CDTF">2023-12-20T13:04:55Z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781BBBD31F124CA2A131D9732170773C_12</vt:lpwstr>
  </property>
</Properties>
</file>