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11E29806-A3EF-4A5E-897D-D38BCAC9A1C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车展" sheetId="1" r:id="rId1"/>
  </sheets>
  <definedNames>
    <definedName name="_xlnm.Print_Area" localSheetId="0">车展!$A$1:$G$69</definedName>
    <definedName name="_xlnm.Print_Titles" localSheetId="0">车展!$1:$7</definedName>
  </definedNames>
  <calcPr calcId="181029" concurrentCalc="0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4" i="1"/>
  <c r="G26" i="1"/>
  <c r="G22" i="1"/>
  <c r="G34" i="1"/>
  <c r="G56" i="1"/>
  <c r="G25" i="1"/>
  <c r="G27" i="1"/>
  <c r="G28" i="1"/>
  <c r="G20" i="1"/>
  <c r="G30" i="1"/>
  <c r="G21" i="1"/>
  <c r="G29" i="1"/>
  <c r="G53" i="1"/>
  <c r="G54" i="1"/>
  <c r="G9" i="1"/>
  <c r="G10" i="1"/>
  <c r="G11" i="1"/>
  <c r="G23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5" i="1"/>
  <c r="G57" i="1"/>
  <c r="G58" i="1"/>
  <c r="G60" i="1"/>
  <c r="G59" i="1"/>
</calcChain>
</file>

<file path=xl/sharedStrings.xml><?xml version="1.0" encoding="utf-8"?>
<sst xmlns="http://schemas.openxmlformats.org/spreadsheetml/2006/main" count="113" uniqueCount="105">
  <si>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</si>
  <si>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</si>
  <si>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</si>
  <si>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</si>
  <si>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>项目</t>
  </si>
  <si>
    <t>规格</t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</si>
  <si>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</si>
  <si>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</si>
  <si>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r>
      <rPr>
        <sz val="9"/>
        <rFont val="宋体"/>
        <family val="3"/>
        <charset val="134"/>
      </rP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</t>
    </r>
  </si>
  <si>
    <t>酒店大堂媒体签到台，允许背板搭建，酒店提供签到桌、桌布座椅、鲜花，
酒店大堂不允许有其他竞品的相关签到物品</t>
    <phoneticPr fontId="1" type="noConversion"/>
  </si>
  <si>
    <r>
      <rPr>
        <sz val="9"/>
        <rFont val="宋体"/>
        <family val="3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family val="3"/>
        <charset val="134"/>
      </rPr>
      <t xml:space="preserve">结算费用。
</t>
    </r>
    <phoneticPr fontId="1" type="noConversion"/>
  </si>
  <si>
    <r>
      <rPr>
        <sz val="9"/>
        <rFont val="宋体"/>
        <family val="3"/>
        <charset val="134"/>
      </rPr>
      <t>停车场</t>
    </r>
    <phoneticPr fontId="1" type="noConversion"/>
  </si>
  <si>
    <t>停车场</t>
    <phoneticPr fontId="1" type="noConversion"/>
  </si>
  <si>
    <t>Hotel                        公付</t>
    <phoneticPr fontId="1" type="noConversion"/>
  </si>
  <si>
    <t>Tax税 6%</t>
    <phoneticPr fontId="1" type="noConversion"/>
  </si>
  <si>
    <t>Service fee 服务费 10%</t>
    <phoneticPr fontId="1" type="noConversion"/>
  </si>
  <si>
    <t>Total 总计</t>
    <phoneticPr fontId="1" type="noConversion"/>
  </si>
  <si>
    <t>自付房费
一、客人签单部分由会务组负责人员负责确认是否划入总账</t>
    <phoneticPr fontId="1" type="noConversion"/>
  </si>
  <si>
    <t xml:space="preserve">Hotel:                  </t>
    <phoneticPr fontId="1" type="noConversion"/>
  </si>
  <si>
    <r>
      <t>GL8</t>
    </r>
    <r>
      <rPr>
        <sz val="9"/>
        <rFont val="宋体"/>
        <family val="3"/>
        <charset val="134"/>
      </rPr>
      <t>：酒店－机场－酒店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</si>
  <si>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r>
      <rPr>
        <sz val="9"/>
        <rFont val="宋体"/>
        <family val="3"/>
        <charset val="134"/>
      </rPr>
      <t>考斯特：机场－酒店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展馆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</si>
  <si>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t>考斯特：酒店－活动－酒店</t>
    <phoneticPr fontId="1" type="noConversion"/>
  </si>
  <si>
    <t>考斯特：酒店－机场</t>
    <phoneticPr fontId="1" type="noConversion"/>
  </si>
  <si>
    <t>GL8：酒店－机场</t>
    <phoneticPr fontId="1" type="noConversion"/>
  </si>
  <si>
    <t>大巴parking</t>
    <phoneticPr fontId="1" type="noConversion"/>
  </si>
  <si>
    <t>大巴需求（根据媒体具体航班调整需求）Picking up shuttle buses</t>
    <phoneticPr fontId="1" type="noConversion"/>
  </si>
  <si>
    <t>酒店：自助餐厅 Buffet</t>
    <phoneticPr fontId="1" type="noConversion"/>
  </si>
  <si>
    <t>考斯特：酒店－车展－酒店</t>
    <phoneticPr fontId="1" type="noConversion"/>
  </si>
  <si>
    <t>NOTE:  We will apply a new POR for SGM-logo promotional items</t>
    <phoneticPr fontId="1" type="noConversion"/>
  </si>
  <si>
    <t>杂费others</t>
    <phoneticPr fontId="1" type="noConversion"/>
  </si>
  <si>
    <t>旅行社人员 Travel Agency and others</t>
    <phoneticPr fontId="1" type="noConversion"/>
  </si>
  <si>
    <t>PR agency staff meals</t>
    <phoneticPr fontId="1" type="noConversion"/>
  </si>
  <si>
    <t>工作人员会议室Meeting room</t>
    <phoneticPr fontId="1" type="noConversion"/>
  </si>
  <si>
    <t>媒体高层午餐会Lunch meeting</t>
    <phoneticPr fontId="1" type="noConversion"/>
  </si>
  <si>
    <t>考斯特：酒店- 活动现场－酒店</t>
    <phoneticPr fontId="1" type="noConversion"/>
  </si>
  <si>
    <t>50座大巴：机场－酒店-展馆-活动-酒店</t>
    <phoneticPr fontId="1" type="noConversion"/>
  </si>
  <si>
    <t>50座大巴：酒店－车展－酒店</t>
    <phoneticPr fontId="1" type="noConversion"/>
  </si>
  <si>
    <t>50座大巴：酒店－活动－酒店</t>
    <phoneticPr fontId="1" type="noConversion"/>
  </si>
  <si>
    <t>媒体高铁票费</t>
    <phoneticPr fontId="1" type="noConversion"/>
  </si>
  <si>
    <t xml:space="preserve">媒体交通费报销 Media local transpotation fee which will be paid as actual cost.  </t>
    <phoneticPr fontId="1" type="noConversion"/>
  </si>
  <si>
    <t>媒体交通费</t>
    <phoneticPr fontId="1" type="noConversion"/>
  </si>
  <si>
    <t>Media local transpotation fee</t>
    <phoneticPr fontId="1" type="noConversion"/>
  </si>
  <si>
    <t>railway tickets</t>
    <phoneticPr fontId="1" type="noConversion"/>
  </si>
  <si>
    <t>公关公司工作人员用餐</t>
    <phoneticPr fontId="1" type="noConversion"/>
  </si>
  <si>
    <t>展馆现场</t>
    <phoneticPr fontId="1" type="noConversion"/>
  </si>
  <si>
    <t>事业部领导专访用餐</t>
    <phoneticPr fontId="1" type="noConversion"/>
  </si>
  <si>
    <t xml:space="preserve">              We will apply a new POR for media air tickets</t>
    <phoneticPr fontId="1" type="noConversion"/>
  </si>
  <si>
    <t>18日晚餐-自助餐 Dinner buffer</t>
    <phoneticPr fontId="1" type="noConversion"/>
  </si>
  <si>
    <t>出租、滴滴车费</t>
    <phoneticPr fontId="1" type="noConversion"/>
  </si>
  <si>
    <t>媒体从机场到酒店，酒店到机场的出租或滴滴车费</t>
    <phoneticPr fontId="1" type="noConversion"/>
  </si>
  <si>
    <t>16日午餐-自助餐 lunch Buffet</t>
    <phoneticPr fontId="1" type="noConversion"/>
  </si>
  <si>
    <t>16日晚餐-自助餐 Dinner buffet</t>
    <phoneticPr fontId="1" type="noConversion"/>
  </si>
  <si>
    <t>17日午餐-自助餐 Lunch buffet</t>
    <phoneticPr fontId="1" type="noConversion"/>
  </si>
  <si>
    <t>17日晚餐-自助餐 Dinner buffer</t>
    <phoneticPr fontId="1" type="noConversion"/>
  </si>
  <si>
    <t>taxi</t>
    <phoneticPr fontId="1" type="noConversion"/>
  </si>
  <si>
    <t>考斯特：机场－酒店</t>
    <phoneticPr fontId="1" type="noConversion"/>
  </si>
  <si>
    <t>摄影、摄像费photo</t>
    <phoneticPr fontId="1" type="noConversion"/>
  </si>
  <si>
    <r>
      <t>2023</t>
    </r>
    <r>
      <rPr>
        <sz val="9"/>
        <rFont val="宋体"/>
        <family val="3"/>
        <charset val="134"/>
      </rPr>
      <t>上海车展</t>
    </r>
    <r>
      <rPr>
        <sz val="9"/>
        <rFont val="Arial"/>
        <family val="2"/>
      </rPr>
      <t xml:space="preserve">  2023 SH Autoshow</t>
    </r>
    <phoneticPr fontId="1" type="noConversion"/>
  </si>
  <si>
    <r>
      <t>2023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 xml:space="preserve">4/16-19 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April. 16-19 </t>
    </r>
    <r>
      <rPr>
        <sz val="9"/>
        <rFont val="宋体"/>
        <family val="3"/>
        <charset val="134"/>
      </rPr>
      <t>，2023</t>
    </r>
    <phoneticPr fontId="1" type="noConversion"/>
  </si>
  <si>
    <t>虹桥祥源希尔顿</t>
    <phoneticPr fontId="1" type="noConversion"/>
  </si>
  <si>
    <t xml:space="preserve">自付  </t>
    <phoneticPr fontId="1" type="noConversion"/>
  </si>
  <si>
    <r>
      <rPr>
        <sz val="9"/>
        <rFont val="宋体"/>
        <family val="3"/>
        <charset val="134"/>
      </rPr>
      <t>4月16日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</si>
  <si>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rPr>
        <sz val="9"/>
        <rFont val="宋体"/>
        <family val="3"/>
        <charset val="134"/>
      </rPr>
      <t>4月17日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</si>
  <si>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rPr>
        <sz val="9"/>
        <rFont val="宋体"/>
        <family val="3"/>
        <charset val="134"/>
      </rPr>
      <t>4月18日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</si>
  <si>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t>4月15日 双床房 （含单早，服务费，宽带费用）-工作人员</t>
    <phoneticPr fontId="1" type="noConversion"/>
  </si>
  <si>
    <r>
      <rPr>
        <sz val="9"/>
        <rFont val="宋体"/>
        <family val="3"/>
        <charset val="134"/>
      </rPr>
      <t>4月16日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</si>
  <si>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rPr>
        <sz val="9"/>
        <rFont val="宋体"/>
        <family val="3"/>
        <charset val="134"/>
      </rPr>
      <t>4月17日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</si>
  <si>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rPr>
        <sz val="9"/>
        <rFont val="宋体"/>
        <family val="3"/>
        <charset val="134"/>
      </rPr>
      <t>4月18日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</si>
  <si>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rPr>
        <sz val="9"/>
        <rFont val="宋体"/>
        <family val="3"/>
        <charset val="134"/>
      </rPr>
      <t>4月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-19</t>
    </r>
    <r>
      <rPr>
        <sz val="9"/>
        <rFont val="宋体"/>
        <family val="3"/>
        <charset val="134"/>
      </rPr>
      <t>日：酒店免费提供八辆大巴的停车位或免费停车券</t>
    </r>
    <phoneticPr fontId="1" type="noConversion"/>
  </si>
  <si>
    <t>上海媒体自驾车parking</t>
    <phoneticPr fontId="1" type="noConversion"/>
  </si>
  <si>
    <r>
      <rPr>
        <sz val="9"/>
        <rFont val="宋体"/>
        <family val="3"/>
        <charset val="134"/>
      </rPr>
      <t>4月15-19日工作人员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5 days</t>
    </r>
    <phoneticPr fontId="1" type="noConversion"/>
  </si>
  <si>
    <r>
      <rPr>
        <sz val="9"/>
        <rFont val="宋体"/>
        <family val="3"/>
        <charset val="134"/>
      </rPr>
      <t>4月</t>
    </r>
    <r>
      <rPr>
        <sz val="9"/>
        <rFont val="Arial"/>
        <family val="2"/>
      </rPr>
      <t>18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往返展馆-酒店-送机</t>
    </r>
    <phoneticPr fontId="1" type="noConversion"/>
  </si>
  <si>
    <r>
      <rPr>
        <sz val="9"/>
        <rFont val="宋体"/>
        <family val="3"/>
        <charset val="134"/>
      </rPr>
      <t>4月19日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送机</t>
    </r>
    <phoneticPr fontId="1" type="noConversion"/>
  </si>
  <si>
    <t>150平米左右</t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</si>
  <si>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工作人员</t>
    </r>
    <phoneticPr fontId="1" type="noConversion"/>
  </si>
  <si>
    <r>
      <t>高层媒体沟通会的场地租赁（茶室，规模30人，VIP休息室）</t>
    </r>
    <r>
      <rPr>
        <b/>
        <sz val="9"/>
        <color rgb="FFFF0000"/>
        <rFont val="宋体"/>
        <family val="3"/>
        <charset val="134"/>
      </rPr>
      <t>，以及30人左右的茶歇</t>
    </r>
    <phoneticPr fontId="1" type="noConversion"/>
  </si>
  <si>
    <t xml:space="preserve">容纳40人 </t>
    <phoneticPr fontId="1" type="noConversion"/>
  </si>
  <si>
    <t>4月18日中午，三大部长媒体专访用餐</t>
    <phoneticPr fontId="1" type="noConversion"/>
  </si>
  <si>
    <t>4月17日中午，高层媒体午餐会</t>
    <phoneticPr fontId="1" type="noConversion"/>
  </si>
  <si>
    <r>
      <t>Hotel:</t>
    </r>
    <r>
      <rPr>
        <sz val="9"/>
        <rFont val="宋体"/>
        <family val="3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 xml:space="preserve">、网络：可宽带上网
</t>
    </r>
    <r>
      <rPr>
        <b/>
        <sz val="9"/>
        <rFont val="Arial"/>
        <family val="2"/>
      </rPr>
      <t>3</t>
    </r>
    <r>
      <rPr>
        <b/>
        <sz val="9"/>
        <rFont val="宋体"/>
        <family val="3"/>
        <charset val="134"/>
      </rPr>
      <t>、每间房间内需要有果盘一份，入住日送到；</t>
    </r>
    <r>
      <rPr>
        <sz val="9"/>
        <rFont val="Arial"/>
        <family val="2"/>
      </rPr>
      <t xml:space="preserve">                   </t>
    </r>
    <r>
      <rPr>
        <sz val="9"/>
        <rFont val="宋体"/>
        <family val="3"/>
        <charset val="134"/>
      </rPr>
      <t xml:space="preserve">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"/>
        <family val="3"/>
        <charset val="134"/>
      </rPr>
      <t xml:space="preserve">、洗衣服务、签单权以及房间内可能有的收费项目（如收费电视等）
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 xml:space="preserve">、早餐：均含双早
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 xml:space="preserve">、环境：干净、舒适、相对安静。媒体房间尽量保证大床房，房型统一；
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 xml:space="preserve">％
</t>
    </r>
    <r>
      <rPr>
        <sz val="9"/>
        <rFont val="宋体"/>
        <family val="3"/>
        <charset val="134"/>
      </rPr>
      <t>9、5-6间免费升级至行政大床房</t>
    </r>
    <phoneticPr fontId="1" type="noConversion"/>
  </si>
  <si>
    <t>4月17日上午，茶室，环境优美、安静、舒适，周边有合适用餐餐厅</t>
    <phoneticPr fontId="1" type="noConversion"/>
  </si>
  <si>
    <r>
      <rPr>
        <sz val="9"/>
        <rFont val="宋体"/>
        <family val="3"/>
        <charset val="134"/>
      </rPr>
      <t>4月16日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（含单早，服务费，宽带费用）--PR员工</t>
    </r>
    <phoneticPr fontId="1" type="noConversion"/>
  </si>
  <si>
    <r>
      <rPr>
        <sz val="9"/>
        <rFont val="宋体"/>
        <family val="3"/>
        <charset val="134"/>
      </rPr>
      <t>4月17日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（含单早，服务费，宽带费用）--PR员工</t>
    </r>
    <phoneticPr fontId="1" type="noConversion"/>
  </si>
  <si>
    <r>
      <rPr>
        <sz val="9"/>
        <rFont val="宋体"/>
        <family val="3"/>
        <charset val="134"/>
      </rPr>
      <t>4月18日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大床房（含单早，服务费，宽带费用）-PR员工</t>
    </r>
    <phoneticPr fontId="1" type="noConversion"/>
  </si>
  <si>
    <t>小型会议室租赁</t>
    <phoneticPr fontId="1" type="noConversion"/>
  </si>
  <si>
    <r>
      <rPr>
        <sz val="9"/>
        <rFont val="宋体"/>
        <family val="3"/>
        <charset val="134"/>
      </rPr>
      <t>4月15日</t>
    </r>
    <r>
      <rPr>
        <sz val="9"/>
        <rFont val="Arial"/>
        <family val="2"/>
      </rPr>
      <t>-18</t>
    </r>
    <r>
      <rPr>
        <sz val="9"/>
        <rFont val="宋体"/>
        <family val="3"/>
        <charset val="134"/>
      </rPr>
      <t>日，工作人员会议室</t>
    </r>
    <r>
      <rPr>
        <sz val="9"/>
        <rFont val="Arial"/>
        <family val="2"/>
      </rPr>
      <t xml:space="preserve"> </t>
    </r>
    <phoneticPr fontId="1" type="noConversion"/>
  </si>
  <si>
    <t>4月15日晚搭建
4月19日晚撤场</t>
    <phoneticPr fontId="1" type="noConversion"/>
  </si>
  <si>
    <r>
      <rPr>
        <sz val="9"/>
        <rFont val="宋体"/>
        <family val="3"/>
        <charset val="134"/>
      </rPr>
      <t>4月16日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媒体接机</t>
    </r>
    <phoneticPr fontId="1" type="noConversion"/>
  </si>
  <si>
    <t>4月16日 雪佛兰品牌沟通会（虹桥TBD）</t>
    <phoneticPr fontId="1" type="noConversion"/>
  </si>
  <si>
    <t>GL8：酒店－活动－酒店</t>
    <phoneticPr fontId="1" type="noConversion"/>
  </si>
  <si>
    <t>活动期间工作人员用餐，50人＊4天</t>
    <phoneticPr fontId="1" type="noConversion"/>
  </si>
  <si>
    <t>上海周边城市（苏州、杭州等地）媒体高铁到达上海</t>
    <phoneticPr fontId="1" type="noConversion"/>
  </si>
  <si>
    <t>防疫用品（口罩、酒精）、水、快递、茶叶、打印等</t>
    <phoneticPr fontId="1" type="noConversion"/>
  </si>
  <si>
    <t>可容纳60人开会</t>
    <phoneticPr fontId="1" type="noConversion"/>
  </si>
  <si>
    <t>4月17日下午，部长访谈（20人规模），半天</t>
    <phoneticPr fontId="1" type="noConversion"/>
  </si>
  <si>
    <r>
      <rPr>
        <sz val="9"/>
        <rFont val="宋体"/>
        <family val="3"/>
        <charset val="134"/>
      </rPr>
      <t>4月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-18日：至少提供4</t>
    </r>
    <r>
      <rPr>
        <sz val="9"/>
        <rFont val="Arial"/>
        <family val="2"/>
      </rPr>
      <t>0</t>
    </r>
    <r>
      <rPr>
        <sz val="9"/>
        <rFont val="宋体"/>
        <family val="3"/>
        <charset val="134"/>
      </rPr>
      <t>个免费停车位</t>
    </r>
    <phoneticPr fontId="1" type="noConversion"/>
  </si>
  <si>
    <t xml:space="preserve">    4月17日下午  别克部长沟通会      （地点TBD）</t>
    <phoneticPr fontId="1" type="noConversion"/>
  </si>
  <si>
    <r>
      <rPr>
        <sz val="9"/>
        <rFont val="宋体"/>
        <family val="3"/>
        <charset val="134"/>
      </rPr>
      <t>4月17日全天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大批媒体接机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办证
全天</t>
    </r>
    <phoneticPr fontId="1" type="noConversion"/>
  </si>
  <si>
    <t>4月16日雪佛兰品牌活动、17日上午高层沟通会、17日下午别克沟通会，18日三大品牌展台发布和展示，包括前期彩排等的摄影、视频等（约15W左右）</t>
    <phoneticPr fontId="1" type="noConversion"/>
  </si>
  <si>
    <t>单价</t>
    <phoneticPr fontId="1" type="noConversion"/>
  </si>
  <si>
    <t>小计</t>
    <phoneticPr fontId="1" type="noConversion"/>
  </si>
  <si>
    <r>
      <t>2023</t>
    </r>
    <r>
      <rPr>
        <sz val="9"/>
        <rFont val="宋体"/>
        <family val="3"/>
        <charset val="134"/>
      </rPr>
      <t>上海车展</t>
    </r>
    <r>
      <rPr>
        <sz val="9"/>
        <rFont val="Arial"/>
        <family val="2"/>
      </rPr>
      <t xml:space="preserve">  2023 SH Autoshow</t>
    </r>
    <phoneticPr fontId="1" type="noConversion"/>
  </si>
  <si>
    <t>康辉集团北京国际会议展览有限公司</t>
    <phoneticPr fontId="1" type="noConversion"/>
  </si>
  <si>
    <t>2023.3.1</t>
    <phoneticPr fontId="1" type="noConversion"/>
  </si>
  <si>
    <t>Total 优惠总计（不含税）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</si>
</sst>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2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b/>
      <sz val="9"/>
      <color rgb="FFFF000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3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>
      <alignment vertical="center"/>
    </xf>
    <xf numFmtId="57" fontId="21" fillId="24" borderId="0" xfId="0" applyNumberFormat="1" applyFont="1" applyFill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176" fontId="21" fillId="24" borderId="0" xfId="0" applyNumberFormat="1" applyFont="1" applyFill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76" fontId="22" fillId="24" borderId="1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1" fillId="24" borderId="10" xfId="0" applyFont="1" applyFill="1" applyBorder="1" applyAlignment="1">
      <alignment horizontal="left" vertical="center" wrapText="1"/>
    </xf>
    <xf numFmtId="0" fontId="1" fillId="24" borderId="10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176" fontId="21" fillId="26" borderId="10" xfId="0" applyNumberFormat="1" applyFont="1" applyFill="1" applyBorder="1" applyAlignment="1">
      <alignment horizontal="center" vertical="center"/>
    </xf>
    <xf numFmtId="0" fontId="26" fillId="24" borderId="0" xfId="0" applyFont="1" applyFill="1" applyAlignment="1">
      <alignment horizontal="left" vertical="center"/>
    </xf>
    <xf numFmtId="58" fontId="1" fillId="0" borderId="10" xfId="0" applyNumberFormat="1" applyFont="1" applyBorder="1" applyAlignment="1">
      <alignment horizontal="left" vertical="center" wrapText="1"/>
    </xf>
    <xf numFmtId="0" fontId="1" fillId="24" borderId="0" xfId="0" applyFont="1" applyFill="1" applyAlignment="1">
      <alignment horizontal="left" vertical="center"/>
    </xf>
    <xf numFmtId="0" fontId="1" fillId="24" borderId="0" xfId="0" applyFont="1" applyFill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left" vertical="center" wrapText="1"/>
    </xf>
    <xf numFmtId="0" fontId="22" fillId="17" borderId="10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176" fontId="22" fillId="24" borderId="20" xfId="0" applyNumberFormat="1" applyFont="1" applyFill="1" applyBorder="1" applyAlignment="1">
      <alignment horizontal="center" vertical="center"/>
    </xf>
    <xf numFmtId="176" fontId="21" fillId="0" borderId="20" xfId="0" applyNumberFormat="1" applyFont="1" applyBorder="1" applyAlignment="1">
      <alignment horizontal="center" vertical="center"/>
    </xf>
    <xf numFmtId="176" fontId="21" fillId="26" borderId="20" xfId="0" applyNumberFormat="1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176" fontId="26" fillId="24" borderId="10" xfId="0" applyNumberFormat="1" applyFont="1" applyFill="1" applyBorder="1" applyAlignment="1">
      <alignment horizontal="center" vertical="center"/>
    </xf>
    <xf numFmtId="176" fontId="21" fillId="7" borderId="10" xfId="0" applyNumberFormat="1" applyFont="1" applyFill="1" applyBorder="1" applyAlignment="1">
      <alignment horizontal="center" vertical="center"/>
    </xf>
    <xf numFmtId="176" fontId="22" fillId="17" borderId="10" xfId="0" applyNumberFormat="1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left" vertical="center"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0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176" fontId="21" fillId="24" borderId="0" xfId="0" applyNumberFormat="1" applyFont="1" applyFill="1" applyAlignment="1">
      <alignment horizontal="center" vertical="center"/>
    </xf>
    <xf numFmtId="176" fontId="1" fillId="24" borderId="0" xfId="0" applyNumberFormat="1" applyFont="1" applyFill="1" applyAlignment="1">
      <alignment horizontal="center" vertical="center"/>
    </xf>
    <xf numFmtId="0" fontId="26" fillId="17" borderId="10" xfId="0" applyFont="1" applyFill="1" applyBorder="1" applyAlignment="1">
      <alignment horizontal="center" vertical="center"/>
    </xf>
    <xf numFmtId="0" fontId="22" fillId="17" borderId="10" xfId="0" applyFont="1" applyFill="1" applyBorder="1" applyAlignment="1">
      <alignment horizontal="center" vertical="center"/>
    </xf>
    <xf numFmtId="0" fontId="22" fillId="17" borderId="20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46">
    <cellStyle name="_ET_STYLE_NoName_00_" xfId="1" xr:uid="{00000000-0005-0000-0000-000000000000}"/>
    <cellStyle name="0,0_x005f_x000d__x005f_x000a_NA_x005f_x000d__x005f_x000a_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  <cellStyle name="常规" xfId="0" builtinId="0"/>
    <cellStyle name="样式 1" xfId="44" xr:uid="{00000000-0005-0000-0000-00002C000000}"/>
    <cellStyle name="一般_Sheet1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2</xdr:row>
      <xdr:rowOff>16329</xdr:rowOff>
    </xdr:to>
    <xdr:pic>
      <xdr:nvPicPr>
        <xdr:cNvPr id="1121" name="Picture 419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63"/>
  <sheetViews>
    <sheetView tabSelected="1" view="pageBreakPreview" zoomScaleNormal="100" zoomScaleSheetLayoutView="100" workbookViewId="0">
      <selection activeCell="A59" sqref="A59:E59"/>
    </sheetView>
  </sheetViews>
  <sheetFormatPr defaultColWidth="9" defaultRowHeight="11.6" x14ac:dyDescent="0.3"/>
  <cols>
    <col min="1" max="1" width="14.5" style="2" customWidth="1" collapsed="1"/>
    <col min="2" max="2" width="15.2109375" style="1" customWidth="1" collapsed="1"/>
    <col min="3" max="3" width="41.85546875" style="1" customWidth="1"/>
    <col min="4" max="4" width="8.7109375" style="5" customWidth="1"/>
    <col min="5" max="7" width="9.140625" style="5" customWidth="1"/>
    <col min="8" max="8" width="17.7109375" style="2" customWidth="1"/>
    <col min="9" max="16384" width="9" style="2"/>
  </cols>
  <sheetData>
    <row r="1" spans="1:8" ht="32.6" customHeight="1" x14ac:dyDescent="0.3">
      <c r="A1" s="38"/>
      <c r="B1" s="38"/>
      <c r="C1" s="38"/>
    </row>
    <row r="2" spans="1:8" ht="12" customHeight="1" x14ac:dyDescent="0.3">
      <c r="A2" s="1" t="s">
        <v>0</v>
      </c>
      <c r="B2" s="1" t="s">
        <v>57</v>
      </c>
      <c r="E2" s="56"/>
      <c r="F2" s="56"/>
      <c r="G2" s="56"/>
    </row>
    <row r="3" spans="1:8" ht="12" customHeight="1" x14ac:dyDescent="0.3">
      <c r="A3" s="1" t="s">
        <v>1</v>
      </c>
      <c r="B3" s="3" t="s">
        <v>58</v>
      </c>
      <c r="E3" s="56" t="s">
        <v>101</v>
      </c>
      <c r="F3" s="56"/>
      <c r="G3" s="56"/>
    </row>
    <row r="4" spans="1:8" ht="12" customHeight="1" x14ac:dyDescent="0.3">
      <c r="A4" s="1" t="s">
        <v>18</v>
      </c>
      <c r="B4" s="20" t="s">
        <v>59</v>
      </c>
      <c r="E4" s="57" t="s">
        <v>102</v>
      </c>
      <c r="F4" s="56"/>
      <c r="G4" s="56"/>
    </row>
    <row r="5" spans="1:8" ht="12" customHeight="1" x14ac:dyDescent="0.3">
      <c r="A5" s="1" t="s">
        <v>2</v>
      </c>
      <c r="E5" s="56" t="s">
        <v>103</v>
      </c>
      <c r="F5" s="56"/>
      <c r="G5" s="56"/>
    </row>
    <row r="6" spans="1:8" ht="12" customHeight="1" x14ac:dyDescent="0.3">
      <c r="A6" s="1" t="s">
        <v>3</v>
      </c>
    </row>
    <row r="7" spans="1:8" s="4" customFormat="1" ht="15" customHeight="1" x14ac:dyDescent="0.3">
      <c r="A7" s="39" t="s">
        <v>4</v>
      </c>
      <c r="B7" s="39"/>
      <c r="C7" s="9" t="s">
        <v>5</v>
      </c>
      <c r="D7" s="10" t="s">
        <v>6</v>
      </c>
      <c r="E7" s="30" t="s">
        <v>7</v>
      </c>
      <c r="F7" s="35" t="s">
        <v>99</v>
      </c>
      <c r="G7" s="35" t="s">
        <v>100</v>
      </c>
    </row>
    <row r="8" spans="1:8" s="4" customFormat="1" ht="15" customHeight="1" x14ac:dyDescent="0.3">
      <c r="A8" s="48"/>
      <c r="B8" s="49"/>
      <c r="C8" s="49"/>
      <c r="D8" s="49"/>
      <c r="E8" s="50"/>
      <c r="F8" s="25"/>
      <c r="G8" s="25"/>
    </row>
    <row r="9" spans="1:8" s="4" customFormat="1" ht="39" customHeight="1" x14ac:dyDescent="0.3">
      <c r="A9" s="40" t="s">
        <v>79</v>
      </c>
      <c r="B9" s="51" t="s">
        <v>17</v>
      </c>
      <c r="C9" s="8" t="s">
        <v>81</v>
      </c>
      <c r="D9" s="6">
        <v>1</v>
      </c>
      <c r="E9" s="31">
        <v>2</v>
      </c>
      <c r="F9" s="6">
        <v>0</v>
      </c>
      <c r="G9" s="6">
        <f>D9*E9*F9</f>
        <v>0</v>
      </c>
      <c r="H9" s="23" t="s">
        <v>60</v>
      </c>
    </row>
    <row r="10" spans="1:8" s="4" customFormat="1" ht="39" customHeight="1" x14ac:dyDescent="0.3">
      <c r="A10" s="40"/>
      <c r="B10" s="52"/>
      <c r="C10" s="8" t="s">
        <v>82</v>
      </c>
      <c r="D10" s="6">
        <v>1</v>
      </c>
      <c r="E10" s="31">
        <v>2</v>
      </c>
      <c r="F10" s="6">
        <v>0</v>
      </c>
      <c r="G10" s="6">
        <f t="shared" ref="G10:G56" si="0">D10*E10*F10</f>
        <v>0</v>
      </c>
      <c r="H10" s="23" t="s">
        <v>60</v>
      </c>
    </row>
    <row r="11" spans="1:8" s="4" customFormat="1" ht="39" customHeight="1" x14ac:dyDescent="0.3">
      <c r="A11" s="40"/>
      <c r="B11" s="52"/>
      <c r="C11" s="8" t="s">
        <v>83</v>
      </c>
      <c r="D11" s="6">
        <v>1</v>
      </c>
      <c r="E11" s="31">
        <v>2</v>
      </c>
      <c r="F11" s="6">
        <v>0</v>
      </c>
      <c r="G11" s="6">
        <f t="shared" si="0"/>
        <v>0</v>
      </c>
      <c r="H11" s="23" t="s">
        <v>60</v>
      </c>
    </row>
    <row r="12" spans="1:8" s="4" customFormat="1" ht="39" customHeight="1" x14ac:dyDescent="0.3">
      <c r="A12" s="40"/>
      <c r="B12" s="41" t="s">
        <v>13</v>
      </c>
      <c r="C12" s="8" t="s">
        <v>61</v>
      </c>
      <c r="D12" s="6">
        <v>1</v>
      </c>
      <c r="E12" s="32">
        <v>60</v>
      </c>
      <c r="F12" s="19">
        <v>1368</v>
      </c>
      <c r="G12" s="6">
        <f t="shared" si="0"/>
        <v>82080</v>
      </c>
    </row>
    <row r="13" spans="1:8" s="4" customFormat="1" ht="39" customHeight="1" x14ac:dyDescent="0.3">
      <c r="A13" s="40"/>
      <c r="B13" s="42"/>
      <c r="C13" s="8" t="s">
        <v>62</v>
      </c>
      <c r="D13" s="6">
        <v>1</v>
      </c>
      <c r="E13" s="32">
        <v>400</v>
      </c>
      <c r="F13" s="19">
        <v>1368</v>
      </c>
      <c r="G13" s="6">
        <f t="shared" si="0"/>
        <v>547200</v>
      </c>
    </row>
    <row r="14" spans="1:8" s="4" customFormat="1" ht="39" customHeight="1" x14ac:dyDescent="0.3">
      <c r="A14" s="40"/>
      <c r="B14" s="42"/>
      <c r="C14" s="8" t="s">
        <v>63</v>
      </c>
      <c r="D14" s="6">
        <v>1</v>
      </c>
      <c r="E14" s="32">
        <v>400</v>
      </c>
      <c r="F14" s="19">
        <v>1368</v>
      </c>
      <c r="G14" s="6">
        <f t="shared" si="0"/>
        <v>547200</v>
      </c>
    </row>
    <row r="15" spans="1:8" s="4" customFormat="1" ht="39" customHeight="1" x14ac:dyDescent="0.3">
      <c r="A15" s="40"/>
      <c r="B15" s="42"/>
      <c r="C15" s="8" t="s">
        <v>74</v>
      </c>
      <c r="D15" s="6">
        <v>1</v>
      </c>
      <c r="E15" s="32">
        <v>10</v>
      </c>
      <c r="F15" s="19">
        <v>1300</v>
      </c>
      <c r="G15" s="6">
        <f t="shared" si="0"/>
        <v>13000</v>
      </c>
    </row>
    <row r="16" spans="1:8" s="4" customFormat="1" ht="39" customHeight="1" x14ac:dyDescent="0.3">
      <c r="A16" s="40"/>
      <c r="B16" s="42"/>
      <c r="C16" s="13" t="s">
        <v>64</v>
      </c>
      <c r="D16" s="6">
        <v>1</v>
      </c>
      <c r="E16" s="32">
        <v>25</v>
      </c>
      <c r="F16" s="19">
        <v>1300</v>
      </c>
      <c r="G16" s="6">
        <f t="shared" si="0"/>
        <v>32500</v>
      </c>
    </row>
    <row r="17" spans="1:7" s="4" customFormat="1" ht="39" customHeight="1" x14ac:dyDescent="0.3">
      <c r="A17" s="40"/>
      <c r="B17" s="42"/>
      <c r="C17" s="8" t="s">
        <v>65</v>
      </c>
      <c r="D17" s="6">
        <v>1</v>
      </c>
      <c r="E17" s="31">
        <v>25</v>
      </c>
      <c r="F17" s="19">
        <v>1300</v>
      </c>
      <c r="G17" s="6">
        <f t="shared" si="0"/>
        <v>32500</v>
      </c>
    </row>
    <row r="18" spans="1:7" s="4" customFormat="1" ht="39" customHeight="1" x14ac:dyDescent="0.3">
      <c r="A18" s="40"/>
      <c r="B18" s="42"/>
      <c r="C18" s="8" t="s">
        <v>66</v>
      </c>
      <c r="D18" s="6">
        <v>1</v>
      </c>
      <c r="E18" s="31">
        <v>25</v>
      </c>
      <c r="F18" s="19">
        <v>1300</v>
      </c>
      <c r="G18" s="6">
        <f t="shared" si="0"/>
        <v>32500</v>
      </c>
    </row>
    <row r="19" spans="1:7" s="4" customFormat="1" ht="39" customHeight="1" x14ac:dyDescent="0.3">
      <c r="A19" s="40"/>
      <c r="B19" s="42"/>
      <c r="C19" s="8" t="s">
        <v>67</v>
      </c>
      <c r="D19" s="6">
        <v>1</v>
      </c>
      <c r="E19" s="31">
        <v>25</v>
      </c>
      <c r="F19" s="19">
        <v>1300</v>
      </c>
      <c r="G19" s="6">
        <f t="shared" si="0"/>
        <v>32500</v>
      </c>
    </row>
    <row r="20" spans="1:7" s="4" customFormat="1" ht="39" customHeight="1" x14ac:dyDescent="0.3">
      <c r="A20" s="13" t="s">
        <v>32</v>
      </c>
      <c r="B20" s="18" t="s">
        <v>93</v>
      </c>
      <c r="C20" s="8" t="s">
        <v>85</v>
      </c>
      <c r="D20" s="6">
        <v>1</v>
      </c>
      <c r="E20" s="31">
        <v>4</v>
      </c>
      <c r="F20" s="6">
        <v>2000</v>
      </c>
      <c r="G20" s="6">
        <f t="shared" si="0"/>
        <v>8000</v>
      </c>
    </row>
    <row r="21" spans="1:7" s="4" customFormat="1" ht="33.75" customHeight="1" x14ac:dyDescent="0.3">
      <c r="A21" s="13" t="s">
        <v>84</v>
      </c>
      <c r="B21" s="18" t="s">
        <v>73</v>
      </c>
      <c r="C21" s="13" t="s">
        <v>94</v>
      </c>
      <c r="D21" s="7">
        <v>0.5</v>
      </c>
      <c r="E21" s="33">
        <v>0.5</v>
      </c>
      <c r="F21" s="7">
        <v>10000</v>
      </c>
      <c r="G21" s="6">
        <f t="shared" si="0"/>
        <v>2500</v>
      </c>
    </row>
    <row r="22" spans="1:7" s="4" customFormat="1" ht="45" customHeight="1" x14ac:dyDescent="0.3">
      <c r="A22" s="54" t="s">
        <v>75</v>
      </c>
      <c r="B22" s="55"/>
      <c r="C22" s="29" t="s">
        <v>80</v>
      </c>
      <c r="D22" s="7">
        <v>0.5</v>
      </c>
      <c r="E22" s="33">
        <v>0.5</v>
      </c>
      <c r="F22" s="7">
        <v>50000</v>
      </c>
      <c r="G22" s="6">
        <f t="shared" si="0"/>
        <v>12500</v>
      </c>
    </row>
    <row r="23" spans="1:7" s="4" customFormat="1" ht="37.5" customHeight="1" x14ac:dyDescent="0.3">
      <c r="A23" s="47" t="s">
        <v>9</v>
      </c>
      <c r="B23" s="47"/>
      <c r="C23" s="21" t="s">
        <v>86</v>
      </c>
      <c r="D23" s="7">
        <v>1</v>
      </c>
      <c r="E23" s="33">
        <v>1</v>
      </c>
      <c r="F23" s="7">
        <v>0</v>
      </c>
      <c r="G23" s="6">
        <f t="shared" si="0"/>
        <v>0</v>
      </c>
    </row>
    <row r="24" spans="1:7" s="4" customFormat="1" ht="27" customHeight="1" x14ac:dyDescent="0.3">
      <c r="A24" s="53" t="s">
        <v>10</v>
      </c>
      <c r="B24" s="42" t="s">
        <v>26</v>
      </c>
      <c r="C24" s="13" t="s">
        <v>50</v>
      </c>
      <c r="D24" s="6">
        <v>1</v>
      </c>
      <c r="E24" s="31">
        <v>120</v>
      </c>
      <c r="F24" s="6">
        <v>150</v>
      </c>
      <c r="G24" s="6">
        <f t="shared" si="0"/>
        <v>18000</v>
      </c>
    </row>
    <row r="25" spans="1:7" s="4" customFormat="1" ht="27" customHeight="1" x14ac:dyDescent="0.3">
      <c r="A25" s="52"/>
      <c r="B25" s="63"/>
      <c r="C25" s="13" t="s">
        <v>51</v>
      </c>
      <c r="D25" s="6">
        <v>1</v>
      </c>
      <c r="E25" s="31">
        <v>120</v>
      </c>
      <c r="F25" s="6">
        <v>250</v>
      </c>
      <c r="G25" s="6">
        <f t="shared" si="0"/>
        <v>30000</v>
      </c>
    </row>
    <row r="26" spans="1:7" s="4" customFormat="1" ht="27" customHeight="1" x14ac:dyDescent="0.3">
      <c r="A26" s="52"/>
      <c r="B26" s="64"/>
      <c r="C26" s="13" t="s">
        <v>52</v>
      </c>
      <c r="D26" s="6">
        <v>1</v>
      </c>
      <c r="E26" s="31">
        <v>450</v>
      </c>
      <c r="F26" s="6">
        <v>150</v>
      </c>
      <c r="G26" s="6">
        <f t="shared" si="0"/>
        <v>67500</v>
      </c>
    </row>
    <row r="27" spans="1:7" s="4" customFormat="1" ht="27" customHeight="1" x14ac:dyDescent="0.3">
      <c r="A27" s="52"/>
      <c r="B27" s="64"/>
      <c r="C27" s="13" t="s">
        <v>53</v>
      </c>
      <c r="D27" s="6">
        <v>1</v>
      </c>
      <c r="E27" s="31">
        <v>450</v>
      </c>
      <c r="F27" s="6">
        <v>250</v>
      </c>
      <c r="G27" s="6">
        <f t="shared" si="0"/>
        <v>112500</v>
      </c>
    </row>
    <row r="28" spans="1:7" s="4" customFormat="1" ht="27" customHeight="1" x14ac:dyDescent="0.3">
      <c r="A28" s="52"/>
      <c r="B28" s="64"/>
      <c r="C28" s="13" t="s">
        <v>47</v>
      </c>
      <c r="D28" s="6">
        <v>1</v>
      </c>
      <c r="E28" s="32">
        <v>400</v>
      </c>
      <c r="F28" s="6">
        <v>250</v>
      </c>
      <c r="G28" s="6">
        <f t="shared" si="0"/>
        <v>100000</v>
      </c>
    </row>
    <row r="29" spans="1:7" s="4" customFormat="1" ht="27" customHeight="1" x14ac:dyDescent="0.3">
      <c r="A29" s="29" t="s">
        <v>33</v>
      </c>
      <c r="B29" s="24" t="s">
        <v>76</v>
      </c>
      <c r="C29" s="29" t="s">
        <v>78</v>
      </c>
      <c r="D29" s="6">
        <v>1</v>
      </c>
      <c r="E29" s="32">
        <v>40</v>
      </c>
      <c r="F29" s="19">
        <v>400</v>
      </c>
      <c r="G29" s="6">
        <f t="shared" si="0"/>
        <v>16000</v>
      </c>
    </row>
    <row r="30" spans="1:7" s="4" customFormat="1" ht="27" customHeight="1" x14ac:dyDescent="0.3">
      <c r="A30" s="18" t="s">
        <v>45</v>
      </c>
      <c r="B30" s="18" t="s">
        <v>44</v>
      </c>
      <c r="C30" s="13" t="s">
        <v>77</v>
      </c>
      <c r="D30" s="6">
        <v>1</v>
      </c>
      <c r="E30" s="32">
        <v>30</v>
      </c>
      <c r="F30" s="19">
        <v>200</v>
      </c>
      <c r="G30" s="6">
        <f t="shared" si="0"/>
        <v>6000</v>
      </c>
    </row>
    <row r="31" spans="1:7" s="4" customFormat="1" ht="27" customHeight="1" x14ac:dyDescent="0.3">
      <c r="A31" s="11" t="s">
        <v>11</v>
      </c>
      <c r="B31" s="18" t="s">
        <v>24</v>
      </c>
      <c r="C31" s="8" t="s">
        <v>68</v>
      </c>
      <c r="D31" s="6">
        <v>1</v>
      </c>
      <c r="E31" s="31">
        <v>1</v>
      </c>
      <c r="F31" s="6">
        <v>0</v>
      </c>
      <c r="G31" s="6">
        <f t="shared" si="0"/>
        <v>0</v>
      </c>
    </row>
    <row r="32" spans="1:7" s="4" customFormat="1" ht="27" customHeight="1" x14ac:dyDescent="0.3">
      <c r="A32" s="12" t="s">
        <v>12</v>
      </c>
      <c r="B32" s="18" t="s">
        <v>69</v>
      </c>
      <c r="C32" s="8" t="s">
        <v>95</v>
      </c>
      <c r="D32" s="6">
        <v>1</v>
      </c>
      <c r="E32" s="31">
        <v>1</v>
      </c>
      <c r="F32" s="6">
        <v>0</v>
      </c>
      <c r="G32" s="6">
        <f t="shared" si="0"/>
        <v>0</v>
      </c>
    </row>
    <row r="33" spans="1:7" s="4" customFormat="1" ht="21" customHeight="1" x14ac:dyDescent="0.3">
      <c r="A33" s="65" t="s">
        <v>25</v>
      </c>
      <c r="B33" s="66"/>
      <c r="C33" s="66"/>
      <c r="D33" s="66"/>
      <c r="E33" s="67"/>
      <c r="F33" s="28"/>
      <c r="G33" s="6">
        <f t="shared" si="0"/>
        <v>0</v>
      </c>
    </row>
    <row r="34" spans="1:7" s="4" customFormat="1" ht="27" customHeight="1" x14ac:dyDescent="0.3">
      <c r="A34" s="64" t="s">
        <v>70</v>
      </c>
      <c r="B34" s="64"/>
      <c r="C34" s="13" t="s">
        <v>27</v>
      </c>
      <c r="D34" s="6">
        <v>4</v>
      </c>
      <c r="E34" s="31">
        <v>1</v>
      </c>
      <c r="F34" s="6">
        <v>1500</v>
      </c>
      <c r="G34" s="6">
        <f t="shared" si="0"/>
        <v>6000</v>
      </c>
    </row>
    <row r="35" spans="1:7" s="4" customFormat="1" ht="27" customHeight="1" x14ac:dyDescent="0.3">
      <c r="A35" s="43" t="s">
        <v>87</v>
      </c>
      <c r="B35" s="44"/>
      <c r="C35" s="13" t="s">
        <v>35</v>
      </c>
      <c r="D35" s="6">
        <v>5</v>
      </c>
      <c r="E35" s="31">
        <v>1</v>
      </c>
      <c r="F35" s="6">
        <v>2000</v>
      </c>
      <c r="G35" s="6">
        <f t="shared" si="0"/>
        <v>10000</v>
      </c>
    </row>
    <row r="36" spans="1:7" s="4" customFormat="1" ht="27" customHeight="1" x14ac:dyDescent="0.3">
      <c r="A36" s="45"/>
      <c r="B36" s="46"/>
      <c r="C36" s="13" t="s">
        <v>55</v>
      </c>
      <c r="D36" s="6">
        <v>3</v>
      </c>
      <c r="E36" s="31">
        <v>1</v>
      </c>
      <c r="F36" s="6">
        <v>1500</v>
      </c>
      <c r="G36" s="6">
        <f t="shared" si="0"/>
        <v>4500</v>
      </c>
    </row>
    <row r="37" spans="1:7" s="4" customFormat="1" ht="27" customHeight="1" x14ac:dyDescent="0.3">
      <c r="A37" s="73" t="s">
        <v>88</v>
      </c>
      <c r="B37" s="74"/>
      <c r="C37" s="15" t="s">
        <v>34</v>
      </c>
      <c r="D37" s="6">
        <v>3</v>
      </c>
      <c r="E37" s="31">
        <v>1</v>
      </c>
      <c r="F37" s="6">
        <v>1500</v>
      </c>
      <c r="G37" s="6">
        <f t="shared" si="0"/>
        <v>4500</v>
      </c>
    </row>
    <row r="38" spans="1:7" s="4" customFormat="1" ht="27" customHeight="1" x14ac:dyDescent="0.3">
      <c r="A38" s="75"/>
      <c r="B38" s="76"/>
      <c r="C38" s="15" t="s">
        <v>36</v>
      </c>
      <c r="D38" s="6">
        <v>5</v>
      </c>
      <c r="E38" s="31">
        <v>1</v>
      </c>
      <c r="F38" s="6">
        <v>2000</v>
      </c>
      <c r="G38" s="6">
        <f t="shared" si="0"/>
        <v>10000</v>
      </c>
    </row>
    <row r="39" spans="1:7" s="4" customFormat="1" ht="27" customHeight="1" x14ac:dyDescent="0.3">
      <c r="A39" s="73" t="s">
        <v>96</v>
      </c>
      <c r="B39" s="74"/>
      <c r="C39" s="15" t="s">
        <v>34</v>
      </c>
      <c r="D39" s="6">
        <v>1</v>
      </c>
      <c r="E39" s="31">
        <v>1</v>
      </c>
      <c r="F39" s="6">
        <v>1500</v>
      </c>
      <c r="G39" s="6">
        <f t="shared" si="0"/>
        <v>1500</v>
      </c>
    </row>
    <row r="40" spans="1:7" s="4" customFormat="1" ht="27" customHeight="1" x14ac:dyDescent="0.3">
      <c r="A40" s="75"/>
      <c r="B40" s="76"/>
      <c r="C40" s="15" t="s">
        <v>36</v>
      </c>
      <c r="D40" s="6">
        <v>1</v>
      </c>
      <c r="E40" s="31">
        <v>1</v>
      </c>
      <c r="F40" s="6">
        <v>2000</v>
      </c>
      <c r="G40" s="6">
        <f t="shared" si="0"/>
        <v>2000</v>
      </c>
    </row>
    <row r="41" spans="1:7" s="4" customFormat="1" ht="27" customHeight="1" x14ac:dyDescent="0.3">
      <c r="A41" s="43" t="s">
        <v>97</v>
      </c>
      <c r="B41" s="44"/>
      <c r="C41" s="14" t="s">
        <v>19</v>
      </c>
      <c r="D41" s="6">
        <v>2</v>
      </c>
      <c r="E41" s="31">
        <v>1</v>
      </c>
      <c r="F41" s="6">
        <v>1200</v>
      </c>
      <c r="G41" s="6">
        <f t="shared" si="0"/>
        <v>2400</v>
      </c>
    </row>
    <row r="42" spans="1:7" s="4" customFormat="1" ht="27" customHeight="1" x14ac:dyDescent="0.3">
      <c r="A42" s="68"/>
      <c r="B42" s="69"/>
      <c r="C42" s="14" t="s">
        <v>20</v>
      </c>
      <c r="D42" s="6">
        <v>5</v>
      </c>
      <c r="E42" s="31">
        <v>1</v>
      </c>
      <c r="F42" s="6">
        <v>1500</v>
      </c>
      <c r="G42" s="6">
        <f t="shared" si="0"/>
        <v>7500</v>
      </c>
    </row>
    <row r="43" spans="1:7" s="4" customFormat="1" ht="27" customHeight="1" x14ac:dyDescent="0.3">
      <c r="A43" s="45"/>
      <c r="B43" s="46"/>
      <c r="C43" s="15" t="s">
        <v>35</v>
      </c>
      <c r="D43" s="6">
        <v>8</v>
      </c>
      <c r="E43" s="31">
        <v>1</v>
      </c>
      <c r="F43" s="6">
        <v>2000</v>
      </c>
      <c r="G43" s="6">
        <f t="shared" si="0"/>
        <v>16000</v>
      </c>
    </row>
    <row r="44" spans="1:7" s="4" customFormat="1" ht="27" customHeight="1" x14ac:dyDescent="0.3">
      <c r="A44" s="43" t="s">
        <v>71</v>
      </c>
      <c r="B44" s="44"/>
      <c r="C44" s="15" t="s">
        <v>37</v>
      </c>
      <c r="D44" s="6">
        <v>8</v>
      </c>
      <c r="E44" s="31">
        <v>2</v>
      </c>
      <c r="F44" s="6">
        <v>2000</v>
      </c>
      <c r="G44" s="6">
        <f t="shared" si="0"/>
        <v>32000</v>
      </c>
    </row>
    <row r="45" spans="1:7" s="4" customFormat="1" ht="27" customHeight="1" x14ac:dyDescent="0.3">
      <c r="A45" s="68"/>
      <c r="B45" s="69"/>
      <c r="C45" s="15" t="s">
        <v>89</v>
      </c>
      <c r="D45" s="6">
        <v>2</v>
      </c>
      <c r="E45" s="31">
        <v>1</v>
      </c>
      <c r="F45" s="6">
        <v>1200</v>
      </c>
      <c r="G45" s="6">
        <f t="shared" si="0"/>
        <v>2400</v>
      </c>
    </row>
    <row r="46" spans="1:7" s="4" customFormat="1" ht="27" customHeight="1" x14ac:dyDescent="0.3">
      <c r="A46" s="45"/>
      <c r="B46" s="46"/>
      <c r="C46" s="15" t="s">
        <v>21</v>
      </c>
      <c r="D46" s="6">
        <v>5</v>
      </c>
      <c r="E46" s="31">
        <v>2</v>
      </c>
      <c r="F46" s="6">
        <v>1500</v>
      </c>
      <c r="G46" s="6">
        <f t="shared" si="0"/>
        <v>15000</v>
      </c>
    </row>
    <row r="47" spans="1:7" s="4" customFormat="1" ht="27" customHeight="1" x14ac:dyDescent="0.3">
      <c r="A47" s="43" t="s">
        <v>72</v>
      </c>
      <c r="B47" s="44"/>
      <c r="C47" s="15" t="s">
        <v>36</v>
      </c>
      <c r="D47" s="6">
        <v>8</v>
      </c>
      <c r="E47" s="31">
        <v>1</v>
      </c>
      <c r="F47" s="6">
        <v>1800</v>
      </c>
      <c r="G47" s="6">
        <f t="shared" si="0"/>
        <v>14400</v>
      </c>
    </row>
    <row r="48" spans="1:7" s="4" customFormat="1" ht="27" customHeight="1" x14ac:dyDescent="0.3">
      <c r="A48" s="68"/>
      <c r="B48" s="69"/>
      <c r="C48" s="15" t="s">
        <v>22</v>
      </c>
      <c r="D48" s="6">
        <v>5</v>
      </c>
      <c r="E48" s="31">
        <v>1</v>
      </c>
      <c r="F48" s="6">
        <v>1200</v>
      </c>
      <c r="G48" s="6">
        <f t="shared" si="0"/>
        <v>6000</v>
      </c>
    </row>
    <row r="49" spans="1:8" s="4" customFormat="1" ht="27" customHeight="1" x14ac:dyDescent="0.3">
      <c r="A49" s="45"/>
      <c r="B49" s="46"/>
      <c r="C49" s="15" t="s">
        <v>23</v>
      </c>
      <c r="D49" s="6">
        <v>2</v>
      </c>
      <c r="E49" s="31">
        <v>1</v>
      </c>
      <c r="F49" s="6">
        <v>600</v>
      </c>
      <c r="G49" s="6">
        <f t="shared" si="0"/>
        <v>1200</v>
      </c>
    </row>
    <row r="50" spans="1:8" s="4" customFormat="1" ht="21" customHeight="1" x14ac:dyDescent="0.3">
      <c r="A50" s="71" t="s">
        <v>30</v>
      </c>
      <c r="B50" s="72"/>
      <c r="C50" s="72"/>
      <c r="D50" s="72"/>
      <c r="F50" s="34"/>
      <c r="G50" s="6">
        <f t="shared" si="0"/>
        <v>0</v>
      </c>
    </row>
    <row r="51" spans="1:8" s="4" customFormat="1" ht="38.25" customHeight="1" x14ac:dyDescent="0.3">
      <c r="A51" s="16" t="s">
        <v>56</v>
      </c>
      <c r="B51" s="16" t="s">
        <v>56</v>
      </c>
      <c r="C51" s="17" t="s">
        <v>98</v>
      </c>
      <c r="D51" s="6">
        <v>3</v>
      </c>
      <c r="E51" s="31">
        <v>1</v>
      </c>
      <c r="F51" s="6">
        <v>50000</v>
      </c>
      <c r="G51" s="6">
        <f t="shared" si="0"/>
        <v>150000</v>
      </c>
      <c r="H51" s="22"/>
    </row>
    <row r="52" spans="1:8" s="4" customFormat="1" ht="27" customHeight="1" x14ac:dyDescent="0.3">
      <c r="A52" s="16" t="s">
        <v>43</v>
      </c>
      <c r="B52" s="16" t="s">
        <v>31</v>
      </c>
      <c r="C52" s="17" t="s">
        <v>90</v>
      </c>
      <c r="D52" s="6">
        <v>50</v>
      </c>
      <c r="E52" s="31">
        <v>4</v>
      </c>
      <c r="F52" s="6">
        <v>90</v>
      </c>
      <c r="G52" s="6">
        <f t="shared" si="0"/>
        <v>18000</v>
      </c>
    </row>
    <row r="53" spans="1:8" s="4" customFormat="1" ht="27" customHeight="1" x14ac:dyDescent="0.3">
      <c r="A53" s="16" t="s">
        <v>38</v>
      </c>
      <c r="B53" s="16" t="s">
        <v>42</v>
      </c>
      <c r="C53" s="17" t="s">
        <v>91</v>
      </c>
      <c r="D53" s="6">
        <v>20</v>
      </c>
      <c r="E53" s="31">
        <v>1</v>
      </c>
      <c r="F53" s="6">
        <v>150</v>
      </c>
      <c r="G53" s="6">
        <f t="shared" si="0"/>
        <v>3000</v>
      </c>
    </row>
    <row r="54" spans="1:8" s="4" customFormat="1" ht="27" customHeight="1" x14ac:dyDescent="0.3">
      <c r="A54" s="16" t="s">
        <v>48</v>
      </c>
      <c r="B54" s="16" t="s">
        <v>54</v>
      </c>
      <c r="C54" s="17" t="s">
        <v>49</v>
      </c>
      <c r="D54" s="6">
        <v>1</v>
      </c>
      <c r="E54" s="31">
        <v>1</v>
      </c>
      <c r="F54" s="6">
        <v>5000</v>
      </c>
      <c r="G54" s="6">
        <f t="shared" si="0"/>
        <v>5000</v>
      </c>
    </row>
    <row r="55" spans="1:8" s="4" customFormat="1" ht="33.75" customHeight="1" x14ac:dyDescent="0.3">
      <c r="A55" s="16" t="s">
        <v>40</v>
      </c>
      <c r="B55" s="16" t="s">
        <v>41</v>
      </c>
      <c r="C55" s="17" t="s">
        <v>39</v>
      </c>
      <c r="D55" s="6">
        <v>500</v>
      </c>
      <c r="E55" s="31">
        <v>1</v>
      </c>
      <c r="F55" s="6">
        <v>500</v>
      </c>
      <c r="G55" s="6">
        <f t="shared" si="0"/>
        <v>250000</v>
      </c>
    </row>
    <row r="56" spans="1:8" s="4" customFormat="1" ht="33.75" customHeight="1" x14ac:dyDescent="0.3">
      <c r="A56" s="16" t="s">
        <v>29</v>
      </c>
      <c r="B56" s="16" t="s">
        <v>29</v>
      </c>
      <c r="C56" s="17" t="s">
        <v>92</v>
      </c>
      <c r="D56" s="6">
        <v>1</v>
      </c>
      <c r="E56" s="31">
        <v>1</v>
      </c>
      <c r="F56" s="6">
        <v>2000</v>
      </c>
      <c r="G56" s="6">
        <f t="shared" si="0"/>
        <v>2000</v>
      </c>
    </row>
    <row r="57" spans="1:8" ht="15" customHeight="1" x14ac:dyDescent="0.3">
      <c r="A57" s="61" t="s">
        <v>8</v>
      </c>
      <c r="B57" s="61"/>
      <c r="C57" s="61"/>
      <c r="D57" s="61"/>
      <c r="E57" s="62"/>
      <c r="F57" s="27"/>
      <c r="G57" s="36">
        <f>SUM(G9:G56)</f>
        <v>2255880</v>
      </c>
    </row>
    <row r="58" spans="1:8" ht="15" customHeight="1" x14ac:dyDescent="0.3">
      <c r="A58" s="70" t="s">
        <v>15</v>
      </c>
      <c r="B58" s="61"/>
      <c r="C58" s="61"/>
      <c r="D58" s="61"/>
      <c r="E58" s="62"/>
      <c r="F58" s="27"/>
      <c r="G58" s="27">
        <f>G57*0.1</f>
        <v>225588</v>
      </c>
    </row>
    <row r="59" spans="1:8" ht="15" customHeight="1" x14ac:dyDescent="0.3">
      <c r="A59" s="70" t="s">
        <v>14</v>
      </c>
      <c r="B59" s="61"/>
      <c r="C59" s="61"/>
      <c r="D59" s="61"/>
      <c r="E59" s="62"/>
      <c r="F59" s="27"/>
      <c r="G59" s="27">
        <f>(G57+G58)*0.06</f>
        <v>148888.07999999999</v>
      </c>
    </row>
    <row r="60" spans="1:8" ht="15" customHeight="1" x14ac:dyDescent="0.3">
      <c r="A60" s="70" t="s">
        <v>16</v>
      </c>
      <c r="B60" s="61"/>
      <c r="C60" s="61"/>
      <c r="D60" s="61"/>
      <c r="E60" s="62"/>
      <c r="F60" s="27"/>
      <c r="G60" s="27">
        <f>G57+G58</f>
        <v>2481468</v>
      </c>
    </row>
    <row r="61" spans="1:8" ht="15" customHeight="1" x14ac:dyDescent="0.3">
      <c r="A61" s="58" t="s">
        <v>104</v>
      </c>
      <c r="B61" s="59"/>
      <c r="C61" s="59"/>
      <c r="D61" s="59"/>
      <c r="E61" s="60"/>
      <c r="F61" s="26"/>
      <c r="G61" s="37">
        <v>2236000</v>
      </c>
    </row>
    <row r="62" spans="1:8" x14ac:dyDescent="0.3">
      <c r="A62" s="2" t="s">
        <v>28</v>
      </c>
    </row>
    <row r="63" spans="1:8" x14ac:dyDescent="0.3">
      <c r="A63" s="2" t="s">
        <v>46</v>
      </c>
    </row>
  </sheetData>
  <mergeCells count="28">
    <mergeCell ref="A61:E61"/>
    <mergeCell ref="A60:E60"/>
    <mergeCell ref="A57:E57"/>
    <mergeCell ref="B24:B28"/>
    <mergeCell ref="A33:E33"/>
    <mergeCell ref="A34:B34"/>
    <mergeCell ref="A41:B43"/>
    <mergeCell ref="A47:B49"/>
    <mergeCell ref="A58:E58"/>
    <mergeCell ref="A59:E59"/>
    <mergeCell ref="A50:D50"/>
    <mergeCell ref="A44:B46"/>
    <mergeCell ref="A37:B38"/>
    <mergeCell ref="A39:B40"/>
    <mergeCell ref="A1:C1"/>
    <mergeCell ref="A7:B7"/>
    <mergeCell ref="A9:A19"/>
    <mergeCell ref="B12:B19"/>
    <mergeCell ref="A35:B36"/>
    <mergeCell ref="A23:B23"/>
    <mergeCell ref="A8:E8"/>
    <mergeCell ref="B9:B11"/>
    <mergeCell ref="A24:A28"/>
    <mergeCell ref="A22:B22"/>
    <mergeCell ref="E2:G2"/>
    <mergeCell ref="E3:G3"/>
    <mergeCell ref="E4:G4"/>
    <mergeCell ref="E5:G5"/>
  </mergeCells>
  <phoneticPr fontId="1" type="noConversion"/>
  <pageMargins left="0.60972222222222228" right="0.17916666666666667" top="0.4" bottom="0.50902777777777775" header="0.32916666666666666" footer="0.51111111111111107"/>
  <pageSetup paperSize="9" scale="83" firstPageNumber="429496319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车展</vt:lpstr>
      <vt:lpstr>车展!Print_Area</vt:lpstr>
      <vt:lpstr>车展!Print_Titles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86139</cp:lastModifiedBy>
  <cp:revision/>
  <cp:lastPrinted>2023-03-03T08:46:43Z</cp:lastPrinted>
  <dcterms:created xsi:type="dcterms:W3CDTF">1996-12-17T01:32:42Z</dcterms:created>
  <dcterms:modified xsi:type="dcterms:W3CDTF">2023-03-03T08:47:17Z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